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9.xml" ContentType="application/vnd.openxmlformats-officedocument.spreadsheetml.externalLink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externalLinks/externalLink8.xml" ContentType="application/vnd.openxmlformats-officedocument.spreadsheetml.externalLink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3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905" yWindow="-15" windowWidth="10740" windowHeight="10095" activeTab="5"/>
  </bookViews>
  <sheets>
    <sheet name="p1" sheetId="15" r:id="rId1"/>
    <sheet name="p2" sheetId="115" r:id="rId2"/>
    <sheet name="SOMp3" sheetId="8" r:id="rId3"/>
    <sheet name="p4" sheetId="116" r:id="rId4"/>
    <sheet name="cartep5" sheetId="9" r:id="rId5"/>
    <sheet name="PIR12p6-7" sheetId="153" r:id="rId6"/>
    <sheet name="PIR12 p8-9" sheetId="199" r:id="rId7"/>
    <sheet name="p10" sheetId="117" r:id="rId8"/>
    <sheet name="p11-12somR1" sheetId="118" r:id="rId9"/>
    <sheet name="cart1p13" sheetId="11" r:id="rId10"/>
    <sheet name="p14ccR1 " sheetId="4" r:id="rId11"/>
    <sheet name="p15--18socR1" sheetId="1" r:id="rId12"/>
    <sheet name="p19--26écoR1" sheetId="2" r:id="rId13"/>
    <sheet name="p27-28somR2" sheetId="151" r:id="rId14"/>
    <sheet name="cart2p29" sheetId="156" r:id="rId15"/>
    <sheet name="P30cc R2" sheetId="5" r:id="rId16"/>
    <sheet name="P31--34socR2" sheetId="6" r:id="rId17"/>
    <sheet name="P35--41écoR2" sheetId="7" r:id="rId18"/>
    <sheet name="p42" sheetId="200" r:id="rId19"/>
    <sheet name="p43-44somR3" sheetId="159" r:id="rId20"/>
    <sheet name="cart3P45" sheetId="161" r:id="rId21"/>
    <sheet name="p46ccR3" sheetId="120" r:id="rId22"/>
    <sheet name="p47--50socR3" sheetId="121" r:id="rId23"/>
    <sheet name="P51--56écoR3" sheetId="122" r:id="rId24"/>
    <sheet name="p57-58somR4" sheetId="163" r:id="rId25"/>
    <sheet name="cart4p59" sheetId="164" r:id="rId26"/>
    <sheet name="p60ccR4" sheetId="123" r:id="rId27"/>
    <sheet name="p61--64socR4" sheetId="124" r:id="rId28"/>
    <sheet name="p65--71écoR4" sheetId="125" r:id="rId29"/>
    <sheet name="p72" sheetId="201" r:id="rId30"/>
    <sheet name="p73-74somR5" sheetId="166" r:id="rId31"/>
    <sheet name="cart5 p75" sheetId="167" r:id="rId32"/>
    <sheet name="P76ccR5" sheetId="126" r:id="rId33"/>
    <sheet name="P77--80socR5" sheetId="127" r:id="rId34"/>
    <sheet name="P81--85écoR5" sheetId="128" r:id="rId35"/>
    <sheet name="p86" sheetId="195" r:id="rId36"/>
    <sheet name="p87-88somR6" sheetId="170" r:id="rId37"/>
    <sheet name="cart6 p89" sheetId="171" r:id="rId38"/>
    <sheet name="P90ccR6" sheetId="129" r:id="rId39"/>
    <sheet name="P91--94socR6" sheetId="130" r:id="rId40"/>
    <sheet name="P95--101écoR6" sheetId="131" r:id="rId41"/>
    <sheet name="p102" sheetId="196" r:id="rId42"/>
    <sheet name="p103-104somR7 " sheetId="174" r:id="rId43"/>
    <sheet name="cart7 p105" sheetId="175" r:id="rId44"/>
    <sheet name="p106ccR7" sheetId="132" r:id="rId45"/>
    <sheet name="p107--110socR7" sheetId="133" r:id="rId46"/>
    <sheet name="p111--117écoR7" sheetId="134" r:id="rId47"/>
    <sheet name="pV118" sheetId="177" r:id="rId48"/>
    <sheet name="p119-120somR8" sheetId="178" r:id="rId49"/>
    <sheet name="cart8 121" sheetId="179" r:id="rId50"/>
    <sheet name="p122ccR8" sheetId="135" r:id="rId51"/>
    <sheet name="p123--126socR8" sheetId="136" r:id="rId52"/>
    <sheet name="p127--131écoR8" sheetId="137" r:id="rId53"/>
    <sheet name="pV132" sheetId="197" r:id="rId54"/>
    <sheet name="p133-134somR9" sheetId="182" r:id="rId55"/>
    <sheet name="cart9p135" sheetId="183" r:id="rId56"/>
    <sheet name="P136ccR9" sheetId="138" r:id="rId57"/>
    <sheet name="P137--140socR9" sheetId="139" r:id="rId58"/>
    <sheet name="P141--146écoR9" sheetId="140" r:id="rId59"/>
    <sheet name="p147-148somR10" sheetId="185" r:id="rId60"/>
    <sheet name="cart10p149" sheetId="186" r:id="rId61"/>
    <sheet name="P150ccR10" sheetId="141" r:id="rId62"/>
    <sheet name="P151--153socR10" sheetId="142" r:id="rId63"/>
    <sheet name="P154--158écoR10" sheetId="143" r:id="rId64"/>
    <sheet name="p159-160somR11" sheetId="188" r:id="rId65"/>
    <sheet name="cart11p161" sheetId="189" r:id="rId66"/>
    <sheet name="P162ccR11" sheetId="144" r:id="rId67"/>
    <sheet name="P163--166socٌR11" sheetId="145" r:id="rId68"/>
    <sheet name="P167--171écoR11" sheetId="146" r:id="rId69"/>
    <sheet name="pV172" sheetId="198" r:id="rId70"/>
    <sheet name="p173-174somR12" sheetId="192" r:id="rId71"/>
    <sheet name="cart12p175" sheetId="193" r:id="rId72"/>
    <sheet name="P176ccR12" sheetId="147" r:id="rId73"/>
    <sheet name="P177--179socR12" sheetId="148" r:id="rId74"/>
    <sheet name="p180--184écoR12" sheetId="149" r:id="rId75"/>
    <sheet name="p185" sheetId="158" r:id="rId76"/>
  </sheets>
  <externalReferences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_xlnm.Print_Area" localSheetId="60">cart10p149!$A$1:$K$72</definedName>
    <definedName name="_xlnm.Print_Area" localSheetId="65">cart11p161!$A$1:$K$72</definedName>
    <definedName name="_xlnm.Print_Area" localSheetId="71">cart12p175!$A$1:$K$72</definedName>
    <definedName name="_xlnm.Print_Area" localSheetId="9">cart1p13!$A$1:$K$73</definedName>
    <definedName name="_xlnm.Print_Area" localSheetId="14">cart2p29!$A$1:$K$75</definedName>
    <definedName name="_xlnm.Print_Area" localSheetId="20">cart3P45!$A$1:$K$73</definedName>
    <definedName name="_xlnm.Print_Area" localSheetId="25">cart4p59!$A$1:$K$72</definedName>
    <definedName name="_xlnm.Print_Area" localSheetId="31">'cart5 p75'!$A$1:$K$72</definedName>
    <definedName name="_xlnm.Print_Area" localSheetId="37">'cart6 p89'!$A$1:$K$75</definedName>
    <definedName name="_xlnm.Print_Area" localSheetId="43">'cart7 p105'!$A$1:$K$72</definedName>
    <definedName name="_xlnm.Print_Area" localSheetId="49">'cart8 121'!$A$1:$K$73</definedName>
    <definedName name="_xlnm.Print_Area" localSheetId="55">cart9p135!$A$1:$K$72</definedName>
    <definedName name="_xlnm.Print_Area" localSheetId="42">'p103-104somR7 '!$A$1:$E$80</definedName>
    <definedName name="_xlnm.Print_Area" localSheetId="44">p106ccR7!$A$1:$M$49</definedName>
    <definedName name="_xlnm.Print_Area" localSheetId="45">'p107--110socR7'!$A$1:$H$235</definedName>
    <definedName name="_xlnm.Print_Area" localSheetId="46">'p111--117écoR7'!$A$1:$M$419</definedName>
    <definedName name="_xlnm.Print_Area" localSheetId="48">'p119-120somR8'!$A$1:$E$80</definedName>
    <definedName name="_xlnm.Print_Area" localSheetId="50">p122ccR8!$A$1:$M$56</definedName>
    <definedName name="_xlnm.Print_Area" localSheetId="51">'p123--126socR8'!$A$1:$H$227</definedName>
    <definedName name="_xlnm.Print_Area" localSheetId="52">'p127--131écoR8'!$A$1:$M$286</definedName>
    <definedName name="_xlnm.Print_Area" localSheetId="54">'p133-134somR9'!$A$1:$E$80</definedName>
    <definedName name="_xlnm.Print_Area" localSheetId="56">P136ccR9!$A$1:$M$50</definedName>
    <definedName name="_xlnm.Print_Area" localSheetId="57">'P137--140socR9'!$A$1:$H$234</definedName>
    <definedName name="_xlnm.Print_Area" localSheetId="58">'P141--146écoR9'!$A$1:$M$347</definedName>
    <definedName name="_xlnm.Print_Area" localSheetId="59">'p147-148somR10'!$A$1:$E$80</definedName>
    <definedName name="_xlnm.Print_Area" localSheetId="10">'p14ccR1 '!$A$1:$L$49</definedName>
    <definedName name="_xlnm.Print_Area" localSheetId="61">P150ccR10!$A$1:$L$50</definedName>
    <definedName name="_xlnm.Print_Area" localSheetId="62">'P151--153socR10'!$A$1:$H$179</definedName>
    <definedName name="_xlnm.Print_Area" localSheetId="11">'p15--18socR1'!$A$1:$I$238</definedName>
    <definedName name="_xlnm.Print_Area" localSheetId="63">'P154--158écoR10'!$A$1:$M$306</definedName>
    <definedName name="_xlnm.Print_Area" localSheetId="64">'p159-160somR11'!$A$1:$E$78</definedName>
    <definedName name="_xlnm.Print_Area" localSheetId="66">P162ccR11!$A$1:$L$52</definedName>
    <definedName name="_xlnm.Print_Area" localSheetId="67">'P163--166socٌR11'!$A$1:$H$237</definedName>
    <definedName name="_xlnm.Print_Area" localSheetId="68">'P167--171écoR11'!$A$1:$M$301</definedName>
    <definedName name="_xlnm.Print_Area" localSheetId="70">'p173-174somR12'!$A$1:$E$83</definedName>
    <definedName name="_xlnm.Print_Area" localSheetId="72">P176ccR12!$A$1:$L$54</definedName>
    <definedName name="_xlnm.Print_Area" localSheetId="73">'P177--179socR12'!$A$1:$H$179</definedName>
    <definedName name="_xlnm.Print_Area" localSheetId="74">'p180--184écoR12'!$A$1:$M$295</definedName>
    <definedName name="_xlnm.Print_Area" localSheetId="12">'p19--26écoR1'!$A$1:$M$473</definedName>
    <definedName name="_xlnm.Print_Area" localSheetId="13">'p27-28somR2'!$A$1:$E$79</definedName>
    <definedName name="_xlnm.Print_Area" localSheetId="15">'P30cc R2'!$A$1:$N$48</definedName>
    <definedName name="_xlnm.Print_Area" localSheetId="16">'P31--34socR2'!$A$1:$I$234</definedName>
    <definedName name="_xlnm.Print_Area" localSheetId="17">'P35--41écoR2'!$A$1:$M$401</definedName>
    <definedName name="_xlnm.Print_Area" localSheetId="19">'p43-44somR3'!$A$1:$E$81</definedName>
    <definedName name="_xlnm.Print_Area" localSheetId="21">p46ccR3!$A$1:$M$55</definedName>
    <definedName name="_xlnm.Print_Area" localSheetId="22">'p47--50socR3'!$A$1:$H$238</definedName>
    <definedName name="_xlnm.Print_Area" localSheetId="23">'P51--56écoR3'!$A$1:$M$350</definedName>
    <definedName name="_xlnm.Print_Area" localSheetId="24">'p57-58somR4'!$A$1:$E$80</definedName>
    <definedName name="_xlnm.Print_Area" localSheetId="26">p60ccR4!$A$1:$M$49</definedName>
    <definedName name="_xlnm.Print_Area" localSheetId="27">'p61--64socR4'!$A$1:$H$235</definedName>
    <definedName name="_xlnm.Print_Area" localSheetId="28">'p65--71écoR4'!$A$1:$M$401</definedName>
    <definedName name="_xlnm.Print_Area" localSheetId="30">'p73-74somR5'!$A$1:$E$79</definedName>
    <definedName name="_xlnm.Print_Area" localSheetId="32">P76ccR5!$A$1:$M$55</definedName>
    <definedName name="_xlnm.Print_Area" localSheetId="33">'P77--80socR5'!$A$1:$H$232</definedName>
    <definedName name="_xlnm.Print_Area" localSheetId="34">'P81--85écoR5'!$A$1:$M$288</definedName>
    <definedName name="_xlnm.Print_Area" localSheetId="36">'p87-88somR6'!$A$1:$E$81</definedName>
    <definedName name="_xlnm.Print_Area" localSheetId="38">P90ccR6!$A$1:$L$51</definedName>
    <definedName name="_xlnm.Print_Area" localSheetId="39">'P91--94socR6'!$A$1:$H$228</definedName>
    <definedName name="_xlnm.Print_Area" localSheetId="40">'P95--101écoR6'!$A$1:$M$412</definedName>
    <definedName name="_xlnm.Print_Area" localSheetId="6">'PIR12 p8-9'!$A$1:$N$49</definedName>
    <definedName name="_xlnm.Print_Area" localSheetId="5">'PIR12p6-7'!$A$1:$P$48</definedName>
    <definedName name="_xlnm.Print_Area" localSheetId="2">SOMp3!$A$1:$L$43</definedName>
  </definedNames>
  <calcPr calcId="125725"/>
</workbook>
</file>

<file path=xl/calcChain.xml><?xml version="1.0" encoding="utf-8"?>
<calcChain xmlns="http://schemas.openxmlformats.org/spreadsheetml/2006/main">
  <c r="I24" i="149"/>
  <c r="I23"/>
  <c r="I22"/>
  <c r="I21"/>
  <c r="I18"/>
  <c r="I17"/>
  <c r="I15"/>
  <c r="I14"/>
  <c r="I12"/>
  <c r="I11"/>
  <c r="I20"/>
  <c r="C43"/>
  <c r="C42"/>
  <c r="C40"/>
  <c r="C39"/>
  <c r="C37"/>
  <c r="C36"/>
  <c r="C34"/>
  <c r="C33"/>
  <c r="C31"/>
  <c r="C30"/>
  <c r="I43"/>
  <c r="I42"/>
  <c r="I41"/>
  <c r="I40"/>
  <c r="I37"/>
  <c r="I36"/>
  <c r="I34"/>
  <c r="I33"/>
  <c r="I31"/>
  <c r="I30"/>
  <c r="I39"/>
  <c r="G18" i="141" l="1"/>
  <c r="H18"/>
  <c r="G15" i="138" l="1"/>
  <c r="H15"/>
  <c r="G17"/>
  <c r="H17"/>
  <c r="G17" i="135"/>
  <c r="H17"/>
  <c r="G15"/>
  <c r="H15"/>
  <c r="E26" i="134"/>
  <c r="G17" i="132"/>
  <c r="G15"/>
  <c r="H17"/>
  <c r="H15"/>
  <c r="G33" i="129"/>
  <c r="H33"/>
  <c r="H31"/>
  <c r="G31"/>
  <c r="G15" l="1"/>
  <c r="H15"/>
  <c r="G17"/>
  <c r="D153" i="128"/>
  <c r="D157"/>
  <c r="G14" i="126"/>
  <c r="H14"/>
  <c r="G16"/>
  <c r="H16"/>
  <c r="G76" i="125" l="1"/>
  <c r="F76"/>
  <c r="G75"/>
  <c r="F75"/>
  <c r="G73"/>
  <c r="F73"/>
  <c r="G72"/>
  <c r="F72"/>
  <c r="G70"/>
  <c r="F70"/>
  <c r="G69"/>
  <c r="F69"/>
  <c r="G67"/>
  <c r="F67"/>
  <c r="G66"/>
  <c r="F66"/>
  <c r="G64"/>
  <c r="F64"/>
  <c r="G63"/>
  <c r="F63"/>
  <c r="G55"/>
  <c r="F55"/>
  <c r="G54"/>
  <c r="F54"/>
  <c r="G52"/>
  <c r="F52"/>
  <c r="G51"/>
  <c r="F51"/>
  <c r="G49"/>
  <c r="F49"/>
  <c r="G48"/>
  <c r="F48"/>
  <c r="G46"/>
  <c r="F46"/>
  <c r="G45"/>
  <c r="F45"/>
  <c r="G43"/>
  <c r="F43"/>
  <c r="F42"/>
  <c r="G42"/>
  <c r="G15" i="123"/>
  <c r="H15"/>
  <c r="G17" l="1"/>
  <c r="H17"/>
  <c r="J210" i="137"/>
  <c r="I210"/>
  <c r="H210"/>
  <c r="G210"/>
  <c r="F210"/>
  <c r="E210"/>
  <c r="D210"/>
  <c r="C210"/>
  <c r="B210"/>
  <c r="J209"/>
  <c r="I209"/>
  <c r="H209"/>
  <c r="G209"/>
  <c r="F209"/>
  <c r="E209"/>
  <c r="D209"/>
  <c r="C209"/>
  <c r="B209"/>
  <c r="J208"/>
  <c r="I208"/>
  <c r="H208"/>
  <c r="G208"/>
  <c r="F208"/>
  <c r="E208"/>
  <c r="D208"/>
  <c r="C208"/>
  <c r="B208"/>
  <c r="K210"/>
  <c r="K209"/>
  <c r="K208"/>
  <c r="H226" l="1"/>
  <c r="H225"/>
  <c r="F226"/>
  <c r="F225"/>
  <c r="D226"/>
  <c r="D225"/>
  <c r="J226"/>
  <c r="J225"/>
  <c r="C226"/>
  <c r="C225"/>
  <c r="B226"/>
  <c r="B225"/>
  <c r="C222"/>
  <c r="C221"/>
  <c r="B222"/>
  <c r="B221"/>
  <c r="D221"/>
  <c r="D222"/>
  <c r="F222"/>
  <c r="F221"/>
  <c r="H222"/>
  <c r="H221"/>
  <c r="J222"/>
  <c r="J221"/>
  <c r="B276" i="131"/>
  <c r="B275"/>
  <c r="B274"/>
  <c r="C276"/>
  <c r="C275"/>
  <c r="C274"/>
  <c r="D276"/>
  <c r="D275"/>
  <c r="D274"/>
  <c r="E276"/>
  <c r="E275"/>
  <c r="E274"/>
  <c r="F276"/>
  <c r="F275"/>
  <c r="F274"/>
  <c r="G276"/>
  <c r="G275"/>
  <c r="G274"/>
  <c r="H276"/>
  <c r="H275"/>
  <c r="H274"/>
  <c r="I276"/>
  <c r="I275"/>
  <c r="I274"/>
  <c r="J276"/>
  <c r="J275"/>
  <c r="J274"/>
  <c r="K276"/>
  <c r="K275"/>
  <c r="K274"/>
  <c r="J291"/>
  <c r="H291"/>
  <c r="H290"/>
  <c r="F291"/>
  <c r="F290"/>
  <c r="D291"/>
  <c r="D290"/>
  <c r="C291"/>
  <c r="C290"/>
  <c r="B291"/>
  <c r="B290"/>
  <c r="J287"/>
  <c r="B287"/>
  <c r="B286"/>
  <c r="C287"/>
  <c r="C286"/>
  <c r="D287"/>
  <c r="D286"/>
  <c r="F287"/>
  <c r="F286"/>
  <c r="H287"/>
  <c r="H286"/>
  <c r="J290"/>
  <c r="J286"/>
  <c r="B267"/>
  <c r="B266"/>
  <c r="B265"/>
  <c r="C267"/>
  <c r="C266"/>
  <c r="C265"/>
  <c r="D267"/>
  <c r="D266"/>
  <c r="D265"/>
  <c r="E267"/>
  <c r="E266"/>
  <c r="E265"/>
  <c r="F267"/>
  <c r="F266"/>
  <c r="F265"/>
  <c r="G267"/>
  <c r="G266"/>
  <c r="G265"/>
  <c r="H267"/>
  <c r="H266"/>
  <c r="H265"/>
  <c r="I267"/>
  <c r="I266"/>
  <c r="I265"/>
  <c r="J267"/>
  <c r="J266"/>
  <c r="J265"/>
  <c r="K267"/>
  <c r="K266"/>
  <c r="K265"/>
  <c r="B258"/>
  <c r="B257"/>
  <c r="B256"/>
  <c r="C258"/>
  <c r="C257"/>
  <c r="C256"/>
  <c r="D258"/>
  <c r="D257"/>
  <c r="D256"/>
  <c r="E258"/>
  <c r="E257"/>
  <c r="E256"/>
  <c r="F258"/>
  <c r="F257"/>
  <c r="F256"/>
  <c r="G258"/>
  <c r="G257"/>
  <c r="G256"/>
  <c r="H258"/>
  <c r="H257"/>
  <c r="H256"/>
  <c r="I258"/>
  <c r="I257"/>
  <c r="I256"/>
  <c r="J258"/>
  <c r="J257"/>
  <c r="J256"/>
  <c r="K258"/>
  <c r="K257"/>
  <c r="K256"/>
  <c r="C247"/>
  <c r="C246"/>
  <c r="C245"/>
  <c r="C244"/>
  <c r="D247"/>
  <c r="D246"/>
  <c r="D245"/>
  <c r="D244"/>
  <c r="F247"/>
  <c r="F246"/>
  <c r="F245"/>
  <c r="F244"/>
  <c r="G247"/>
  <c r="G246"/>
  <c r="G245"/>
  <c r="G244"/>
  <c r="J247"/>
  <c r="J246"/>
  <c r="J245"/>
  <c r="I247"/>
  <c r="I246"/>
  <c r="I245"/>
  <c r="I244"/>
  <c r="J244"/>
  <c r="J236"/>
  <c r="I236"/>
  <c r="G236"/>
  <c r="F236"/>
  <c r="D236"/>
  <c r="C236"/>
  <c r="D235"/>
  <c r="C235"/>
  <c r="G235"/>
  <c r="F235"/>
  <c r="I235"/>
  <c r="J235"/>
  <c r="G38" i="145" l="1"/>
  <c r="F38"/>
  <c r="E38"/>
  <c r="D38"/>
  <c r="C38"/>
  <c r="B38"/>
  <c r="F25"/>
  <c r="E25"/>
  <c r="D25"/>
  <c r="C25"/>
  <c r="B25"/>
  <c r="G25"/>
  <c r="H11" i="126"/>
  <c r="D31" i="121" l="1"/>
  <c r="H43" i="123"/>
  <c r="G43"/>
  <c r="H25" i="122" l="1"/>
  <c r="H27" i="5" l="1"/>
  <c r="H26"/>
  <c r="I28"/>
  <c r="I27"/>
  <c r="I26"/>
  <c r="I25"/>
  <c r="H21"/>
  <c r="I21"/>
  <c r="I17"/>
  <c r="H17"/>
  <c r="B24" i="149" l="1"/>
  <c r="B23"/>
  <c r="B21"/>
  <c r="B20"/>
  <c r="B18"/>
  <c r="B17"/>
  <c r="B15"/>
  <c r="B14"/>
  <c r="B12"/>
  <c r="B11"/>
  <c r="J43" i="146"/>
  <c r="J42"/>
  <c r="J40"/>
  <c r="J39"/>
  <c r="J37"/>
  <c r="J36"/>
  <c r="J34"/>
  <c r="J33"/>
  <c r="J31"/>
  <c r="J30"/>
  <c r="J24"/>
  <c r="J23"/>
  <c r="J21"/>
  <c r="J20"/>
  <c r="J18"/>
  <c r="J17"/>
  <c r="J15"/>
  <c r="J14"/>
  <c r="J12"/>
  <c r="J11"/>
  <c r="F43"/>
  <c r="F42"/>
  <c r="F40"/>
  <c r="F39"/>
  <c r="F37"/>
  <c r="F36"/>
  <c r="F34"/>
  <c r="F33"/>
  <c r="F31"/>
  <c r="F30"/>
  <c r="F24"/>
  <c r="F23"/>
  <c r="F21"/>
  <c r="F20"/>
  <c r="F18"/>
  <c r="F17"/>
  <c r="F15"/>
  <c r="F14"/>
  <c r="F12"/>
  <c r="F11"/>
  <c r="B142" i="145"/>
  <c r="B143"/>
  <c r="B144"/>
  <c r="B145"/>
  <c r="B146"/>
  <c r="B147"/>
  <c r="B148"/>
  <c r="B149"/>
  <c r="G226" i="140"/>
  <c r="F226"/>
  <c r="B77"/>
  <c r="B76"/>
  <c r="B74"/>
  <c r="B73"/>
  <c r="B71"/>
  <c r="B70"/>
  <c r="B68"/>
  <c r="B67"/>
  <c r="B65"/>
  <c r="B64"/>
  <c r="J77"/>
  <c r="J76"/>
  <c r="J74"/>
  <c r="J73"/>
  <c r="J71"/>
  <c r="J70"/>
  <c r="J68"/>
  <c r="J67"/>
  <c r="J65"/>
  <c r="J64"/>
  <c r="J56"/>
  <c r="J55"/>
  <c r="J53"/>
  <c r="J52"/>
  <c r="J50"/>
  <c r="J49"/>
  <c r="J47"/>
  <c r="J46"/>
  <c r="J44"/>
  <c r="J43"/>
  <c r="B56"/>
  <c r="B55"/>
  <c r="B53"/>
  <c r="B52"/>
  <c r="B50"/>
  <c r="B49"/>
  <c r="B47"/>
  <c r="B46"/>
  <c r="B44"/>
  <c r="B43"/>
  <c r="E154" i="137"/>
  <c r="D154"/>
  <c r="E153"/>
  <c r="D153"/>
  <c r="F77" i="134"/>
  <c r="F76"/>
  <c r="F74"/>
  <c r="F73"/>
  <c r="F71"/>
  <c r="F70"/>
  <c r="F68"/>
  <c r="F67"/>
  <c r="F65"/>
  <c r="F64"/>
  <c r="F56"/>
  <c r="F55"/>
  <c r="F53"/>
  <c r="F52"/>
  <c r="F50"/>
  <c r="F49"/>
  <c r="F47"/>
  <c r="F46"/>
  <c r="F44"/>
  <c r="F43"/>
  <c r="J77" i="131"/>
  <c r="J76"/>
  <c r="J74"/>
  <c r="J73"/>
  <c r="J71"/>
  <c r="J70"/>
  <c r="J68"/>
  <c r="J67"/>
  <c r="J65"/>
  <c r="J64"/>
  <c r="F77"/>
  <c r="F76"/>
  <c r="F74"/>
  <c r="F73"/>
  <c r="F71"/>
  <c r="F70"/>
  <c r="F68"/>
  <c r="F67"/>
  <c r="F65"/>
  <c r="F64"/>
  <c r="J56"/>
  <c r="J55"/>
  <c r="J53"/>
  <c r="J52"/>
  <c r="J50"/>
  <c r="J49"/>
  <c r="J47"/>
  <c r="J46"/>
  <c r="J44"/>
  <c r="J43"/>
  <c r="F44"/>
  <c r="F46"/>
  <c r="F47"/>
  <c r="F49"/>
  <c r="F50"/>
  <c r="F52"/>
  <c r="F53"/>
  <c r="F55"/>
  <c r="F56"/>
  <c r="F43"/>
  <c r="B11" i="127"/>
  <c r="D11"/>
  <c r="F11"/>
  <c r="E11"/>
  <c r="G11"/>
  <c r="K240" i="125"/>
  <c r="K239"/>
  <c r="K238"/>
  <c r="J240"/>
  <c r="J239"/>
  <c r="J238"/>
  <c r="I240"/>
  <c r="I239"/>
  <c r="I238"/>
  <c r="G240"/>
  <c r="G239"/>
  <c r="G238"/>
  <c r="H240"/>
  <c r="H239"/>
  <c r="H238"/>
  <c r="F240"/>
  <c r="F239"/>
  <c r="F238"/>
  <c r="E240"/>
  <c r="E239"/>
  <c r="E238"/>
  <c r="D240"/>
  <c r="D239"/>
  <c r="D238"/>
  <c r="C240"/>
  <c r="C239"/>
  <c r="C238"/>
  <c r="B240"/>
  <c r="B239"/>
  <c r="B238"/>
  <c r="D179" l="1"/>
  <c r="J76"/>
  <c r="J75"/>
  <c r="J73"/>
  <c r="J72"/>
  <c r="J70"/>
  <c r="J69"/>
  <c r="J67"/>
  <c r="J66"/>
  <c r="J64"/>
  <c r="J63"/>
  <c r="J55"/>
  <c r="J54"/>
  <c r="J52"/>
  <c r="J51"/>
  <c r="J49"/>
  <c r="J48"/>
  <c r="J46"/>
  <c r="J45"/>
  <c r="J43"/>
  <c r="J42"/>
  <c r="I429" i="2"/>
  <c r="H429"/>
  <c r="F429"/>
  <c r="E429"/>
  <c r="I428"/>
  <c r="H428"/>
  <c r="F428"/>
  <c r="E428"/>
  <c r="I427"/>
  <c r="H427"/>
  <c r="F427"/>
  <c r="E427"/>
  <c r="I426"/>
  <c r="H426"/>
  <c r="F426"/>
  <c r="E426"/>
  <c r="K262"/>
  <c r="J262"/>
  <c r="I262"/>
  <c r="H262"/>
  <c r="G262"/>
  <c r="F262"/>
  <c r="E262"/>
  <c r="D262"/>
  <c r="C262"/>
  <c r="B262"/>
  <c r="K261"/>
  <c r="J261"/>
  <c r="I261"/>
  <c r="H261"/>
  <c r="G261"/>
  <c r="F261"/>
  <c r="E261"/>
  <c r="D261"/>
  <c r="C261"/>
  <c r="B261"/>
  <c r="K260"/>
  <c r="J260"/>
  <c r="I260"/>
  <c r="H260"/>
  <c r="G260"/>
  <c r="F260"/>
  <c r="E260"/>
  <c r="D260"/>
  <c r="C260"/>
  <c r="B260"/>
  <c r="K251"/>
  <c r="J251"/>
  <c r="I251"/>
  <c r="H251"/>
  <c r="G251"/>
  <c r="F251"/>
  <c r="E251"/>
  <c r="D251"/>
  <c r="C251"/>
  <c r="B251"/>
  <c r="K250"/>
  <c r="J250"/>
  <c r="I250"/>
  <c r="H250"/>
  <c r="G250"/>
  <c r="F250"/>
  <c r="E250"/>
  <c r="D250"/>
  <c r="C250"/>
  <c r="B250"/>
  <c r="K249"/>
  <c r="J249"/>
  <c r="I249"/>
  <c r="H249"/>
  <c r="G249"/>
  <c r="F249"/>
  <c r="E249"/>
  <c r="D249"/>
  <c r="C249"/>
  <c r="B249"/>
  <c r="F241"/>
  <c r="K241"/>
  <c r="J241"/>
  <c r="I241"/>
  <c r="H241"/>
  <c r="G241"/>
  <c r="E241"/>
  <c r="D241"/>
  <c r="C241"/>
  <c r="B241"/>
  <c r="K240"/>
  <c r="J240"/>
  <c r="I240"/>
  <c r="H240"/>
  <c r="G240"/>
  <c r="F240"/>
  <c r="E240"/>
  <c r="D240"/>
  <c r="C240"/>
  <c r="B240"/>
  <c r="K239"/>
  <c r="J239"/>
  <c r="I239"/>
  <c r="H239"/>
  <c r="G239"/>
  <c r="F239"/>
  <c r="E239"/>
  <c r="D239"/>
  <c r="C239"/>
  <c r="B239"/>
  <c r="I225"/>
  <c r="J227"/>
  <c r="I227"/>
  <c r="G227"/>
  <c r="F227"/>
  <c r="D227"/>
  <c r="C227"/>
  <c r="J226"/>
  <c r="I226"/>
  <c r="G226"/>
  <c r="F226"/>
  <c r="D226"/>
  <c r="C226"/>
  <c r="J225"/>
  <c r="G225"/>
  <c r="F225"/>
  <c r="D225"/>
  <c r="C225"/>
  <c r="H34" i="147" l="1"/>
  <c r="H32"/>
  <c r="G34"/>
  <c r="G32"/>
  <c r="H34" i="144"/>
  <c r="H32"/>
  <c r="G34"/>
  <c r="G32"/>
  <c r="H40" i="141"/>
  <c r="H38"/>
  <c r="G40"/>
  <c r="G38"/>
  <c r="H39" i="138"/>
  <c r="H37"/>
  <c r="G39"/>
  <c r="G37"/>
  <c r="H39" i="132"/>
  <c r="H37"/>
  <c r="G39"/>
  <c r="G37"/>
  <c r="H39" i="129"/>
  <c r="H37"/>
  <c r="G39"/>
  <c r="G37"/>
  <c r="I39" i="5"/>
  <c r="I37"/>
  <c r="H39"/>
  <c r="H37"/>
  <c r="H39" i="4"/>
  <c r="H37"/>
  <c r="G39"/>
  <c r="G37"/>
  <c r="C193" i="145" l="1"/>
  <c r="B193"/>
  <c r="C192"/>
  <c r="B192"/>
  <c r="C191"/>
  <c r="B191"/>
  <c r="C190"/>
  <c r="B190"/>
  <c r="C189"/>
  <c r="B189"/>
  <c r="C188"/>
  <c r="B188"/>
  <c r="C189" i="139"/>
  <c r="B189"/>
  <c r="C188"/>
  <c r="B188"/>
  <c r="C187"/>
  <c r="B187"/>
  <c r="C186"/>
  <c r="B186"/>
  <c r="C185"/>
  <c r="B185"/>
  <c r="B190"/>
  <c r="C190"/>
  <c r="C201" i="136"/>
  <c r="B201"/>
  <c r="C200"/>
  <c r="B200"/>
  <c r="C199"/>
  <c r="B199"/>
  <c r="C198"/>
  <c r="B198"/>
  <c r="C196"/>
  <c r="B196"/>
  <c r="B197"/>
  <c r="C197"/>
  <c r="C201" i="133"/>
  <c r="B201"/>
  <c r="C200"/>
  <c r="B200"/>
  <c r="C199"/>
  <c r="B199"/>
  <c r="C198"/>
  <c r="B198"/>
  <c r="C197"/>
  <c r="B197"/>
  <c r="B202"/>
  <c r="C202"/>
  <c r="C201" i="130"/>
  <c r="B201"/>
  <c r="C199"/>
  <c r="B199"/>
  <c r="C198"/>
  <c r="B198"/>
  <c r="C197"/>
  <c r="B197"/>
  <c r="C196"/>
  <c r="B196"/>
  <c r="C195"/>
  <c r="B195"/>
  <c r="B200"/>
  <c r="C200"/>
  <c r="C199" i="127"/>
  <c r="B199"/>
  <c r="C198"/>
  <c r="B198"/>
  <c r="C197"/>
  <c r="B197"/>
  <c r="C196"/>
  <c r="B196"/>
  <c r="C195"/>
  <c r="B195"/>
  <c r="C194"/>
  <c r="B194"/>
  <c r="B200"/>
  <c r="C200"/>
  <c r="C198" i="124"/>
  <c r="B198"/>
  <c r="C197"/>
  <c r="B197"/>
  <c r="C196"/>
  <c r="B196"/>
  <c r="C195"/>
  <c r="B195"/>
  <c r="C201"/>
  <c r="B201"/>
  <c r="C200"/>
  <c r="B200"/>
  <c r="B199"/>
  <c r="C199"/>
  <c r="C201" i="121"/>
  <c r="B201"/>
  <c r="C200"/>
  <c r="B200"/>
  <c r="C199"/>
  <c r="B199"/>
  <c r="C197"/>
  <c r="B197"/>
  <c r="C196"/>
  <c r="B196"/>
  <c r="B198"/>
  <c r="C198"/>
  <c r="B202" i="6"/>
  <c r="C202"/>
  <c r="C199"/>
  <c r="B199"/>
  <c r="C198"/>
  <c r="B198"/>
  <c r="C197"/>
  <c r="B197"/>
  <c r="B201"/>
  <c r="C201"/>
  <c r="B200"/>
  <c r="C200"/>
  <c r="C200" i="1"/>
  <c r="B200"/>
  <c r="C199"/>
  <c r="B199"/>
  <c r="C198"/>
  <c r="B198"/>
  <c r="C197"/>
  <c r="B197"/>
  <c r="C196"/>
  <c r="B196"/>
  <c r="B201" l="1"/>
  <c r="C201"/>
  <c r="I58" i="149"/>
  <c r="H58"/>
  <c r="I57"/>
  <c r="H57"/>
  <c r="G58"/>
  <c r="F58"/>
  <c r="G57"/>
  <c r="F57"/>
  <c r="E58"/>
  <c r="D58"/>
  <c r="E57"/>
  <c r="D57"/>
  <c r="C58"/>
  <c r="C57"/>
  <c r="B58"/>
  <c r="B57"/>
  <c r="E174" i="148"/>
  <c r="E173"/>
  <c r="E170"/>
  <c r="E169"/>
  <c r="B174"/>
  <c r="B173"/>
  <c r="B170"/>
  <c r="B169"/>
  <c r="G174" l="1"/>
  <c r="G173"/>
  <c r="G170"/>
  <c r="G169"/>
  <c r="D174"/>
  <c r="D173"/>
  <c r="D170"/>
  <c r="D169"/>
  <c r="G160"/>
  <c r="F160"/>
  <c r="G159"/>
  <c r="F159"/>
  <c r="C160"/>
  <c r="B160"/>
  <c r="C159"/>
  <c r="B159"/>
  <c r="G149"/>
  <c r="F149"/>
  <c r="G148"/>
  <c r="F148"/>
  <c r="G147"/>
  <c r="F147"/>
  <c r="G146"/>
  <c r="F146"/>
  <c r="G145"/>
  <c r="F145"/>
  <c r="G144"/>
  <c r="F144"/>
  <c r="G143"/>
  <c r="F143"/>
  <c r="G142"/>
  <c r="F142"/>
  <c r="C149"/>
  <c r="B149"/>
  <c r="C148"/>
  <c r="B148"/>
  <c r="C147"/>
  <c r="B147"/>
  <c r="C146"/>
  <c r="B146"/>
  <c r="C145"/>
  <c r="B145"/>
  <c r="C144"/>
  <c r="B144"/>
  <c r="C143"/>
  <c r="B143"/>
  <c r="C142"/>
  <c r="B142"/>
  <c r="G133"/>
  <c r="G132"/>
  <c r="G130"/>
  <c r="G129"/>
  <c r="G128"/>
  <c r="F133"/>
  <c r="F132"/>
  <c r="F130"/>
  <c r="F129"/>
  <c r="F128"/>
  <c r="C133"/>
  <c r="C132"/>
  <c r="C130"/>
  <c r="C129"/>
  <c r="C128"/>
  <c r="B133"/>
  <c r="B132"/>
  <c r="B130"/>
  <c r="B129"/>
  <c r="B128"/>
  <c r="G113" l="1"/>
  <c r="F113"/>
  <c r="E113"/>
  <c r="D113"/>
  <c r="C113"/>
  <c r="B113"/>
  <c r="G112"/>
  <c r="F112"/>
  <c r="E112"/>
  <c r="D112"/>
  <c r="C112"/>
  <c r="B112"/>
  <c r="G110"/>
  <c r="F110"/>
  <c r="E110"/>
  <c r="D110"/>
  <c r="C110"/>
  <c r="B110"/>
  <c r="G109"/>
  <c r="F109"/>
  <c r="E109"/>
  <c r="D109"/>
  <c r="C109"/>
  <c r="B109"/>
  <c r="G108"/>
  <c r="F108"/>
  <c r="E108"/>
  <c r="D108"/>
  <c r="C108"/>
  <c r="B108"/>
  <c r="G107"/>
  <c r="F107"/>
  <c r="E107"/>
  <c r="D107"/>
  <c r="C107"/>
  <c r="B107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95"/>
  <c r="F95"/>
  <c r="E95"/>
  <c r="D95"/>
  <c r="C95"/>
  <c r="G94"/>
  <c r="F94"/>
  <c r="E94"/>
  <c r="D94"/>
  <c r="C94"/>
  <c r="G93"/>
  <c r="F93"/>
  <c r="E93"/>
  <c r="D93"/>
  <c r="C93"/>
  <c r="B93"/>
  <c r="G92"/>
  <c r="F92"/>
  <c r="E92"/>
  <c r="D92"/>
  <c r="C92"/>
  <c r="B92"/>
  <c r="D89"/>
  <c r="C89"/>
  <c r="D88"/>
  <c r="C88"/>
  <c r="D87"/>
  <c r="C87"/>
  <c r="B87"/>
  <c r="D86"/>
  <c r="C86"/>
  <c r="B86"/>
  <c r="G89"/>
  <c r="F89"/>
  <c r="E89"/>
  <c r="G88"/>
  <c r="F88"/>
  <c r="E88"/>
  <c r="G87"/>
  <c r="F87"/>
  <c r="E87"/>
  <c r="G86"/>
  <c r="F86"/>
  <c r="E86"/>
  <c r="G78"/>
  <c r="F78"/>
  <c r="E78"/>
  <c r="D78"/>
  <c r="C78"/>
  <c r="G77"/>
  <c r="F77"/>
  <c r="E77"/>
  <c r="D77"/>
  <c r="C77"/>
  <c r="G76"/>
  <c r="F76"/>
  <c r="E76"/>
  <c r="D76"/>
  <c r="C76"/>
  <c r="B76"/>
  <c r="G75"/>
  <c r="F75"/>
  <c r="E75"/>
  <c r="D75"/>
  <c r="C75"/>
  <c r="B75"/>
  <c r="G72"/>
  <c r="F72"/>
  <c r="E72"/>
  <c r="D72"/>
  <c r="C72"/>
  <c r="G71"/>
  <c r="F71"/>
  <c r="E71"/>
  <c r="D71"/>
  <c r="C71"/>
  <c r="G70"/>
  <c r="F70"/>
  <c r="E70"/>
  <c r="D70"/>
  <c r="C70"/>
  <c r="B70"/>
  <c r="G69"/>
  <c r="F69"/>
  <c r="E69"/>
  <c r="D69"/>
  <c r="C69"/>
  <c r="B69"/>
  <c r="G59"/>
  <c r="F59"/>
  <c r="E59"/>
  <c r="D59"/>
  <c r="C59"/>
  <c r="G58"/>
  <c r="F58"/>
  <c r="E58"/>
  <c r="D58"/>
  <c r="C58"/>
  <c r="G57"/>
  <c r="F57"/>
  <c r="E57"/>
  <c r="D57"/>
  <c r="C57"/>
  <c r="B57"/>
  <c r="G56"/>
  <c r="F56"/>
  <c r="E56"/>
  <c r="D56"/>
  <c r="C56"/>
  <c r="B56"/>
  <c r="G53"/>
  <c r="G52"/>
  <c r="G51"/>
  <c r="G50"/>
  <c r="F53"/>
  <c r="F52"/>
  <c r="F51"/>
  <c r="F50"/>
  <c r="E53"/>
  <c r="E52"/>
  <c r="E51"/>
  <c r="E50"/>
  <c r="D53"/>
  <c r="D52"/>
  <c r="D51"/>
  <c r="D50"/>
  <c r="C53"/>
  <c r="C52"/>
  <c r="C51"/>
  <c r="C50"/>
  <c r="B51"/>
  <c r="B50"/>
  <c r="K186" i="149" l="1"/>
  <c r="J186"/>
  <c r="I186"/>
  <c r="H186"/>
  <c r="G186"/>
  <c r="F186"/>
  <c r="E186"/>
  <c r="D186"/>
  <c r="K185"/>
  <c r="J185"/>
  <c r="I185"/>
  <c r="H185"/>
  <c r="G185"/>
  <c r="F185"/>
  <c r="E185"/>
  <c r="D185"/>
  <c r="K184"/>
  <c r="J184"/>
  <c r="I184"/>
  <c r="H184"/>
  <c r="G184"/>
  <c r="F184"/>
  <c r="E184"/>
  <c r="D184"/>
  <c r="C186"/>
  <c r="B186"/>
  <c r="C185"/>
  <c r="B185"/>
  <c r="C184"/>
  <c r="B184"/>
  <c r="J171"/>
  <c r="I171"/>
  <c r="J170"/>
  <c r="I170"/>
  <c r="G171"/>
  <c r="F171"/>
  <c r="G170"/>
  <c r="F170"/>
  <c r="D171"/>
  <c r="C171"/>
  <c r="D170"/>
  <c r="C170"/>
  <c r="J161"/>
  <c r="I161"/>
  <c r="J160"/>
  <c r="I160"/>
  <c r="G161"/>
  <c r="F161"/>
  <c r="G160"/>
  <c r="F160"/>
  <c r="D161"/>
  <c r="D160"/>
  <c r="C161"/>
  <c r="C160"/>
  <c r="H38" i="147"/>
  <c r="G38"/>
  <c r="D142" i="149"/>
  <c r="D141"/>
  <c r="D138"/>
  <c r="D137"/>
  <c r="D129"/>
  <c r="D128"/>
  <c r="D125"/>
  <c r="D124"/>
  <c r="D112"/>
  <c r="D111"/>
  <c r="D108"/>
  <c r="D107"/>
  <c r="D151"/>
  <c r="C151"/>
  <c r="D150"/>
  <c r="C150"/>
  <c r="G151"/>
  <c r="F151"/>
  <c r="G150"/>
  <c r="F150"/>
  <c r="J151"/>
  <c r="I151"/>
  <c r="J150"/>
  <c r="I150"/>
  <c r="K142"/>
  <c r="J142"/>
  <c r="I142"/>
  <c r="H142"/>
  <c r="G142"/>
  <c r="F142"/>
  <c r="K141"/>
  <c r="J141"/>
  <c r="I141"/>
  <c r="H141"/>
  <c r="G141"/>
  <c r="F141"/>
  <c r="K138"/>
  <c r="J138"/>
  <c r="I138"/>
  <c r="H138"/>
  <c r="G138"/>
  <c r="F138"/>
  <c r="K137"/>
  <c r="J137"/>
  <c r="I137"/>
  <c r="H137"/>
  <c r="G137"/>
  <c r="F137"/>
  <c r="C142"/>
  <c r="B142"/>
  <c r="C141"/>
  <c r="B141"/>
  <c r="C138"/>
  <c r="B138"/>
  <c r="C137"/>
  <c r="B137"/>
  <c r="K129"/>
  <c r="J129"/>
  <c r="I129"/>
  <c r="H129"/>
  <c r="G129"/>
  <c r="F129"/>
  <c r="K128"/>
  <c r="J128"/>
  <c r="I128"/>
  <c r="H128"/>
  <c r="G128"/>
  <c r="F128"/>
  <c r="K125"/>
  <c r="J125"/>
  <c r="I125"/>
  <c r="H125"/>
  <c r="G125"/>
  <c r="F125"/>
  <c r="K124"/>
  <c r="J124"/>
  <c r="I124"/>
  <c r="H124"/>
  <c r="G124"/>
  <c r="F124"/>
  <c r="C129"/>
  <c r="B129"/>
  <c r="C128"/>
  <c r="B128"/>
  <c r="C125"/>
  <c r="B125"/>
  <c r="C124"/>
  <c r="B124"/>
  <c r="C112"/>
  <c r="B112"/>
  <c r="C111"/>
  <c r="B111"/>
  <c r="K112"/>
  <c r="J112"/>
  <c r="I112"/>
  <c r="H112"/>
  <c r="G112"/>
  <c r="F112"/>
  <c r="K111"/>
  <c r="J111"/>
  <c r="I111"/>
  <c r="H111"/>
  <c r="G111"/>
  <c r="F111"/>
  <c r="K108"/>
  <c r="J108"/>
  <c r="I108"/>
  <c r="H108"/>
  <c r="G108"/>
  <c r="F108"/>
  <c r="K107"/>
  <c r="J107"/>
  <c r="I107"/>
  <c r="H107"/>
  <c r="G107"/>
  <c r="F107"/>
  <c r="B108"/>
  <c r="C108"/>
  <c r="C107"/>
  <c r="B107"/>
  <c r="H28" i="147"/>
  <c r="H26"/>
  <c r="G28"/>
  <c r="G26"/>
  <c r="I280" i="149"/>
  <c r="I279"/>
  <c r="I278"/>
  <c r="I277"/>
  <c r="I276"/>
  <c r="I275"/>
  <c r="I274"/>
  <c r="I273"/>
  <c r="I272"/>
  <c r="I271"/>
  <c r="I270"/>
  <c r="I269"/>
  <c r="I268"/>
  <c r="I267"/>
  <c r="I266"/>
  <c r="I265"/>
  <c r="I264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G38" i="148"/>
  <c r="F38"/>
  <c r="E38"/>
  <c r="D38"/>
  <c r="C38"/>
  <c r="B38"/>
  <c r="G36"/>
  <c r="F36"/>
  <c r="E36"/>
  <c r="D36"/>
  <c r="C36"/>
  <c r="B36"/>
  <c r="G25"/>
  <c r="F25"/>
  <c r="E25"/>
  <c r="D25"/>
  <c r="C25"/>
  <c r="B25"/>
  <c r="G23"/>
  <c r="F23"/>
  <c r="E23"/>
  <c r="D23"/>
  <c r="C23"/>
  <c r="B23"/>
  <c r="H13" i="147"/>
  <c r="G13"/>
  <c r="H84" i="146" l="1"/>
  <c r="H83"/>
  <c r="E84"/>
  <c r="E83"/>
  <c r="I75"/>
  <c r="H75"/>
  <c r="G75"/>
  <c r="F75"/>
  <c r="E75"/>
  <c r="D75"/>
  <c r="C75"/>
  <c r="B75"/>
  <c r="I74"/>
  <c r="H74"/>
  <c r="G74"/>
  <c r="F74"/>
  <c r="E74"/>
  <c r="D74"/>
  <c r="C74"/>
  <c r="B74"/>
  <c r="H63"/>
  <c r="H62"/>
  <c r="E63"/>
  <c r="E62"/>
  <c r="H53"/>
  <c r="H52"/>
  <c r="E53"/>
  <c r="E52"/>
  <c r="B174" i="145"/>
  <c r="B173"/>
  <c r="E174"/>
  <c r="E173"/>
  <c r="E170"/>
  <c r="E169"/>
  <c r="B170"/>
  <c r="B169"/>
  <c r="G174"/>
  <c r="G173"/>
  <c r="G170"/>
  <c r="G169"/>
  <c r="D174"/>
  <c r="D173"/>
  <c r="D170"/>
  <c r="D169"/>
  <c r="C160"/>
  <c r="B160"/>
  <c r="C159"/>
  <c r="B159"/>
  <c r="G160"/>
  <c r="F160"/>
  <c r="G159"/>
  <c r="F159"/>
  <c r="G149"/>
  <c r="G148"/>
  <c r="G147"/>
  <c r="G146"/>
  <c r="G145"/>
  <c r="G144"/>
  <c r="G143"/>
  <c r="G142"/>
  <c r="F149"/>
  <c r="F148"/>
  <c r="F147"/>
  <c r="F146"/>
  <c r="F145"/>
  <c r="F144"/>
  <c r="F143"/>
  <c r="F142"/>
  <c r="C149"/>
  <c r="C148"/>
  <c r="C147"/>
  <c r="C146"/>
  <c r="C145"/>
  <c r="C144"/>
  <c r="C143"/>
  <c r="C142"/>
  <c r="G130"/>
  <c r="G129"/>
  <c r="G128"/>
  <c r="G133"/>
  <c r="G132"/>
  <c r="F133"/>
  <c r="F132"/>
  <c r="C133"/>
  <c r="B133"/>
  <c r="C132"/>
  <c r="B132"/>
  <c r="F130"/>
  <c r="F129"/>
  <c r="F128"/>
  <c r="C128"/>
  <c r="C130"/>
  <c r="B130"/>
  <c r="C129"/>
  <c r="B129"/>
  <c r="B128"/>
  <c r="G113" l="1"/>
  <c r="F113"/>
  <c r="E113"/>
  <c r="D113"/>
  <c r="C113"/>
  <c r="B113"/>
  <c r="G112"/>
  <c r="F112"/>
  <c r="E112"/>
  <c r="D112"/>
  <c r="C112"/>
  <c r="B112"/>
  <c r="G110"/>
  <c r="F110"/>
  <c r="E110"/>
  <c r="D110"/>
  <c r="C110"/>
  <c r="B110"/>
  <c r="G109"/>
  <c r="F109"/>
  <c r="E109"/>
  <c r="D109"/>
  <c r="C109"/>
  <c r="B109"/>
  <c r="G108"/>
  <c r="F108"/>
  <c r="E108"/>
  <c r="D108"/>
  <c r="C108"/>
  <c r="B108"/>
  <c r="G107"/>
  <c r="F107"/>
  <c r="E107"/>
  <c r="D107"/>
  <c r="C107"/>
  <c r="B107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95"/>
  <c r="F95"/>
  <c r="E95"/>
  <c r="D95"/>
  <c r="C95"/>
  <c r="G94"/>
  <c r="F94"/>
  <c r="E94"/>
  <c r="D94"/>
  <c r="C94"/>
  <c r="G93"/>
  <c r="F93"/>
  <c r="E93"/>
  <c r="D93"/>
  <c r="C93"/>
  <c r="B93"/>
  <c r="G92"/>
  <c r="F92"/>
  <c r="E92"/>
  <c r="D92"/>
  <c r="C92"/>
  <c r="B92"/>
  <c r="G89"/>
  <c r="F89"/>
  <c r="E89"/>
  <c r="D89"/>
  <c r="C89"/>
  <c r="G88"/>
  <c r="F88"/>
  <c r="E88"/>
  <c r="D88"/>
  <c r="C88"/>
  <c r="G87"/>
  <c r="F87"/>
  <c r="E87"/>
  <c r="D87"/>
  <c r="C87"/>
  <c r="B87"/>
  <c r="G86"/>
  <c r="F86"/>
  <c r="E86"/>
  <c r="D86"/>
  <c r="C86"/>
  <c r="B86"/>
  <c r="G78"/>
  <c r="F78"/>
  <c r="E78"/>
  <c r="D78"/>
  <c r="C78"/>
  <c r="G77"/>
  <c r="F77"/>
  <c r="E77"/>
  <c r="D77"/>
  <c r="C77"/>
  <c r="G76"/>
  <c r="F76"/>
  <c r="E76"/>
  <c r="D76"/>
  <c r="C76"/>
  <c r="B76"/>
  <c r="G75"/>
  <c r="F75"/>
  <c r="E75"/>
  <c r="D75"/>
  <c r="C75"/>
  <c r="B75"/>
  <c r="G72"/>
  <c r="F72"/>
  <c r="E72"/>
  <c r="D72"/>
  <c r="C72"/>
  <c r="G71"/>
  <c r="F71"/>
  <c r="E71"/>
  <c r="D71"/>
  <c r="C71"/>
  <c r="G70"/>
  <c r="F70"/>
  <c r="E70"/>
  <c r="D70"/>
  <c r="C70"/>
  <c r="B70"/>
  <c r="G69"/>
  <c r="F69"/>
  <c r="E69"/>
  <c r="D69"/>
  <c r="C69"/>
  <c r="B69"/>
  <c r="G59"/>
  <c r="F59"/>
  <c r="E59"/>
  <c r="D59"/>
  <c r="C59"/>
  <c r="G58"/>
  <c r="F58"/>
  <c r="E58"/>
  <c r="D58"/>
  <c r="C58"/>
  <c r="G57"/>
  <c r="F57"/>
  <c r="E57"/>
  <c r="D57"/>
  <c r="C57"/>
  <c r="B57"/>
  <c r="G56"/>
  <c r="F56"/>
  <c r="E56"/>
  <c r="D56"/>
  <c r="C56"/>
  <c r="B56"/>
  <c r="G50"/>
  <c r="F50"/>
  <c r="E50"/>
  <c r="D50"/>
  <c r="C50"/>
  <c r="G53"/>
  <c r="F53"/>
  <c r="E53"/>
  <c r="D53"/>
  <c r="C53"/>
  <c r="G52"/>
  <c r="F52"/>
  <c r="E52"/>
  <c r="D52"/>
  <c r="C52"/>
  <c r="G51"/>
  <c r="F51"/>
  <c r="E51"/>
  <c r="D51"/>
  <c r="C51"/>
  <c r="B51"/>
  <c r="B50"/>
  <c r="K206" i="146" l="1"/>
  <c r="J206"/>
  <c r="I206"/>
  <c r="H206"/>
  <c r="G206"/>
  <c r="F206"/>
  <c r="E206"/>
  <c r="D206"/>
  <c r="C206"/>
  <c r="B206"/>
  <c r="K205"/>
  <c r="J205"/>
  <c r="I205"/>
  <c r="H205"/>
  <c r="G205"/>
  <c r="F205"/>
  <c r="E205"/>
  <c r="D205"/>
  <c r="C205"/>
  <c r="B205"/>
  <c r="K204"/>
  <c r="J204"/>
  <c r="I204"/>
  <c r="H204"/>
  <c r="G204"/>
  <c r="F204"/>
  <c r="E204"/>
  <c r="D204"/>
  <c r="C204"/>
  <c r="B204"/>
  <c r="J194"/>
  <c r="I194"/>
  <c r="J193"/>
  <c r="I193"/>
  <c r="D184"/>
  <c r="D183"/>
  <c r="D194"/>
  <c r="G194"/>
  <c r="F194"/>
  <c r="G193"/>
  <c r="F193"/>
  <c r="D193"/>
  <c r="C194"/>
  <c r="C193"/>
  <c r="J184"/>
  <c r="I184"/>
  <c r="J183"/>
  <c r="I183"/>
  <c r="G184"/>
  <c r="F184"/>
  <c r="G183"/>
  <c r="F183"/>
  <c r="C184"/>
  <c r="C183"/>
  <c r="H38" i="144"/>
  <c r="G38"/>
  <c r="D163" i="146"/>
  <c r="D162"/>
  <c r="D159"/>
  <c r="D158"/>
  <c r="D150"/>
  <c r="D149"/>
  <c r="D146"/>
  <c r="D145"/>
  <c r="D137"/>
  <c r="D136"/>
  <c r="D133"/>
  <c r="D132"/>
  <c r="D172"/>
  <c r="J172"/>
  <c r="I172"/>
  <c r="J171"/>
  <c r="I171"/>
  <c r="G172"/>
  <c r="F172"/>
  <c r="G171"/>
  <c r="F171"/>
  <c r="D171"/>
  <c r="C172"/>
  <c r="C171"/>
  <c r="C159"/>
  <c r="B159"/>
  <c r="C158"/>
  <c r="B158"/>
  <c r="C163"/>
  <c r="B163"/>
  <c r="C162"/>
  <c r="B162"/>
  <c r="K163"/>
  <c r="J163"/>
  <c r="I163"/>
  <c r="H163"/>
  <c r="G163"/>
  <c r="F163"/>
  <c r="K162"/>
  <c r="J162"/>
  <c r="I162"/>
  <c r="H162"/>
  <c r="G162"/>
  <c r="F162"/>
  <c r="K159"/>
  <c r="J159"/>
  <c r="I159"/>
  <c r="H159"/>
  <c r="G159"/>
  <c r="F159"/>
  <c r="K158"/>
  <c r="J158"/>
  <c r="I158"/>
  <c r="H158"/>
  <c r="G158"/>
  <c r="F158"/>
  <c r="K150"/>
  <c r="J150"/>
  <c r="I150"/>
  <c r="H150"/>
  <c r="G150"/>
  <c r="F150"/>
  <c r="K149"/>
  <c r="J149"/>
  <c r="I149"/>
  <c r="H149"/>
  <c r="G149"/>
  <c r="F149"/>
  <c r="K146"/>
  <c r="J146"/>
  <c r="I146"/>
  <c r="H146"/>
  <c r="G146"/>
  <c r="F146"/>
  <c r="K145"/>
  <c r="J145"/>
  <c r="I145"/>
  <c r="H145"/>
  <c r="G145"/>
  <c r="F145"/>
  <c r="C150"/>
  <c r="B150"/>
  <c r="C149"/>
  <c r="B149"/>
  <c r="C146"/>
  <c r="B146"/>
  <c r="C145"/>
  <c r="B145"/>
  <c r="C137"/>
  <c r="B137"/>
  <c r="C136"/>
  <c r="B136"/>
  <c r="K137"/>
  <c r="J137"/>
  <c r="I137"/>
  <c r="H137"/>
  <c r="G137"/>
  <c r="F137"/>
  <c r="K136"/>
  <c r="J136"/>
  <c r="I136"/>
  <c r="H136"/>
  <c r="G136"/>
  <c r="F136"/>
  <c r="K133"/>
  <c r="J133"/>
  <c r="I133"/>
  <c r="H133"/>
  <c r="G133"/>
  <c r="F133"/>
  <c r="K132"/>
  <c r="J132"/>
  <c r="I132"/>
  <c r="H132"/>
  <c r="G132"/>
  <c r="F132"/>
  <c r="C133"/>
  <c r="C132"/>
  <c r="B133"/>
  <c r="B132"/>
  <c r="H28" i="144"/>
  <c r="H26"/>
  <c r="G28"/>
  <c r="G26"/>
  <c r="I299" i="146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I290"/>
  <c r="H290"/>
  <c r="I289"/>
  <c r="H289"/>
  <c r="I288"/>
  <c r="H288"/>
  <c r="I287"/>
  <c r="H287"/>
  <c r="I286"/>
  <c r="H286"/>
  <c r="I285"/>
  <c r="H285"/>
  <c r="I284"/>
  <c r="H284"/>
  <c r="I283"/>
  <c r="H283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G36" i="145"/>
  <c r="F36"/>
  <c r="E36"/>
  <c r="D36"/>
  <c r="C36"/>
  <c r="B36"/>
  <c r="G23"/>
  <c r="F23"/>
  <c r="E23"/>
  <c r="D23"/>
  <c r="C23"/>
  <c r="B23"/>
  <c r="H13" i="144"/>
  <c r="G13"/>
  <c r="E174" i="142" l="1"/>
  <c r="E173"/>
  <c r="E170"/>
  <c r="E169"/>
  <c r="B174"/>
  <c r="B173"/>
  <c r="B170"/>
  <c r="B169"/>
  <c r="G174"/>
  <c r="G173"/>
  <c r="G170"/>
  <c r="G169"/>
  <c r="D174"/>
  <c r="D173"/>
  <c r="D170"/>
  <c r="D169"/>
  <c r="G160"/>
  <c r="F160"/>
  <c r="G159"/>
  <c r="F159"/>
  <c r="C160"/>
  <c r="B160"/>
  <c r="C159"/>
  <c r="B159"/>
  <c r="G149"/>
  <c r="F149"/>
  <c r="G148"/>
  <c r="F148"/>
  <c r="G147"/>
  <c r="F147"/>
  <c r="G146"/>
  <c r="F146"/>
  <c r="G145"/>
  <c r="F145"/>
  <c r="G144"/>
  <c r="F144"/>
  <c r="G143"/>
  <c r="F143"/>
  <c r="G142"/>
  <c r="F142"/>
  <c r="C149"/>
  <c r="B149"/>
  <c r="C148"/>
  <c r="B148"/>
  <c r="C147"/>
  <c r="B147"/>
  <c r="C146"/>
  <c r="B146"/>
  <c r="C145"/>
  <c r="B145"/>
  <c r="C144"/>
  <c r="B144"/>
  <c r="C143"/>
  <c r="B143"/>
  <c r="C142"/>
  <c r="B142"/>
  <c r="G133"/>
  <c r="F133"/>
  <c r="G132"/>
  <c r="F132"/>
  <c r="C133"/>
  <c r="B133"/>
  <c r="C132"/>
  <c r="B132"/>
  <c r="G130"/>
  <c r="F130"/>
  <c r="G129"/>
  <c r="F129"/>
  <c r="G128"/>
  <c r="F128"/>
  <c r="C130"/>
  <c r="C129"/>
  <c r="C128"/>
  <c r="B130"/>
  <c r="B129"/>
  <c r="B128"/>
  <c r="G113" l="1"/>
  <c r="F113"/>
  <c r="E113"/>
  <c r="D113"/>
  <c r="C113"/>
  <c r="B113"/>
  <c r="G112"/>
  <c r="F112"/>
  <c r="E112"/>
  <c r="D112"/>
  <c r="C112"/>
  <c r="B112"/>
  <c r="G110"/>
  <c r="F110"/>
  <c r="E110"/>
  <c r="D110"/>
  <c r="C110"/>
  <c r="B110"/>
  <c r="G109"/>
  <c r="F109"/>
  <c r="E109"/>
  <c r="D109"/>
  <c r="C109"/>
  <c r="B109"/>
  <c r="G108"/>
  <c r="F108"/>
  <c r="E108"/>
  <c r="D108"/>
  <c r="C108"/>
  <c r="B108"/>
  <c r="G107"/>
  <c r="F107"/>
  <c r="E107"/>
  <c r="D107"/>
  <c r="C107"/>
  <c r="B107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95"/>
  <c r="F95"/>
  <c r="E95"/>
  <c r="D95"/>
  <c r="C95"/>
  <c r="G94"/>
  <c r="F94"/>
  <c r="E94"/>
  <c r="D94"/>
  <c r="C94"/>
  <c r="G93"/>
  <c r="F93"/>
  <c r="E93"/>
  <c r="D93"/>
  <c r="C93"/>
  <c r="B93"/>
  <c r="G92"/>
  <c r="F92"/>
  <c r="E92"/>
  <c r="D92"/>
  <c r="C92"/>
  <c r="B92"/>
  <c r="G89"/>
  <c r="F89"/>
  <c r="E89"/>
  <c r="D89"/>
  <c r="C89"/>
  <c r="G88"/>
  <c r="F88"/>
  <c r="E88"/>
  <c r="D88"/>
  <c r="C88"/>
  <c r="G87"/>
  <c r="F87"/>
  <c r="E87"/>
  <c r="D87"/>
  <c r="C87"/>
  <c r="B87"/>
  <c r="G86"/>
  <c r="F86"/>
  <c r="E86"/>
  <c r="D86"/>
  <c r="C86"/>
  <c r="B86"/>
  <c r="G78"/>
  <c r="F78"/>
  <c r="E78"/>
  <c r="D78"/>
  <c r="C78"/>
  <c r="G77"/>
  <c r="F77"/>
  <c r="E77"/>
  <c r="D77"/>
  <c r="C77"/>
  <c r="G76"/>
  <c r="F76"/>
  <c r="E76"/>
  <c r="D76"/>
  <c r="C76"/>
  <c r="B76"/>
  <c r="G75"/>
  <c r="F75"/>
  <c r="E75"/>
  <c r="D75"/>
  <c r="C75"/>
  <c r="B75"/>
  <c r="G72"/>
  <c r="F72"/>
  <c r="E72"/>
  <c r="D72"/>
  <c r="C72"/>
  <c r="G71"/>
  <c r="F71"/>
  <c r="E71"/>
  <c r="D71"/>
  <c r="C71"/>
  <c r="G70"/>
  <c r="F70"/>
  <c r="E70"/>
  <c r="D70"/>
  <c r="C70"/>
  <c r="B70"/>
  <c r="G69"/>
  <c r="F69"/>
  <c r="E69"/>
  <c r="D69"/>
  <c r="C69"/>
  <c r="B69"/>
  <c r="G59"/>
  <c r="F59"/>
  <c r="E59"/>
  <c r="D59"/>
  <c r="C59"/>
  <c r="B59"/>
  <c r="G58"/>
  <c r="F58"/>
  <c r="E58"/>
  <c r="D58"/>
  <c r="C58"/>
  <c r="B58"/>
  <c r="G57"/>
  <c r="F57"/>
  <c r="E57"/>
  <c r="D57"/>
  <c r="C57"/>
  <c r="B57"/>
  <c r="G56"/>
  <c r="F56"/>
  <c r="E56"/>
  <c r="D56"/>
  <c r="C56"/>
  <c r="B56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B53"/>
  <c r="B52"/>
  <c r="B51"/>
  <c r="B50"/>
  <c r="D178" i="143" l="1"/>
  <c r="D189"/>
  <c r="C189"/>
  <c r="D188"/>
  <c r="C188"/>
  <c r="G189"/>
  <c r="F189"/>
  <c r="G188"/>
  <c r="F188"/>
  <c r="K211"/>
  <c r="J211"/>
  <c r="I211"/>
  <c r="H211"/>
  <c r="G211"/>
  <c r="F211"/>
  <c r="E211"/>
  <c r="D211"/>
  <c r="C211"/>
  <c r="B211"/>
  <c r="K210"/>
  <c r="J210"/>
  <c r="I210"/>
  <c r="H210"/>
  <c r="G210"/>
  <c r="F210"/>
  <c r="E210"/>
  <c r="D210"/>
  <c r="C210"/>
  <c r="B210"/>
  <c r="K209"/>
  <c r="J209"/>
  <c r="I209"/>
  <c r="H209"/>
  <c r="G209"/>
  <c r="F209"/>
  <c r="E209"/>
  <c r="D209"/>
  <c r="C209"/>
  <c r="B209"/>
  <c r="K201"/>
  <c r="J201"/>
  <c r="I201"/>
  <c r="H201"/>
  <c r="G201"/>
  <c r="F201"/>
  <c r="E201"/>
  <c r="D201"/>
  <c r="C201"/>
  <c r="B201"/>
  <c r="K200"/>
  <c r="J200"/>
  <c r="I200"/>
  <c r="H200"/>
  <c r="G200"/>
  <c r="F200"/>
  <c r="E200"/>
  <c r="D200"/>
  <c r="C200"/>
  <c r="B200"/>
  <c r="K199"/>
  <c r="J199"/>
  <c r="I199"/>
  <c r="H199"/>
  <c r="G199"/>
  <c r="F199"/>
  <c r="E199"/>
  <c r="D199"/>
  <c r="C199"/>
  <c r="B199"/>
  <c r="D177"/>
  <c r="J189"/>
  <c r="I189"/>
  <c r="J188"/>
  <c r="I188"/>
  <c r="J178"/>
  <c r="J177"/>
  <c r="I178"/>
  <c r="I177"/>
  <c r="G178"/>
  <c r="G177"/>
  <c r="F178"/>
  <c r="F177"/>
  <c r="C178"/>
  <c r="C177"/>
  <c r="H44" i="141"/>
  <c r="G44"/>
  <c r="D159" i="143"/>
  <c r="D158"/>
  <c r="D155"/>
  <c r="D154"/>
  <c r="D146"/>
  <c r="D145"/>
  <c r="D142"/>
  <c r="D141"/>
  <c r="D133"/>
  <c r="D132"/>
  <c r="D129"/>
  <c r="D128"/>
  <c r="D167"/>
  <c r="D168"/>
  <c r="C168"/>
  <c r="C167"/>
  <c r="G168"/>
  <c r="F168"/>
  <c r="G167"/>
  <c r="F167"/>
  <c r="J168"/>
  <c r="I168"/>
  <c r="J167"/>
  <c r="I167"/>
  <c r="K159"/>
  <c r="J159"/>
  <c r="I159"/>
  <c r="H159"/>
  <c r="G159"/>
  <c r="F159"/>
  <c r="K158"/>
  <c r="J158"/>
  <c r="I158"/>
  <c r="H158"/>
  <c r="G158"/>
  <c r="F158"/>
  <c r="K155"/>
  <c r="J155"/>
  <c r="I155"/>
  <c r="H155"/>
  <c r="G155"/>
  <c r="F155"/>
  <c r="K154"/>
  <c r="J154"/>
  <c r="I154"/>
  <c r="H154"/>
  <c r="G154"/>
  <c r="F154"/>
  <c r="C159"/>
  <c r="B159"/>
  <c r="C158"/>
  <c r="B158"/>
  <c r="C155"/>
  <c r="B155"/>
  <c r="C154"/>
  <c r="B154"/>
  <c r="C146"/>
  <c r="B146"/>
  <c r="C145"/>
  <c r="B145"/>
  <c r="K146"/>
  <c r="J146"/>
  <c r="I146"/>
  <c r="H146"/>
  <c r="G146"/>
  <c r="F146"/>
  <c r="K145"/>
  <c r="J145"/>
  <c r="I145"/>
  <c r="H145"/>
  <c r="G145"/>
  <c r="F145"/>
  <c r="K142"/>
  <c r="J142"/>
  <c r="I142"/>
  <c r="H142"/>
  <c r="G142"/>
  <c r="F142"/>
  <c r="K141"/>
  <c r="J141"/>
  <c r="I141"/>
  <c r="H141"/>
  <c r="G141"/>
  <c r="F141"/>
  <c r="C142"/>
  <c r="B142"/>
  <c r="C141"/>
  <c r="B141"/>
  <c r="C133"/>
  <c r="B133"/>
  <c r="C132"/>
  <c r="B132"/>
  <c r="K133"/>
  <c r="J133"/>
  <c r="I133"/>
  <c r="H133"/>
  <c r="G133"/>
  <c r="F133"/>
  <c r="K132"/>
  <c r="J132"/>
  <c r="I132"/>
  <c r="H132"/>
  <c r="G132"/>
  <c r="F132"/>
  <c r="K129"/>
  <c r="J129"/>
  <c r="I129"/>
  <c r="H129"/>
  <c r="G129"/>
  <c r="F129"/>
  <c r="K128"/>
  <c r="J128"/>
  <c r="I128"/>
  <c r="H128"/>
  <c r="G128"/>
  <c r="F128"/>
  <c r="C129"/>
  <c r="C128"/>
  <c r="B129"/>
  <c r="B128"/>
  <c r="G34" i="141"/>
  <c r="H34"/>
  <c r="H32"/>
  <c r="G32"/>
  <c r="I304" i="143"/>
  <c r="H304"/>
  <c r="I303"/>
  <c r="H303"/>
  <c r="I302"/>
  <c r="H302"/>
  <c r="I301"/>
  <c r="H301"/>
  <c r="I300"/>
  <c r="H300"/>
  <c r="I299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I290"/>
  <c r="H290"/>
  <c r="I289"/>
  <c r="H289"/>
  <c r="I288"/>
  <c r="H288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G38" i="142"/>
  <c r="F38"/>
  <c r="E38"/>
  <c r="D38"/>
  <c r="C38"/>
  <c r="B38"/>
  <c r="G36"/>
  <c r="F36"/>
  <c r="E36"/>
  <c r="D36"/>
  <c r="C36"/>
  <c r="B36"/>
  <c r="G25"/>
  <c r="F25"/>
  <c r="E25"/>
  <c r="D25"/>
  <c r="C25"/>
  <c r="B25"/>
  <c r="G23"/>
  <c r="F23"/>
  <c r="E23"/>
  <c r="D23"/>
  <c r="C23"/>
  <c r="B23"/>
  <c r="H13" i="141"/>
  <c r="G13"/>
  <c r="I79" i="143" l="1"/>
  <c r="H79"/>
  <c r="G79"/>
  <c r="F79"/>
  <c r="E79"/>
  <c r="D79"/>
  <c r="C79"/>
  <c r="B79"/>
  <c r="I78"/>
  <c r="H78"/>
  <c r="G78"/>
  <c r="F78"/>
  <c r="E78"/>
  <c r="D78"/>
  <c r="C78"/>
  <c r="B78"/>
  <c r="H67"/>
  <c r="H66"/>
  <c r="E67"/>
  <c r="E66"/>
  <c r="H59"/>
  <c r="E59"/>
  <c r="I105" i="140"/>
  <c r="H105"/>
  <c r="G105"/>
  <c r="F105"/>
  <c r="E105"/>
  <c r="D105"/>
  <c r="C105"/>
  <c r="B105"/>
  <c r="I104"/>
  <c r="H104"/>
  <c r="G104"/>
  <c r="F104"/>
  <c r="E104"/>
  <c r="D104"/>
  <c r="C104"/>
  <c r="B104"/>
  <c r="H93"/>
  <c r="E93"/>
  <c r="H92"/>
  <c r="E92"/>
  <c r="H86"/>
  <c r="E86"/>
  <c r="E171" i="139"/>
  <c r="E170"/>
  <c r="E167"/>
  <c r="E166"/>
  <c r="B171"/>
  <c r="B170"/>
  <c r="B167"/>
  <c r="B166"/>
  <c r="G171"/>
  <c r="G170"/>
  <c r="G167"/>
  <c r="G166"/>
  <c r="D171"/>
  <c r="D170"/>
  <c r="D167"/>
  <c r="D166"/>
  <c r="G157"/>
  <c r="F157"/>
  <c r="G156"/>
  <c r="F156"/>
  <c r="C157"/>
  <c r="B157"/>
  <c r="C156"/>
  <c r="B156"/>
  <c r="G146"/>
  <c r="F146"/>
  <c r="G145"/>
  <c r="F145"/>
  <c r="G144"/>
  <c r="F144"/>
  <c r="G143"/>
  <c r="F143"/>
  <c r="G142"/>
  <c r="F142"/>
  <c r="G141"/>
  <c r="F141"/>
  <c r="G140"/>
  <c r="F140"/>
  <c r="G139"/>
  <c r="F139"/>
  <c r="B146"/>
  <c r="B145"/>
  <c r="B144"/>
  <c r="B143"/>
  <c r="B142"/>
  <c r="B141"/>
  <c r="B140"/>
  <c r="C146"/>
  <c r="C145"/>
  <c r="C144"/>
  <c r="C143"/>
  <c r="C142"/>
  <c r="C141"/>
  <c r="C140"/>
  <c r="C139"/>
  <c r="B139"/>
  <c r="G130"/>
  <c r="F130"/>
  <c r="G129"/>
  <c r="F129"/>
  <c r="G127"/>
  <c r="F127"/>
  <c r="G126"/>
  <c r="F126"/>
  <c r="G125"/>
  <c r="F125"/>
  <c r="C130"/>
  <c r="C129"/>
  <c r="C127"/>
  <c r="C126"/>
  <c r="C125"/>
  <c r="B130"/>
  <c r="B129"/>
  <c r="B127"/>
  <c r="B126"/>
  <c r="B125"/>
  <c r="G110" l="1"/>
  <c r="F110"/>
  <c r="E110"/>
  <c r="D110"/>
  <c r="C110"/>
  <c r="B110"/>
  <c r="G109"/>
  <c r="F109"/>
  <c r="E109"/>
  <c r="D109"/>
  <c r="C109"/>
  <c r="B109"/>
  <c r="G107"/>
  <c r="F107"/>
  <c r="E107"/>
  <c r="D107"/>
  <c r="C107"/>
  <c r="B107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2"/>
  <c r="F92"/>
  <c r="E92"/>
  <c r="D92"/>
  <c r="C92"/>
  <c r="G91"/>
  <c r="F91"/>
  <c r="E91"/>
  <c r="D91"/>
  <c r="C91"/>
  <c r="G90"/>
  <c r="F90"/>
  <c r="E90"/>
  <c r="D90"/>
  <c r="C90"/>
  <c r="B90"/>
  <c r="G89"/>
  <c r="F89"/>
  <c r="E89"/>
  <c r="D89"/>
  <c r="C89"/>
  <c r="B89"/>
  <c r="G86"/>
  <c r="F86"/>
  <c r="E86"/>
  <c r="D86"/>
  <c r="C86"/>
  <c r="G85"/>
  <c r="F85"/>
  <c r="E85"/>
  <c r="D85"/>
  <c r="C85"/>
  <c r="G84"/>
  <c r="F84"/>
  <c r="E84"/>
  <c r="D84"/>
  <c r="C84"/>
  <c r="B84"/>
  <c r="G83"/>
  <c r="F83"/>
  <c r="E83"/>
  <c r="D83"/>
  <c r="C83"/>
  <c r="B83"/>
  <c r="G75"/>
  <c r="F75"/>
  <c r="E75"/>
  <c r="D75"/>
  <c r="C75"/>
  <c r="G74"/>
  <c r="F74"/>
  <c r="E74"/>
  <c r="D74"/>
  <c r="C74"/>
  <c r="G73"/>
  <c r="F73"/>
  <c r="E73"/>
  <c r="D73"/>
  <c r="C73"/>
  <c r="B73"/>
  <c r="G72"/>
  <c r="F72"/>
  <c r="E72"/>
  <c r="D72"/>
  <c r="C72"/>
  <c r="B72"/>
  <c r="G69"/>
  <c r="F69"/>
  <c r="E69"/>
  <c r="D69"/>
  <c r="C69"/>
  <c r="G68"/>
  <c r="F68"/>
  <c r="E68"/>
  <c r="D68"/>
  <c r="C68"/>
  <c r="G67"/>
  <c r="F67"/>
  <c r="E67"/>
  <c r="D67"/>
  <c r="C67"/>
  <c r="B67"/>
  <c r="G66"/>
  <c r="F66"/>
  <c r="E66"/>
  <c r="D66"/>
  <c r="C66"/>
  <c r="B66"/>
  <c r="G53"/>
  <c r="F53"/>
  <c r="E53"/>
  <c r="D53"/>
  <c r="C53"/>
  <c r="G52"/>
  <c r="F52"/>
  <c r="E52"/>
  <c r="D52"/>
  <c r="C52"/>
  <c r="G51"/>
  <c r="F51"/>
  <c r="E51"/>
  <c r="D51"/>
  <c r="C51"/>
  <c r="B51"/>
  <c r="G50"/>
  <c r="F50"/>
  <c r="E50"/>
  <c r="D50"/>
  <c r="C50"/>
  <c r="B50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B45"/>
  <c r="B44"/>
  <c r="K242" i="140" l="1"/>
  <c r="J242"/>
  <c r="I242"/>
  <c r="H242"/>
  <c r="G242"/>
  <c r="F242"/>
  <c r="E242"/>
  <c r="D242"/>
  <c r="C242"/>
  <c r="B242"/>
  <c r="K241"/>
  <c r="J241"/>
  <c r="I241"/>
  <c r="H241"/>
  <c r="G241"/>
  <c r="F241"/>
  <c r="E241"/>
  <c r="D241"/>
  <c r="C241"/>
  <c r="B241"/>
  <c r="K240"/>
  <c r="J240"/>
  <c r="I240"/>
  <c r="H240"/>
  <c r="G240"/>
  <c r="F240"/>
  <c r="E240"/>
  <c r="D240"/>
  <c r="C240"/>
  <c r="B240"/>
  <c r="D227"/>
  <c r="D217"/>
  <c r="J227"/>
  <c r="I227"/>
  <c r="J226"/>
  <c r="I226"/>
  <c r="G227"/>
  <c r="F227"/>
  <c r="D216"/>
  <c r="D226"/>
  <c r="C227"/>
  <c r="C226"/>
  <c r="J217"/>
  <c r="I217"/>
  <c r="J216"/>
  <c r="I216"/>
  <c r="G217"/>
  <c r="F217"/>
  <c r="G216"/>
  <c r="F216"/>
  <c r="C217"/>
  <c r="C216"/>
  <c r="H43" i="138"/>
  <c r="G43"/>
  <c r="D198" i="140"/>
  <c r="D197"/>
  <c r="D194"/>
  <c r="D193"/>
  <c r="D185"/>
  <c r="D184"/>
  <c r="D181"/>
  <c r="D180"/>
  <c r="D167"/>
  <c r="D166"/>
  <c r="D163"/>
  <c r="D162"/>
  <c r="D207"/>
  <c r="D206"/>
  <c r="J207"/>
  <c r="I207"/>
  <c r="J206"/>
  <c r="I206"/>
  <c r="G207"/>
  <c r="F207"/>
  <c r="G206"/>
  <c r="F206"/>
  <c r="C207"/>
  <c r="C206"/>
  <c r="C198"/>
  <c r="B198"/>
  <c r="C197"/>
  <c r="B197"/>
  <c r="K198"/>
  <c r="J198"/>
  <c r="I198"/>
  <c r="H198"/>
  <c r="G198"/>
  <c r="F198"/>
  <c r="K197"/>
  <c r="J197"/>
  <c r="I197"/>
  <c r="H197"/>
  <c r="G197"/>
  <c r="F197"/>
  <c r="K194"/>
  <c r="J194"/>
  <c r="I194"/>
  <c r="H194"/>
  <c r="G194"/>
  <c r="F194"/>
  <c r="K193"/>
  <c r="J193"/>
  <c r="I193"/>
  <c r="H193"/>
  <c r="G193"/>
  <c r="F193"/>
  <c r="C194"/>
  <c r="B194"/>
  <c r="C193"/>
  <c r="B193"/>
  <c r="K185"/>
  <c r="J185"/>
  <c r="I185"/>
  <c r="H185"/>
  <c r="G185"/>
  <c r="F185"/>
  <c r="K184"/>
  <c r="J184"/>
  <c r="I184"/>
  <c r="H184"/>
  <c r="G184"/>
  <c r="F184"/>
  <c r="K181"/>
  <c r="J181"/>
  <c r="I181"/>
  <c r="H181"/>
  <c r="G181"/>
  <c r="F181"/>
  <c r="K180"/>
  <c r="J180"/>
  <c r="I180"/>
  <c r="H180"/>
  <c r="G180"/>
  <c r="F180"/>
  <c r="C185"/>
  <c r="B185"/>
  <c r="C184"/>
  <c r="B184"/>
  <c r="C181"/>
  <c r="B181"/>
  <c r="C180"/>
  <c r="B180"/>
  <c r="C167"/>
  <c r="B167"/>
  <c r="C166"/>
  <c r="B166"/>
  <c r="K167"/>
  <c r="J167"/>
  <c r="I167"/>
  <c r="H167"/>
  <c r="G167"/>
  <c r="F167"/>
  <c r="K166"/>
  <c r="J166"/>
  <c r="I166"/>
  <c r="H166"/>
  <c r="G166"/>
  <c r="F166"/>
  <c r="K163"/>
  <c r="J163"/>
  <c r="I163"/>
  <c r="H163"/>
  <c r="G163"/>
  <c r="F163"/>
  <c r="K162"/>
  <c r="J162"/>
  <c r="I162"/>
  <c r="H162"/>
  <c r="G162"/>
  <c r="F162"/>
  <c r="C163"/>
  <c r="C162"/>
  <c r="B163"/>
  <c r="B162"/>
  <c r="H33" i="138"/>
  <c r="H31"/>
  <c r="G33"/>
  <c r="G31"/>
  <c r="I336" i="140"/>
  <c r="H336"/>
  <c r="I335"/>
  <c r="H335"/>
  <c r="I334"/>
  <c r="H334"/>
  <c r="I333"/>
  <c r="H333"/>
  <c r="I332"/>
  <c r="H332"/>
  <c r="I331"/>
  <c r="H331"/>
  <c r="I330"/>
  <c r="H330"/>
  <c r="I329"/>
  <c r="H329"/>
  <c r="I328"/>
  <c r="H328"/>
  <c r="I327"/>
  <c r="H327"/>
  <c r="I326"/>
  <c r="H326"/>
  <c r="I325"/>
  <c r="H325"/>
  <c r="I324"/>
  <c r="H324"/>
  <c r="I323"/>
  <c r="H323"/>
  <c r="I322"/>
  <c r="H322"/>
  <c r="I321"/>
  <c r="H321"/>
  <c r="I320"/>
  <c r="H320"/>
  <c r="F320"/>
  <c r="F336"/>
  <c r="E336"/>
  <c r="F335"/>
  <c r="E335"/>
  <c r="F334"/>
  <c r="E334"/>
  <c r="F333"/>
  <c r="E333"/>
  <c r="F332"/>
  <c r="E332"/>
  <c r="F331"/>
  <c r="E331"/>
  <c r="F330"/>
  <c r="E330"/>
  <c r="F329"/>
  <c r="E329"/>
  <c r="F328"/>
  <c r="E328"/>
  <c r="F327"/>
  <c r="E327"/>
  <c r="F326"/>
  <c r="E326"/>
  <c r="F325"/>
  <c r="E325"/>
  <c r="F324"/>
  <c r="E324"/>
  <c r="F323"/>
  <c r="E323"/>
  <c r="F322"/>
  <c r="E322"/>
  <c r="F321"/>
  <c r="E321"/>
  <c r="E320"/>
  <c r="G33" i="139"/>
  <c r="F33"/>
  <c r="E33"/>
  <c r="D33"/>
  <c r="C33"/>
  <c r="B33"/>
  <c r="G32"/>
  <c r="F32"/>
  <c r="E32"/>
  <c r="D32"/>
  <c r="C32"/>
  <c r="B32"/>
  <c r="G23"/>
  <c r="F23"/>
  <c r="E23"/>
  <c r="D23"/>
  <c r="C23"/>
  <c r="G22"/>
  <c r="F22"/>
  <c r="E22"/>
  <c r="D22"/>
  <c r="C22"/>
  <c r="B23"/>
  <c r="B22"/>
  <c r="H12" i="138"/>
  <c r="G12"/>
  <c r="K201" i="137" l="1"/>
  <c r="J201"/>
  <c r="I201"/>
  <c r="H201"/>
  <c r="G201"/>
  <c r="F201"/>
  <c r="E201"/>
  <c r="D201"/>
  <c r="C201"/>
  <c r="K200"/>
  <c r="J200"/>
  <c r="I200"/>
  <c r="H200"/>
  <c r="G200"/>
  <c r="F200"/>
  <c r="E200"/>
  <c r="D200"/>
  <c r="C200"/>
  <c r="K199"/>
  <c r="J199"/>
  <c r="I199"/>
  <c r="H199"/>
  <c r="G199"/>
  <c r="F199"/>
  <c r="E199"/>
  <c r="D199"/>
  <c r="C199"/>
  <c r="B201"/>
  <c r="B200"/>
  <c r="B199"/>
  <c r="K191"/>
  <c r="J191"/>
  <c r="I191"/>
  <c r="H191"/>
  <c r="G191"/>
  <c r="F191"/>
  <c r="E191"/>
  <c r="D191"/>
  <c r="C191"/>
  <c r="B191"/>
  <c r="K190"/>
  <c r="J190"/>
  <c r="I190"/>
  <c r="H190"/>
  <c r="G190"/>
  <c r="F190"/>
  <c r="E190"/>
  <c r="D190"/>
  <c r="C190"/>
  <c r="B190"/>
  <c r="K189"/>
  <c r="J189"/>
  <c r="I189"/>
  <c r="H189"/>
  <c r="G189"/>
  <c r="F189"/>
  <c r="E189"/>
  <c r="D189"/>
  <c r="C189"/>
  <c r="B189"/>
  <c r="J179"/>
  <c r="I179"/>
  <c r="J178"/>
  <c r="I178"/>
  <c r="G179"/>
  <c r="F179"/>
  <c r="G178"/>
  <c r="F178"/>
  <c r="D179"/>
  <c r="D178"/>
  <c r="C179"/>
  <c r="C178"/>
  <c r="D150"/>
  <c r="D149"/>
  <c r="D141"/>
  <c r="D140"/>
  <c r="D137"/>
  <c r="D136"/>
  <c r="D128"/>
  <c r="D127"/>
  <c r="D124"/>
  <c r="D123"/>
  <c r="D163"/>
  <c r="D162"/>
  <c r="J163"/>
  <c r="I163"/>
  <c r="J162"/>
  <c r="I162"/>
  <c r="G163"/>
  <c r="F163"/>
  <c r="G162"/>
  <c r="F162"/>
  <c r="C163"/>
  <c r="C162"/>
  <c r="C154"/>
  <c r="B154"/>
  <c r="C153"/>
  <c r="B153"/>
  <c r="C150"/>
  <c r="B150"/>
  <c r="C149"/>
  <c r="B149"/>
  <c r="K154"/>
  <c r="J154"/>
  <c r="I154"/>
  <c r="H154"/>
  <c r="G154"/>
  <c r="F154"/>
  <c r="K153"/>
  <c r="J153"/>
  <c r="I153"/>
  <c r="H153"/>
  <c r="G153"/>
  <c r="F153"/>
  <c r="K150"/>
  <c r="J150"/>
  <c r="I150"/>
  <c r="H150"/>
  <c r="G150"/>
  <c r="F150"/>
  <c r="K149"/>
  <c r="J149"/>
  <c r="I149"/>
  <c r="H149"/>
  <c r="G149"/>
  <c r="F149"/>
  <c r="K141"/>
  <c r="J141"/>
  <c r="I141"/>
  <c r="H141"/>
  <c r="G141"/>
  <c r="F141"/>
  <c r="K140"/>
  <c r="J140"/>
  <c r="I140"/>
  <c r="H140"/>
  <c r="G140"/>
  <c r="F140"/>
  <c r="K137"/>
  <c r="J137"/>
  <c r="I137"/>
  <c r="H137"/>
  <c r="G137"/>
  <c r="F137"/>
  <c r="K136"/>
  <c r="J136"/>
  <c r="I136"/>
  <c r="H136"/>
  <c r="G136"/>
  <c r="F136"/>
  <c r="C141"/>
  <c r="B141"/>
  <c r="C140"/>
  <c r="B140"/>
  <c r="C137"/>
  <c r="B137"/>
  <c r="C136"/>
  <c r="B136"/>
  <c r="C128"/>
  <c r="B128"/>
  <c r="C127"/>
  <c r="B127"/>
  <c r="K128"/>
  <c r="J128"/>
  <c r="I128"/>
  <c r="H128"/>
  <c r="G128"/>
  <c r="F128"/>
  <c r="K127"/>
  <c r="J127"/>
  <c r="I127"/>
  <c r="H127"/>
  <c r="G127"/>
  <c r="F127"/>
  <c r="K124"/>
  <c r="J124"/>
  <c r="I124"/>
  <c r="H124"/>
  <c r="G124"/>
  <c r="K123"/>
  <c r="J123"/>
  <c r="I123"/>
  <c r="H123"/>
  <c r="G123"/>
  <c r="F124"/>
  <c r="F123"/>
  <c r="C124"/>
  <c r="C123"/>
  <c r="B124"/>
  <c r="B123"/>
  <c r="I53"/>
  <c r="H53"/>
  <c r="G53"/>
  <c r="F53"/>
  <c r="E53"/>
  <c r="D53"/>
  <c r="C53"/>
  <c r="B53"/>
  <c r="I52"/>
  <c r="H52"/>
  <c r="G52"/>
  <c r="F52"/>
  <c r="E52"/>
  <c r="D52"/>
  <c r="C52"/>
  <c r="B52"/>
  <c r="H42"/>
  <c r="H41"/>
  <c r="E42"/>
  <c r="E41"/>
  <c r="H35"/>
  <c r="E35"/>
  <c r="E184" i="136"/>
  <c r="E183"/>
  <c r="B184"/>
  <c r="B183"/>
  <c r="E180"/>
  <c r="E179"/>
  <c r="B180"/>
  <c r="B179"/>
  <c r="G184"/>
  <c r="G183"/>
  <c r="D184"/>
  <c r="D183"/>
  <c r="G180"/>
  <c r="G179"/>
  <c r="D180"/>
  <c r="D179"/>
  <c r="G156"/>
  <c r="F156"/>
  <c r="G155"/>
  <c r="F155"/>
  <c r="C156"/>
  <c r="B156"/>
  <c r="C155"/>
  <c r="B155"/>
  <c r="G145"/>
  <c r="F145"/>
  <c r="G144"/>
  <c r="F144"/>
  <c r="G143"/>
  <c r="F143"/>
  <c r="G142"/>
  <c r="F142"/>
  <c r="G141"/>
  <c r="F141"/>
  <c r="G140"/>
  <c r="F140"/>
  <c r="G139"/>
  <c r="F139"/>
  <c r="G138"/>
  <c r="F138"/>
  <c r="C145"/>
  <c r="B145"/>
  <c r="C144"/>
  <c r="B144"/>
  <c r="C143"/>
  <c r="B143"/>
  <c r="C142"/>
  <c r="B142"/>
  <c r="C141"/>
  <c r="B141"/>
  <c r="C140"/>
  <c r="B140"/>
  <c r="C139"/>
  <c r="B139"/>
  <c r="C138"/>
  <c r="B138"/>
  <c r="G129"/>
  <c r="F129"/>
  <c r="G128"/>
  <c r="F128"/>
  <c r="G126"/>
  <c r="F126"/>
  <c r="G125"/>
  <c r="F125"/>
  <c r="G124"/>
  <c r="F124"/>
  <c r="C129"/>
  <c r="B129"/>
  <c r="C128"/>
  <c r="B128"/>
  <c r="C126"/>
  <c r="C125"/>
  <c r="C124"/>
  <c r="B126"/>
  <c r="B125"/>
  <c r="B124"/>
  <c r="G109" l="1"/>
  <c r="F109"/>
  <c r="E109"/>
  <c r="D109"/>
  <c r="C109"/>
  <c r="B109"/>
  <c r="G108"/>
  <c r="F108"/>
  <c r="E108"/>
  <c r="D108"/>
  <c r="C108"/>
  <c r="B108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9"/>
  <c r="F99"/>
  <c r="E99"/>
  <c r="D99"/>
  <c r="C99"/>
  <c r="B99"/>
  <c r="G91"/>
  <c r="F91"/>
  <c r="E91"/>
  <c r="D91"/>
  <c r="C91"/>
  <c r="G90"/>
  <c r="F90"/>
  <c r="E90"/>
  <c r="D90"/>
  <c r="C90"/>
  <c r="G89"/>
  <c r="F89"/>
  <c r="E89"/>
  <c r="D89"/>
  <c r="C89"/>
  <c r="B89"/>
  <c r="G88"/>
  <c r="F88"/>
  <c r="E88"/>
  <c r="D88"/>
  <c r="C88"/>
  <c r="B88"/>
  <c r="G85"/>
  <c r="F85"/>
  <c r="E85"/>
  <c r="D85"/>
  <c r="C85"/>
  <c r="G84"/>
  <c r="F84"/>
  <c r="E84"/>
  <c r="D84"/>
  <c r="C84"/>
  <c r="G83"/>
  <c r="F83"/>
  <c r="E83"/>
  <c r="D83"/>
  <c r="C83"/>
  <c r="B83"/>
  <c r="G82"/>
  <c r="F82"/>
  <c r="E82"/>
  <c r="D82"/>
  <c r="C82"/>
  <c r="B82"/>
  <c r="G74"/>
  <c r="F74"/>
  <c r="E74"/>
  <c r="D74"/>
  <c r="C74"/>
  <c r="G73"/>
  <c r="F73"/>
  <c r="E73"/>
  <c r="D73"/>
  <c r="C73"/>
  <c r="G72"/>
  <c r="F72"/>
  <c r="E72"/>
  <c r="D72"/>
  <c r="C72"/>
  <c r="B72"/>
  <c r="G71"/>
  <c r="F71"/>
  <c r="E71"/>
  <c r="D71"/>
  <c r="C71"/>
  <c r="B71"/>
  <c r="G68"/>
  <c r="F68"/>
  <c r="E68"/>
  <c r="D68"/>
  <c r="C68"/>
  <c r="G67"/>
  <c r="F67"/>
  <c r="E67"/>
  <c r="D67"/>
  <c r="C67"/>
  <c r="G66"/>
  <c r="F66"/>
  <c r="E66"/>
  <c r="D66"/>
  <c r="C66"/>
  <c r="B66"/>
  <c r="G65"/>
  <c r="F65"/>
  <c r="E65"/>
  <c r="D65"/>
  <c r="C65"/>
  <c r="B65"/>
  <c r="G52"/>
  <c r="F52"/>
  <c r="E52"/>
  <c r="D52"/>
  <c r="C52"/>
  <c r="G51"/>
  <c r="F51"/>
  <c r="E51"/>
  <c r="D51"/>
  <c r="C51"/>
  <c r="G50"/>
  <c r="F50"/>
  <c r="E50"/>
  <c r="D50"/>
  <c r="C50"/>
  <c r="B50"/>
  <c r="G49"/>
  <c r="F49"/>
  <c r="E49"/>
  <c r="D49"/>
  <c r="C49"/>
  <c r="B49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B44"/>
  <c r="B43"/>
  <c r="I279" i="137" l="1"/>
  <c r="H279"/>
  <c r="I278"/>
  <c r="H278"/>
  <c r="I277"/>
  <c r="H277"/>
  <c r="I276"/>
  <c r="H276"/>
  <c r="I275"/>
  <c r="H275"/>
  <c r="I274"/>
  <c r="H274"/>
  <c r="I273"/>
  <c r="H273"/>
  <c r="I272"/>
  <c r="H272"/>
  <c r="I271"/>
  <c r="H271"/>
  <c r="I270"/>
  <c r="H270"/>
  <c r="I269"/>
  <c r="H269"/>
  <c r="I268"/>
  <c r="H268"/>
  <c r="I267"/>
  <c r="H267"/>
  <c r="I266"/>
  <c r="H266"/>
  <c r="I265"/>
  <c r="H265"/>
  <c r="I263"/>
  <c r="H263"/>
  <c r="F279"/>
  <c r="F278"/>
  <c r="F277"/>
  <c r="F276"/>
  <c r="F275"/>
  <c r="F274"/>
  <c r="F273"/>
  <c r="F272"/>
  <c r="F271"/>
  <c r="F270"/>
  <c r="F269"/>
  <c r="F268"/>
  <c r="F267"/>
  <c r="F266"/>
  <c r="F265"/>
  <c r="F263"/>
  <c r="E279"/>
  <c r="E278"/>
  <c r="E277"/>
  <c r="E276"/>
  <c r="E275"/>
  <c r="E274"/>
  <c r="E273"/>
  <c r="E272"/>
  <c r="E271"/>
  <c r="E270"/>
  <c r="E269"/>
  <c r="E268"/>
  <c r="E267"/>
  <c r="E266"/>
  <c r="E265"/>
  <c r="E263"/>
  <c r="G32" i="136"/>
  <c r="F32"/>
  <c r="E32"/>
  <c r="D32"/>
  <c r="C32"/>
  <c r="B32"/>
  <c r="G31"/>
  <c r="F31"/>
  <c r="E31"/>
  <c r="D31"/>
  <c r="C31"/>
  <c r="B31"/>
  <c r="B22"/>
  <c r="G22"/>
  <c r="F22"/>
  <c r="E22"/>
  <c r="D22"/>
  <c r="C22"/>
  <c r="G21"/>
  <c r="F21"/>
  <c r="E21"/>
  <c r="D21"/>
  <c r="C21"/>
  <c r="B21"/>
  <c r="H12" i="135"/>
  <c r="G12"/>
  <c r="H29" l="1"/>
  <c r="H27"/>
  <c r="G29"/>
  <c r="G27"/>
  <c r="H33"/>
  <c r="G33"/>
  <c r="K244" i="134"/>
  <c r="J244"/>
  <c r="I244"/>
  <c r="H244"/>
  <c r="G244"/>
  <c r="F244"/>
  <c r="E244"/>
  <c r="D244"/>
  <c r="C244"/>
  <c r="B244"/>
  <c r="G228"/>
  <c r="F228"/>
  <c r="G227"/>
  <c r="F227"/>
  <c r="K254"/>
  <c r="J254"/>
  <c r="I254"/>
  <c r="H254"/>
  <c r="G254"/>
  <c r="F254"/>
  <c r="E254"/>
  <c r="D254"/>
  <c r="C254"/>
  <c r="B254"/>
  <c r="K253"/>
  <c r="J253"/>
  <c r="I253"/>
  <c r="H253"/>
  <c r="G253"/>
  <c r="F253"/>
  <c r="E253"/>
  <c r="D253"/>
  <c r="C253"/>
  <c r="B253"/>
  <c r="K252"/>
  <c r="J252"/>
  <c r="I252"/>
  <c r="H252"/>
  <c r="G252"/>
  <c r="F252"/>
  <c r="E252"/>
  <c r="D252"/>
  <c r="C252"/>
  <c r="B252"/>
  <c r="K243"/>
  <c r="J243"/>
  <c r="I243"/>
  <c r="H243"/>
  <c r="G243"/>
  <c r="F243"/>
  <c r="E243"/>
  <c r="D243"/>
  <c r="C243"/>
  <c r="B243"/>
  <c r="K242"/>
  <c r="J242"/>
  <c r="I242"/>
  <c r="H242"/>
  <c r="G242"/>
  <c r="F242"/>
  <c r="E242"/>
  <c r="D242"/>
  <c r="C242"/>
  <c r="B242"/>
  <c r="J228"/>
  <c r="I228"/>
  <c r="J227"/>
  <c r="I227"/>
  <c r="D228"/>
  <c r="C228"/>
  <c r="D227"/>
  <c r="C227"/>
  <c r="J218"/>
  <c r="I218"/>
  <c r="J217"/>
  <c r="I217"/>
  <c r="G218"/>
  <c r="F218"/>
  <c r="G217"/>
  <c r="F217"/>
  <c r="C218"/>
  <c r="D218"/>
  <c r="D217"/>
  <c r="C217"/>
  <c r="D199"/>
  <c r="D198"/>
  <c r="D195"/>
  <c r="D194"/>
  <c r="D186"/>
  <c r="D185"/>
  <c r="D182"/>
  <c r="D181"/>
  <c r="D169"/>
  <c r="D168"/>
  <c r="D165"/>
  <c r="D164"/>
  <c r="J208"/>
  <c r="I208"/>
  <c r="J207"/>
  <c r="I207"/>
  <c r="G208"/>
  <c r="F208"/>
  <c r="G207"/>
  <c r="F207"/>
  <c r="D208"/>
  <c r="C208"/>
  <c r="D207"/>
  <c r="C207"/>
  <c r="C195"/>
  <c r="B195"/>
  <c r="C194"/>
  <c r="B194"/>
  <c r="C199"/>
  <c r="B199"/>
  <c r="C198"/>
  <c r="B198"/>
  <c r="K199"/>
  <c r="J199"/>
  <c r="I199"/>
  <c r="H199"/>
  <c r="G199"/>
  <c r="F199"/>
  <c r="K198"/>
  <c r="J198"/>
  <c r="I198"/>
  <c r="H198"/>
  <c r="G198"/>
  <c r="F198"/>
  <c r="K195"/>
  <c r="J195"/>
  <c r="I195"/>
  <c r="H195"/>
  <c r="G195"/>
  <c r="F195"/>
  <c r="K194"/>
  <c r="J194"/>
  <c r="I194"/>
  <c r="H194"/>
  <c r="G194"/>
  <c r="F194"/>
  <c r="K186"/>
  <c r="J186"/>
  <c r="I186"/>
  <c r="H186"/>
  <c r="G186"/>
  <c r="F186"/>
  <c r="K185"/>
  <c r="J185"/>
  <c r="I185"/>
  <c r="H185"/>
  <c r="G185"/>
  <c r="F185"/>
  <c r="K182"/>
  <c r="J182"/>
  <c r="I182"/>
  <c r="H182"/>
  <c r="G182"/>
  <c r="F182"/>
  <c r="K181"/>
  <c r="J181"/>
  <c r="I181"/>
  <c r="H181"/>
  <c r="G181"/>
  <c r="F181"/>
  <c r="C186"/>
  <c r="B186"/>
  <c r="C185"/>
  <c r="B185"/>
  <c r="C182"/>
  <c r="B182"/>
  <c r="C181"/>
  <c r="B181"/>
  <c r="C169"/>
  <c r="B169"/>
  <c r="C168"/>
  <c r="B168"/>
  <c r="K169"/>
  <c r="J169"/>
  <c r="I169"/>
  <c r="H169"/>
  <c r="G169"/>
  <c r="F169"/>
  <c r="K168"/>
  <c r="J168"/>
  <c r="I168"/>
  <c r="H168"/>
  <c r="G168"/>
  <c r="F168"/>
  <c r="K165"/>
  <c r="J165"/>
  <c r="I165"/>
  <c r="H165"/>
  <c r="G165"/>
  <c r="F165"/>
  <c r="K164"/>
  <c r="J164"/>
  <c r="I164"/>
  <c r="H164"/>
  <c r="G164"/>
  <c r="F164"/>
  <c r="B165"/>
  <c r="C165"/>
  <c r="C164"/>
  <c r="B164"/>
  <c r="H116"/>
  <c r="H115"/>
  <c r="E116"/>
  <c r="E115"/>
  <c r="I107"/>
  <c r="H107"/>
  <c r="G107"/>
  <c r="F107"/>
  <c r="E107"/>
  <c r="D107"/>
  <c r="C107"/>
  <c r="B107"/>
  <c r="I106"/>
  <c r="H106"/>
  <c r="G106"/>
  <c r="F106"/>
  <c r="E106"/>
  <c r="D106"/>
  <c r="C106"/>
  <c r="B106"/>
  <c r="H95"/>
  <c r="H94"/>
  <c r="E95"/>
  <c r="E94"/>
  <c r="H88"/>
  <c r="H87"/>
  <c r="E88"/>
  <c r="E87"/>
  <c r="E185" i="133"/>
  <c r="E184"/>
  <c r="E181"/>
  <c r="E180"/>
  <c r="B185"/>
  <c r="B184"/>
  <c r="B181"/>
  <c r="B180"/>
  <c r="G185"/>
  <c r="G184"/>
  <c r="D185"/>
  <c r="D184"/>
  <c r="G181"/>
  <c r="G180"/>
  <c r="D181"/>
  <c r="D180"/>
  <c r="G157"/>
  <c r="F157"/>
  <c r="G156"/>
  <c r="F156"/>
  <c r="C157"/>
  <c r="B157"/>
  <c r="C156"/>
  <c r="B156"/>
  <c r="G146"/>
  <c r="F146"/>
  <c r="G145"/>
  <c r="F145"/>
  <c r="G144"/>
  <c r="F144"/>
  <c r="G143"/>
  <c r="F143"/>
  <c r="G142"/>
  <c r="F142"/>
  <c r="G141"/>
  <c r="F141"/>
  <c r="G140"/>
  <c r="F140"/>
  <c r="G139"/>
  <c r="F139"/>
  <c r="C146"/>
  <c r="B146"/>
  <c r="C145"/>
  <c r="B145"/>
  <c r="C144"/>
  <c r="B144"/>
  <c r="C143"/>
  <c r="B143"/>
  <c r="C142"/>
  <c r="B142"/>
  <c r="C141"/>
  <c r="B141"/>
  <c r="C140"/>
  <c r="B140"/>
  <c r="C139"/>
  <c r="B139"/>
  <c r="C130"/>
  <c r="B130"/>
  <c r="C129"/>
  <c r="B129"/>
  <c r="G130"/>
  <c r="F130"/>
  <c r="G129"/>
  <c r="F129"/>
  <c r="G127"/>
  <c r="F127"/>
  <c r="G126"/>
  <c r="F126"/>
  <c r="G125"/>
  <c r="F125"/>
  <c r="C127"/>
  <c r="C126"/>
  <c r="C125"/>
  <c r="B127"/>
  <c r="B126"/>
  <c r="B125"/>
  <c r="G110" l="1"/>
  <c r="F110"/>
  <c r="E110"/>
  <c r="D110"/>
  <c r="C110"/>
  <c r="B110"/>
  <c r="G109"/>
  <c r="F109"/>
  <c r="E109"/>
  <c r="D109"/>
  <c r="C109"/>
  <c r="B109"/>
  <c r="G107"/>
  <c r="F107"/>
  <c r="E107"/>
  <c r="D107"/>
  <c r="C107"/>
  <c r="B107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2"/>
  <c r="F92"/>
  <c r="E92"/>
  <c r="D92"/>
  <c r="C92"/>
  <c r="G91"/>
  <c r="F91"/>
  <c r="E91"/>
  <c r="D91"/>
  <c r="C91"/>
  <c r="G90"/>
  <c r="F90"/>
  <c r="E90"/>
  <c r="D90"/>
  <c r="C90"/>
  <c r="B90"/>
  <c r="G89"/>
  <c r="F89"/>
  <c r="E89"/>
  <c r="D89"/>
  <c r="C89"/>
  <c r="B89"/>
  <c r="G86"/>
  <c r="F86"/>
  <c r="E86"/>
  <c r="D86"/>
  <c r="C86"/>
  <c r="G85"/>
  <c r="F85"/>
  <c r="E85"/>
  <c r="D85"/>
  <c r="C85"/>
  <c r="G84"/>
  <c r="F84"/>
  <c r="E84"/>
  <c r="D84"/>
  <c r="C84"/>
  <c r="B84"/>
  <c r="G83"/>
  <c r="F83"/>
  <c r="E83"/>
  <c r="D83"/>
  <c r="C83"/>
  <c r="B83"/>
  <c r="G75"/>
  <c r="F75"/>
  <c r="E75"/>
  <c r="D75"/>
  <c r="C75"/>
  <c r="G74"/>
  <c r="F74"/>
  <c r="E74"/>
  <c r="D74"/>
  <c r="C74"/>
  <c r="G73"/>
  <c r="F73"/>
  <c r="E73"/>
  <c r="D73"/>
  <c r="C73"/>
  <c r="B73"/>
  <c r="G72"/>
  <c r="F72"/>
  <c r="E72"/>
  <c r="D72"/>
  <c r="C72"/>
  <c r="B72"/>
  <c r="G69"/>
  <c r="F69"/>
  <c r="E69"/>
  <c r="D69"/>
  <c r="C69"/>
  <c r="G68"/>
  <c r="F68"/>
  <c r="E68"/>
  <c r="D68"/>
  <c r="C68"/>
  <c r="G67"/>
  <c r="F67"/>
  <c r="E67"/>
  <c r="D67"/>
  <c r="C67"/>
  <c r="B67"/>
  <c r="G66"/>
  <c r="F66"/>
  <c r="E66"/>
  <c r="D66"/>
  <c r="C66"/>
  <c r="B66"/>
  <c r="G53"/>
  <c r="F53"/>
  <c r="E53"/>
  <c r="D53"/>
  <c r="C53"/>
  <c r="G52"/>
  <c r="F52"/>
  <c r="E52"/>
  <c r="D52"/>
  <c r="C52"/>
  <c r="G51"/>
  <c r="F51"/>
  <c r="E51"/>
  <c r="D51"/>
  <c r="C51"/>
  <c r="B51"/>
  <c r="G50"/>
  <c r="F50"/>
  <c r="E50"/>
  <c r="D50"/>
  <c r="C50"/>
  <c r="B50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B45"/>
  <c r="B44"/>
  <c r="H43" i="132" l="1"/>
  <c r="G43"/>
  <c r="H33"/>
  <c r="G33"/>
  <c r="H31"/>
  <c r="G31"/>
  <c r="I373" i="134"/>
  <c r="I372"/>
  <c r="I371"/>
  <c r="I370"/>
  <c r="I369"/>
  <c r="I368"/>
  <c r="I367"/>
  <c r="I366"/>
  <c r="I365"/>
  <c r="I364"/>
  <c r="I363"/>
  <c r="I362"/>
  <c r="I361"/>
  <c r="I360"/>
  <c r="I359"/>
  <c r="I358"/>
  <c r="I357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G33" i="133"/>
  <c r="F33"/>
  <c r="E33"/>
  <c r="D33"/>
  <c r="C33"/>
  <c r="B33"/>
  <c r="G32"/>
  <c r="F32"/>
  <c r="E32"/>
  <c r="D32"/>
  <c r="C32"/>
  <c r="B32"/>
  <c r="G23"/>
  <c r="F23"/>
  <c r="E23"/>
  <c r="D23"/>
  <c r="G22"/>
  <c r="F22"/>
  <c r="E22"/>
  <c r="D22"/>
  <c r="C23"/>
  <c r="C22"/>
  <c r="B23"/>
  <c r="B22"/>
  <c r="H12" i="132"/>
  <c r="G12"/>
  <c r="D213" i="131" l="1"/>
  <c r="D212"/>
  <c r="D209"/>
  <c r="D208"/>
  <c r="D200"/>
  <c r="D199"/>
  <c r="D196"/>
  <c r="D195"/>
  <c r="D187"/>
  <c r="D186"/>
  <c r="D183"/>
  <c r="D182"/>
  <c r="J222"/>
  <c r="I222"/>
  <c r="J221"/>
  <c r="I221"/>
  <c r="G222"/>
  <c r="F222"/>
  <c r="G221"/>
  <c r="F221"/>
  <c r="D222"/>
  <c r="C222"/>
  <c r="D221"/>
  <c r="C221"/>
  <c r="C213"/>
  <c r="B213"/>
  <c r="C212"/>
  <c r="B212"/>
  <c r="K213"/>
  <c r="J213"/>
  <c r="I213"/>
  <c r="H213"/>
  <c r="G213"/>
  <c r="F213"/>
  <c r="K212"/>
  <c r="J212"/>
  <c r="I212"/>
  <c r="H212"/>
  <c r="G212"/>
  <c r="F212"/>
  <c r="K209"/>
  <c r="J209"/>
  <c r="I209"/>
  <c r="H209"/>
  <c r="G209"/>
  <c r="F209"/>
  <c r="K208"/>
  <c r="J208"/>
  <c r="I208"/>
  <c r="H208"/>
  <c r="G208"/>
  <c r="F208"/>
  <c r="C209"/>
  <c r="B209"/>
  <c r="C208"/>
  <c r="B208"/>
  <c r="C200"/>
  <c r="B200"/>
  <c r="C199"/>
  <c r="B199"/>
  <c r="K200"/>
  <c r="J200"/>
  <c r="I200"/>
  <c r="H200"/>
  <c r="G200"/>
  <c r="F200"/>
  <c r="K199"/>
  <c r="J199"/>
  <c r="I199"/>
  <c r="H199"/>
  <c r="G199"/>
  <c r="F199"/>
  <c r="K196"/>
  <c r="J196"/>
  <c r="I196"/>
  <c r="H196"/>
  <c r="G196"/>
  <c r="F196"/>
  <c r="K195"/>
  <c r="J195"/>
  <c r="I195"/>
  <c r="H195"/>
  <c r="G195"/>
  <c r="F195"/>
  <c r="C196"/>
  <c r="B196"/>
  <c r="C195"/>
  <c r="B195"/>
  <c r="C187"/>
  <c r="B187"/>
  <c r="C186"/>
  <c r="B186"/>
  <c r="K187"/>
  <c r="J187"/>
  <c r="I187"/>
  <c r="H187"/>
  <c r="G187"/>
  <c r="F187"/>
  <c r="K186"/>
  <c r="J186"/>
  <c r="I186"/>
  <c r="H186"/>
  <c r="G186"/>
  <c r="F186"/>
  <c r="K183"/>
  <c r="J183"/>
  <c r="I183"/>
  <c r="H183"/>
  <c r="G183"/>
  <c r="K182"/>
  <c r="J182"/>
  <c r="I182"/>
  <c r="H182"/>
  <c r="G182"/>
  <c r="F183"/>
  <c r="F182"/>
  <c r="C183"/>
  <c r="C182"/>
  <c r="B183"/>
  <c r="B182"/>
  <c r="I111"/>
  <c r="H111"/>
  <c r="G111"/>
  <c r="F111"/>
  <c r="E111"/>
  <c r="D111"/>
  <c r="C111"/>
  <c r="B111"/>
  <c r="I110"/>
  <c r="H110"/>
  <c r="G110"/>
  <c r="F110"/>
  <c r="E110"/>
  <c r="D110"/>
  <c r="C110"/>
  <c r="B110"/>
  <c r="H99"/>
  <c r="H98"/>
  <c r="E99"/>
  <c r="E98"/>
  <c r="H92"/>
  <c r="H91"/>
  <c r="H90"/>
  <c r="H88"/>
  <c r="H87"/>
  <c r="E92"/>
  <c r="E91"/>
  <c r="E90"/>
  <c r="E88"/>
  <c r="E87"/>
  <c r="E184" i="130"/>
  <c r="E183"/>
  <c r="E180"/>
  <c r="E179"/>
  <c r="B184"/>
  <c r="B183"/>
  <c r="B180"/>
  <c r="B179"/>
  <c r="G184"/>
  <c r="G183"/>
  <c r="G180"/>
  <c r="G179"/>
  <c r="D184"/>
  <c r="D183"/>
  <c r="D180"/>
  <c r="D179"/>
  <c r="G156"/>
  <c r="G155"/>
  <c r="F156"/>
  <c r="F155"/>
  <c r="C156"/>
  <c r="C155"/>
  <c r="B156"/>
  <c r="B155"/>
  <c r="G145"/>
  <c r="G144"/>
  <c r="G143"/>
  <c r="G142"/>
  <c r="G141"/>
  <c r="G140"/>
  <c r="G139"/>
  <c r="G138"/>
  <c r="F145"/>
  <c r="F144"/>
  <c r="F143"/>
  <c r="F142"/>
  <c r="F141"/>
  <c r="F140"/>
  <c r="F139"/>
  <c r="F138"/>
  <c r="C145"/>
  <c r="C144"/>
  <c r="C143"/>
  <c r="C142"/>
  <c r="C141"/>
  <c r="C140"/>
  <c r="C139"/>
  <c r="C138"/>
  <c r="B145"/>
  <c r="B144"/>
  <c r="B143"/>
  <c r="B142"/>
  <c r="B141"/>
  <c r="B140"/>
  <c r="B139"/>
  <c r="B138"/>
  <c r="G129"/>
  <c r="G128"/>
  <c r="F129"/>
  <c r="F128"/>
  <c r="G126"/>
  <c r="G125"/>
  <c r="G124"/>
  <c r="F126"/>
  <c r="F125"/>
  <c r="F124"/>
  <c r="C129"/>
  <c r="C128"/>
  <c r="C126"/>
  <c r="C125"/>
  <c r="C124"/>
  <c r="B129"/>
  <c r="B128"/>
  <c r="B126"/>
  <c r="B125"/>
  <c r="B124"/>
  <c r="G109" l="1"/>
  <c r="F109"/>
  <c r="E109"/>
  <c r="D109"/>
  <c r="C109"/>
  <c r="B109"/>
  <c r="G108"/>
  <c r="F108"/>
  <c r="E108"/>
  <c r="D108"/>
  <c r="C108"/>
  <c r="B108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9"/>
  <c r="F99"/>
  <c r="E99"/>
  <c r="D99"/>
  <c r="C99"/>
  <c r="B99"/>
  <c r="G91"/>
  <c r="F91"/>
  <c r="E91"/>
  <c r="D91"/>
  <c r="C91"/>
  <c r="G90"/>
  <c r="F90"/>
  <c r="E90"/>
  <c r="D90"/>
  <c r="C90"/>
  <c r="G89"/>
  <c r="F89"/>
  <c r="E89"/>
  <c r="D89"/>
  <c r="C89"/>
  <c r="B89"/>
  <c r="G88"/>
  <c r="F88"/>
  <c r="E88"/>
  <c r="D88"/>
  <c r="C88"/>
  <c r="B88"/>
  <c r="G85"/>
  <c r="F85"/>
  <c r="E85"/>
  <c r="D85"/>
  <c r="C85"/>
  <c r="G84"/>
  <c r="F84"/>
  <c r="E84"/>
  <c r="D84"/>
  <c r="C84"/>
  <c r="G83"/>
  <c r="F83"/>
  <c r="E83"/>
  <c r="D83"/>
  <c r="C83"/>
  <c r="B83"/>
  <c r="G82"/>
  <c r="F82"/>
  <c r="E82"/>
  <c r="D82"/>
  <c r="C82"/>
  <c r="B82"/>
  <c r="G74"/>
  <c r="F74"/>
  <c r="E74"/>
  <c r="D74"/>
  <c r="C74"/>
  <c r="G73"/>
  <c r="F73"/>
  <c r="E73"/>
  <c r="D73"/>
  <c r="C73"/>
  <c r="G72"/>
  <c r="F72"/>
  <c r="E72"/>
  <c r="D72"/>
  <c r="C72"/>
  <c r="B72"/>
  <c r="G71"/>
  <c r="F71"/>
  <c r="E71"/>
  <c r="D71"/>
  <c r="C71"/>
  <c r="B71"/>
  <c r="G68"/>
  <c r="F68"/>
  <c r="E68"/>
  <c r="D68"/>
  <c r="C68"/>
  <c r="G67"/>
  <c r="F67"/>
  <c r="E67"/>
  <c r="D67"/>
  <c r="C67"/>
  <c r="G66"/>
  <c r="F66"/>
  <c r="E66"/>
  <c r="D66"/>
  <c r="C66"/>
  <c r="B66"/>
  <c r="G65"/>
  <c r="F65"/>
  <c r="E65"/>
  <c r="D65"/>
  <c r="C65"/>
  <c r="B65"/>
  <c r="G52"/>
  <c r="F52"/>
  <c r="E52"/>
  <c r="D52"/>
  <c r="C52"/>
  <c r="G51"/>
  <c r="F51"/>
  <c r="E51"/>
  <c r="D51"/>
  <c r="C51"/>
  <c r="G50"/>
  <c r="F50"/>
  <c r="E50"/>
  <c r="D50"/>
  <c r="C50"/>
  <c r="B50"/>
  <c r="G49"/>
  <c r="F49"/>
  <c r="E49"/>
  <c r="D49"/>
  <c r="C49"/>
  <c r="B49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B44"/>
  <c r="B43"/>
  <c r="I394" i="131" l="1"/>
  <c r="H394"/>
  <c r="I393"/>
  <c r="H393"/>
  <c r="I392"/>
  <c r="H392"/>
  <c r="I391"/>
  <c r="H391"/>
  <c r="I390"/>
  <c r="H390"/>
  <c r="I389"/>
  <c r="H389"/>
  <c r="I388"/>
  <c r="H388"/>
  <c r="I387"/>
  <c r="H387"/>
  <c r="I386"/>
  <c r="H386"/>
  <c r="I385"/>
  <c r="H385"/>
  <c r="I384"/>
  <c r="H384"/>
  <c r="I383"/>
  <c r="H383"/>
  <c r="I382"/>
  <c r="H382"/>
  <c r="I381"/>
  <c r="H381"/>
  <c r="I380"/>
  <c r="H380"/>
  <c r="I379"/>
  <c r="H379"/>
  <c r="I378"/>
  <c r="H378"/>
  <c r="F378"/>
  <c r="F394"/>
  <c r="E394"/>
  <c r="F393"/>
  <c r="E393"/>
  <c r="F392"/>
  <c r="E392"/>
  <c r="F391"/>
  <c r="E391"/>
  <c r="F390"/>
  <c r="E390"/>
  <c r="F389"/>
  <c r="E389"/>
  <c r="F388"/>
  <c r="E388"/>
  <c r="F387"/>
  <c r="E387"/>
  <c r="F386"/>
  <c r="E386"/>
  <c r="F385"/>
  <c r="E385"/>
  <c r="F384"/>
  <c r="E384"/>
  <c r="F383"/>
  <c r="E383"/>
  <c r="F382"/>
  <c r="E382"/>
  <c r="F381"/>
  <c r="E381"/>
  <c r="F380"/>
  <c r="E380"/>
  <c r="F379"/>
  <c r="E379"/>
  <c r="E378"/>
  <c r="G32" i="130"/>
  <c r="F32"/>
  <c r="E32"/>
  <c r="D32"/>
  <c r="C32"/>
  <c r="B32"/>
  <c r="G31"/>
  <c r="F31"/>
  <c r="E31"/>
  <c r="D31"/>
  <c r="C31"/>
  <c r="B31"/>
  <c r="G22"/>
  <c r="F22"/>
  <c r="G21"/>
  <c r="F21"/>
  <c r="E22"/>
  <c r="E21"/>
  <c r="D22"/>
  <c r="D21"/>
  <c r="C22"/>
  <c r="C21"/>
  <c r="B22"/>
  <c r="B21"/>
  <c r="H43" i="129" l="1"/>
  <c r="G43"/>
  <c r="H12"/>
  <c r="G12"/>
  <c r="I286" i="128"/>
  <c r="I285"/>
  <c r="I284"/>
  <c r="I283"/>
  <c r="I282"/>
  <c r="I281"/>
  <c r="I280"/>
  <c r="I279"/>
  <c r="I278"/>
  <c r="I277"/>
  <c r="I276"/>
  <c r="I275"/>
  <c r="I274"/>
  <c r="I273"/>
  <c r="I272"/>
  <c r="I270"/>
  <c r="H286"/>
  <c r="H285"/>
  <c r="H284"/>
  <c r="H283"/>
  <c r="H282"/>
  <c r="H281"/>
  <c r="H280"/>
  <c r="H279"/>
  <c r="H278"/>
  <c r="H277"/>
  <c r="H276"/>
  <c r="H275"/>
  <c r="H274"/>
  <c r="H273"/>
  <c r="H272"/>
  <c r="H270"/>
  <c r="F286"/>
  <c r="F285"/>
  <c r="F284"/>
  <c r="F283"/>
  <c r="F282"/>
  <c r="F281"/>
  <c r="F280"/>
  <c r="F279"/>
  <c r="F278"/>
  <c r="F277"/>
  <c r="F276"/>
  <c r="F275"/>
  <c r="F274"/>
  <c r="F273"/>
  <c r="F272"/>
  <c r="F270"/>
  <c r="E286"/>
  <c r="E285"/>
  <c r="E284"/>
  <c r="E283"/>
  <c r="E282"/>
  <c r="E281"/>
  <c r="E280"/>
  <c r="E279"/>
  <c r="E278"/>
  <c r="E277"/>
  <c r="E276"/>
  <c r="E275"/>
  <c r="E274"/>
  <c r="E273"/>
  <c r="E272"/>
  <c r="E270"/>
  <c r="J192" l="1"/>
  <c r="I192"/>
  <c r="H192"/>
  <c r="G192"/>
  <c r="F192"/>
  <c r="E192"/>
  <c r="D192"/>
  <c r="C192"/>
  <c r="B192"/>
  <c r="J191"/>
  <c r="I191"/>
  <c r="H191"/>
  <c r="G191"/>
  <c r="F191"/>
  <c r="E191"/>
  <c r="D191"/>
  <c r="C191"/>
  <c r="B191"/>
  <c r="J190"/>
  <c r="I190"/>
  <c r="H190"/>
  <c r="G190"/>
  <c r="F190"/>
  <c r="E190"/>
  <c r="D190"/>
  <c r="C190"/>
  <c r="B190"/>
  <c r="K192"/>
  <c r="K191"/>
  <c r="K190"/>
  <c r="J180"/>
  <c r="J179"/>
  <c r="I180"/>
  <c r="I179"/>
  <c r="G180"/>
  <c r="G179"/>
  <c r="F180"/>
  <c r="F179"/>
  <c r="D180"/>
  <c r="D179"/>
  <c r="C180"/>
  <c r="C179"/>
  <c r="H79"/>
  <c r="H78"/>
  <c r="E79"/>
  <c r="E78"/>
  <c r="I70"/>
  <c r="H70"/>
  <c r="G70"/>
  <c r="F70"/>
  <c r="E70"/>
  <c r="D70"/>
  <c r="C70"/>
  <c r="I69"/>
  <c r="H69"/>
  <c r="G69"/>
  <c r="F69"/>
  <c r="E69"/>
  <c r="D69"/>
  <c r="C69"/>
  <c r="B70"/>
  <c r="B69"/>
  <c r="H56"/>
  <c r="H55"/>
  <c r="E56"/>
  <c r="E55"/>
  <c r="H49"/>
  <c r="H48"/>
  <c r="H47"/>
  <c r="H46"/>
  <c r="H45"/>
  <c r="H44"/>
  <c r="H43"/>
  <c r="H42"/>
  <c r="E49"/>
  <c r="E48"/>
  <c r="E47"/>
  <c r="E46"/>
  <c r="E45"/>
  <c r="E44"/>
  <c r="E43"/>
  <c r="E42"/>
  <c r="E183" i="127"/>
  <c r="E182"/>
  <c r="E179"/>
  <c r="E178"/>
  <c r="B183"/>
  <c r="B182"/>
  <c r="B179"/>
  <c r="B178"/>
  <c r="G183"/>
  <c r="G182"/>
  <c r="G179"/>
  <c r="G178"/>
  <c r="D183"/>
  <c r="D182"/>
  <c r="D179"/>
  <c r="D178"/>
  <c r="G155"/>
  <c r="F155"/>
  <c r="G154"/>
  <c r="F154"/>
  <c r="C155"/>
  <c r="C154"/>
  <c r="B155"/>
  <c r="B154"/>
  <c r="G144"/>
  <c r="G143"/>
  <c r="G142"/>
  <c r="G141"/>
  <c r="G140"/>
  <c r="G139"/>
  <c r="G138"/>
  <c r="G137"/>
  <c r="F144"/>
  <c r="F143"/>
  <c r="F142"/>
  <c r="F141"/>
  <c r="F140"/>
  <c r="F139"/>
  <c r="F138"/>
  <c r="F137"/>
  <c r="C144"/>
  <c r="C143"/>
  <c r="C142"/>
  <c r="C141"/>
  <c r="C140"/>
  <c r="C139"/>
  <c r="C138"/>
  <c r="C137"/>
  <c r="B144"/>
  <c r="B143"/>
  <c r="B142"/>
  <c r="B141"/>
  <c r="B140"/>
  <c r="B139"/>
  <c r="B138"/>
  <c r="B137"/>
  <c r="G128"/>
  <c r="G127"/>
  <c r="F128"/>
  <c r="F127"/>
  <c r="G125"/>
  <c r="G124"/>
  <c r="G123"/>
  <c r="F125"/>
  <c r="F124"/>
  <c r="F123"/>
  <c r="C128"/>
  <c r="C127"/>
  <c r="C125"/>
  <c r="C124"/>
  <c r="C123"/>
  <c r="B128"/>
  <c r="B127"/>
  <c r="B125"/>
  <c r="B124"/>
  <c r="B123"/>
  <c r="G108" l="1"/>
  <c r="F108"/>
  <c r="E108"/>
  <c r="D108"/>
  <c r="C108"/>
  <c r="B108"/>
  <c r="G107"/>
  <c r="F107"/>
  <c r="E107"/>
  <c r="D107"/>
  <c r="C107"/>
  <c r="B107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9"/>
  <c r="F99"/>
  <c r="E99"/>
  <c r="D99"/>
  <c r="C99"/>
  <c r="B99"/>
  <c r="G98"/>
  <c r="F98"/>
  <c r="E98"/>
  <c r="D98"/>
  <c r="C98"/>
  <c r="B98"/>
  <c r="G90"/>
  <c r="F90"/>
  <c r="E90"/>
  <c r="D90"/>
  <c r="C90"/>
  <c r="G89"/>
  <c r="F89"/>
  <c r="E89"/>
  <c r="D89"/>
  <c r="C89"/>
  <c r="G88"/>
  <c r="F88"/>
  <c r="E88"/>
  <c r="D88"/>
  <c r="C88"/>
  <c r="B88"/>
  <c r="G87"/>
  <c r="F87"/>
  <c r="E87"/>
  <c r="D87"/>
  <c r="C87"/>
  <c r="B87"/>
  <c r="G84"/>
  <c r="F84"/>
  <c r="E84"/>
  <c r="D84"/>
  <c r="C84"/>
  <c r="G83"/>
  <c r="F83"/>
  <c r="E83"/>
  <c r="D83"/>
  <c r="C83"/>
  <c r="G82"/>
  <c r="F82"/>
  <c r="E82"/>
  <c r="D82"/>
  <c r="C82"/>
  <c r="B82"/>
  <c r="G81"/>
  <c r="F81"/>
  <c r="E81"/>
  <c r="D81"/>
  <c r="C81"/>
  <c r="B81"/>
  <c r="G72"/>
  <c r="F72"/>
  <c r="E72"/>
  <c r="D72"/>
  <c r="C72"/>
  <c r="G71"/>
  <c r="F71"/>
  <c r="E71"/>
  <c r="D71"/>
  <c r="C71"/>
  <c r="B71"/>
  <c r="G70"/>
  <c r="F70"/>
  <c r="E70"/>
  <c r="D70"/>
  <c r="C70"/>
  <c r="B70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B65"/>
  <c r="B64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B50"/>
  <c r="B49"/>
  <c r="G46"/>
  <c r="G45"/>
  <c r="G44"/>
  <c r="G43"/>
  <c r="F46"/>
  <c r="F45"/>
  <c r="F44"/>
  <c r="F43"/>
  <c r="E46"/>
  <c r="E45"/>
  <c r="E44"/>
  <c r="E43"/>
  <c r="D46"/>
  <c r="D45"/>
  <c r="D44"/>
  <c r="D43"/>
  <c r="C46"/>
  <c r="C45"/>
  <c r="C44"/>
  <c r="C43"/>
  <c r="B44"/>
  <c r="B43"/>
  <c r="B22"/>
  <c r="G32"/>
  <c r="G31"/>
  <c r="F32"/>
  <c r="F31"/>
  <c r="E32"/>
  <c r="E31"/>
  <c r="D32"/>
  <c r="D31"/>
  <c r="C32"/>
  <c r="C31"/>
  <c r="B32"/>
  <c r="B31"/>
  <c r="G22"/>
  <c r="G21"/>
  <c r="F22"/>
  <c r="F21"/>
  <c r="E22"/>
  <c r="E21"/>
  <c r="D22"/>
  <c r="D21"/>
  <c r="C22"/>
  <c r="C21"/>
  <c r="B21"/>
  <c r="H32" i="126"/>
  <c r="G32"/>
  <c r="D158" i="128"/>
  <c r="C154"/>
  <c r="B154"/>
  <c r="D154"/>
  <c r="D145"/>
  <c r="D144"/>
  <c r="D141"/>
  <c r="D140"/>
  <c r="D132"/>
  <c r="D131"/>
  <c r="D128"/>
  <c r="D127"/>
  <c r="J167"/>
  <c r="I167"/>
  <c r="J166"/>
  <c r="I166"/>
  <c r="G167"/>
  <c r="F167"/>
  <c r="G166"/>
  <c r="F166"/>
  <c r="D167"/>
  <c r="C167"/>
  <c r="D166"/>
  <c r="C166"/>
  <c r="C158"/>
  <c r="B158"/>
  <c r="C157"/>
  <c r="B157"/>
  <c r="C153"/>
  <c r="B153"/>
  <c r="K158"/>
  <c r="J158"/>
  <c r="I158"/>
  <c r="H158"/>
  <c r="G158"/>
  <c r="F158"/>
  <c r="K157"/>
  <c r="J157"/>
  <c r="I157"/>
  <c r="H157"/>
  <c r="G157"/>
  <c r="F157"/>
  <c r="K154"/>
  <c r="J154"/>
  <c r="I154"/>
  <c r="H154"/>
  <c r="G154"/>
  <c r="F154"/>
  <c r="K153"/>
  <c r="J153"/>
  <c r="I153"/>
  <c r="H153"/>
  <c r="G153"/>
  <c r="F153"/>
  <c r="K145"/>
  <c r="J145"/>
  <c r="I145"/>
  <c r="H145"/>
  <c r="G145"/>
  <c r="F145"/>
  <c r="K144"/>
  <c r="J144"/>
  <c r="I144"/>
  <c r="H144"/>
  <c r="G144"/>
  <c r="F144"/>
  <c r="K141"/>
  <c r="J141"/>
  <c r="I141"/>
  <c r="H141"/>
  <c r="G141"/>
  <c r="F141"/>
  <c r="K140"/>
  <c r="J140"/>
  <c r="I140"/>
  <c r="H140"/>
  <c r="G140"/>
  <c r="F140"/>
  <c r="C145"/>
  <c r="B145"/>
  <c r="C144"/>
  <c r="B144"/>
  <c r="C141"/>
  <c r="B141"/>
  <c r="C140"/>
  <c r="B140"/>
  <c r="C132"/>
  <c r="B132"/>
  <c r="C131"/>
  <c r="B131"/>
  <c r="K132"/>
  <c r="J132"/>
  <c r="I132"/>
  <c r="H132"/>
  <c r="G132"/>
  <c r="F132"/>
  <c r="K131"/>
  <c r="J131"/>
  <c r="I131"/>
  <c r="H131"/>
  <c r="G131"/>
  <c r="F131"/>
  <c r="K128"/>
  <c r="J128"/>
  <c r="I128"/>
  <c r="H128"/>
  <c r="K127"/>
  <c r="J127"/>
  <c r="I127"/>
  <c r="H127"/>
  <c r="G128"/>
  <c r="G127"/>
  <c r="F128"/>
  <c r="F127"/>
  <c r="B128"/>
  <c r="C128"/>
  <c r="C127"/>
  <c r="B127"/>
  <c r="H28" i="126"/>
  <c r="G28"/>
  <c r="H26"/>
  <c r="G26"/>
  <c r="G11"/>
  <c r="G109" i="124" l="1"/>
  <c r="F109"/>
  <c r="E109"/>
  <c r="D109"/>
  <c r="C109"/>
  <c r="B109"/>
  <c r="G108"/>
  <c r="F108"/>
  <c r="E108"/>
  <c r="D108"/>
  <c r="C108"/>
  <c r="B108"/>
  <c r="G106"/>
  <c r="F106"/>
  <c r="E106"/>
  <c r="D106"/>
  <c r="C106"/>
  <c r="B106"/>
  <c r="G105"/>
  <c r="F105"/>
  <c r="E105"/>
  <c r="D105"/>
  <c r="C105"/>
  <c r="B105"/>
  <c r="G104"/>
  <c r="F104"/>
  <c r="E104"/>
  <c r="D104"/>
  <c r="C104"/>
  <c r="B104"/>
  <c r="G103"/>
  <c r="F103"/>
  <c r="E103"/>
  <c r="D103"/>
  <c r="C103"/>
  <c r="B103"/>
  <c r="G102"/>
  <c r="F102"/>
  <c r="E102"/>
  <c r="D102"/>
  <c r="C102"/>
  <c r="B102"/>
  <c r="G101"/>
  <c r="F101"/>
  <c r="E101"/>
  <c r="D101"/>
  <c r="C101"/>
  <c r="B101"/>
  <c r="G100"/>
  <c r="F100"/>
  <c r="E100"/>
  <c r="D100"/>
  <c r="C100"/>
  <c r="B100"/>
  <c r="G99"/>
  <c r="F99"/>
  <c r="E99"/>
  <c r="D99"/>
  <c r="C99"/>
  <c r="B99"/>
  <c r="G91"/>
  <c r="F91"/>
  <c r="E91"/>
  <c r="D91"/>
  <c r="C91"/>
  <c r="G90"/>
  <c r="F90"/>
  <c r="E90"/>
  <c r="D90"/>
  <c r="C90"/>
  <c r="G89"/>
  <c r="F89"/>
  <c r="E89"/>
  <c r="D89"/>
  <c r="C89"/>
  <c r="B89"/>
  <c r="G88"/>
  <c r="F88"/>
  <c r="E88"/>
  <c r="D88"/>
  <c r="C88"/>
  <c r="B88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B83"/>
  <c r="B82"/>
  <c r="G74"/>
  <c r="G73"/>
  <c r="G72"/>
  <c r="G71"/>
  <c r="F74"/>
  <c r="F73"/>
  <c r="F72"/>
  <c r="F71"/>
  <c r="E74"/>
  <c r="E73"/>
  <c r="E72"/>
  <c r="E71"/>
  <c r="D74"/>
  <c r="D73"/>
  <c r="D72"/>
  <c r="D71"/>
  <c r="C74"/>
  <c r="C73"/>
  <c r="C72"/>
  <c r="C71"/>
  <c r="B72"/>
  <c r="B71"/>
  <c r="G68"/>
  <c r="G67"/>
  <c r="G66"/>
  <c r="G65"/>
  <c r="F68"/>
  <c r="F67"/>
  <c r="F66"/>
  <c r="F65"/>
  <c r="E68"/>
  <c r="E67"/>
  <c r="E66"/>
  <c r="E65"/>
  <c r="D68"/>
  <c r="D67"/>
  <c r="D66"/>
  <c r="D65"/>
  <c r="C68"/>
  <c r="C67"/>
  <c r="C66"/>
  <c r="C65"/>
  <c r="B66"/>
  <c r="B65"/>
  <c r="G52"/>
  <c r="G51"/>
  <c r="G50"/>
  <c r="G49"/>
  <c r="F52"/>
  <c r="F51"/>
  <c r="F50"/>
  <c r="F49"/>
  <c r="E52"/>
  <c r="E51"/>
  <c r="E50"/>
  <c r="E49"/>
  <c r="D52"/>
  <c r="D51"/>
  <c r="D50"/>
  <c r="D49"/>
  <c r="C52"/>
  <c r="C51"/>
  <c r="C50"/>
  <c r="C49"/>
  <c r="B50"/>
  <c r="B49"/>
  <c r="G46"/>
  <c r="F46"/>
  <c r="E46"/>
  <c r="D46"/>
  <c r="G45"/>
  <c r="F45"/>
  <c r="E45"/>
  <c r="D45"/>
  <c r="G44"/>
  <c r="F44"/>
  <c r="E44"/>
  <c r="D44"/>
  <c r="G43"/>
  <c r="F43"/>
  <c r="E43"/>
  <c r="D43"/>
  <c r="C46"/>
  <c r="C45"/>
  <c r="C44"/>
  <c r="C43"/>
  <c r="B44"/>
  <c r="B43"/>
  <c r="I368" i="125" l="1"/>
  <c r="I367"/>
  <c r="I366"/>
  <c r="I365"/>
  <c r="I364"/>
  <c r="I363"/>
  <c r="I362"/>
  <c r="I361"/>
  <c r="I360"/>
  <c r="I359"/>
  <c r="I358"/>
  <c r="I357"/>
  <c r="I356"/>
  <c r="I355"/>
  <c r="I354"/>
  <c r="I353"/>
  <c r="I352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G32" i="124"/>
  <c r="G31"/>
  <c r="F32"/>
  <c r="F31"/>
  <c r="E32"/>
  <c r="E31"/>
  <c r="D32"/>
  <c r="D31"/>
  <c r="C32"/>
  <c r="C31"/>
  <c r="B32"/>
  <c r="B31"/>
  <c r="G22"/>
  <c r="G21"/>
  <c r="F22"/>
  <c r="F21"/>
  <c r="E22"/>
  <c r="E21"/>
  <c r="B22"/>
  <c r="D22"/>
  <c r="D21"/>
  <c r="C22"/>
  <c r="C21"/>
  <c r="B21"/>
  <c r="H12" i="123"/>
  <c r="G12"/>
  <c r="G33" l="1"/>
  <c r="H33"/>
  <c r="H31"/>
  <c r="G31"/>
  <c r="J216" i="125"/>
  <c r="I216"/>
  <c r="J215"/>
  <c r="I215"/>
  <c r="G216"/>
  <c r="G215"/>
  <c r="F216"/>
  <c r="F215"/>
  <c r="D216"/>
  <c r="D215"/>
  <c r="C216"/>
  <c r="C215"/>
  <c r="D197"/>
  <c r="D196"/>
  <c r="D193"/>
  <c r="D192"/>
  <c r="D184"/>
  <c r="D183"/>
  <c r="D180"/>
  <c r="D167"/>
  <c r="D166"/>
  <c r="D163"/>
  <c r="D162"/>
  <c r="D206"/>
  <c r="C206"/>
  <c r="D205"/>
  <c r="C205"/>
  <c r="G206"/>
  <c r="F206"/>
  <c r="G205"/>
  <c r="F205"/>
  <c r="I206"/>
  <c r="I205"/>
  <c r="J206"/>
  <c r="J205"/>
  <c r="K197"/>
  <c r="J197"/>
  <c r="I197"/>
  <c r="H197"/>
  <c r="G197"/>
  <c r="F197"/>
  <c r="K196"/>
  <c r="J196"/>
  <c r="I196"/>
  <c r="H196"/>
  <c r="G196"/>
  <c r="F196"/>
  <c r="C197"/>
  <c r="B197"/>
  <c r="C196"/>
  <c r="B196"/>
  <c r="K192"/>
  <c r="J192"/>
  <c r="I192"/>
  <c r="H192"/>
  <c r="G192"/>
  <c r="K193"/>
  <c r="J193"/>
  <c r="I193"/>
  <c r="H193"/>
  <c r="G193"/>
  <c r="F193"/>
  <c r="C193"/>
  <c r="B193"/>
  <c r="C192"/>
  <c r="B192"/>
  <c r="F192"/>
  <c r="C184"/>
  <c r="B184"/>
  <c r="C183"/>
  <c r="B183"/>
  <c r="K184"/>
  <c r="J184"/>
  <c r="I184"/>
  <c r="H184"/>
  <c r="G184"/>
  <c r="F184"/>
  <c r="K183"/>
  <c r="J183"/>
  <c r="I183"/>
  <c r="H183"/>
  <c r="G183"/>
  <c r="F183"/>
  <c r="B180"/>
  <c r="B179"/>
  <c r="C180"/>
  <c r="C179"/>
  <c r="F180"/>
  <c r="F179"/>
  <c r="J180"/>
  <c r="I180"/>
  <c r="H180"/>
  <c r="G180"/>
  <c r="J179"/>
  <c r="I179"/>
  <c r="H179"/>
  <c r="G179"/>
  <c r="K180"/>
  <c r="K179"/>
  <c r="B167"/>
  <c r="B166"/>
  <c r="C167"/>
  <c r="C166"/>
  <c r="F167"/>
  <c r="F166"/>
  <c r="G167"/>
  <c r="G166"/>
  <c r="H167"/>
  <c r="H166"/>
  <c r="I167"/>
  <c r="I166"/>
  <c r="J167"/>
  <c r="J166"/>
  <c r="K167"/>
  <c r="K166"/>
  <c r="K163"/>
  <c r="K162"/>
  <c r="J163"/>
  <c r="J162"/>
  <c r="I163"/>
  <c r="I162"/>
  <c r="H163"/>
  <c r="H162"/>
  <c r="G163"/>
  <c r="G162"/>
  <c r="F163"/>
  <c r="F162"/>
  <c r="C163"/>
  <c r="C162"/>
  <c r="B163"/>
  <c r="B162"/>
  <c r="H114"/>
  <c r="E114"/>
  <c r="I106"/>
  <c r="I105"/>
  <c r="H106"/>
  <c r="H105"/>
  <c r="G106"/>
  <c r="G105"/>
  <c r="F106"/>
  <c r="F105"/>
  <c r="E106"/>
  <c r="E105"/>
  <c r="D106"/>
  <c r="D105"/>
  <c r="C106"/>
  <c r="C105"/>
  <c r="B106"/>
  <c r="B105"/>
  <c r="H94"/>
  <c r="H93"/>
  <c r="E94"/>
  <c r="E93"/>
  <c r="H87"/>
  <c r="H85"/>
  <c r="E87"/>
  <c r="E85"/>
  <c r="G184" i="124"/>
  <c r="G183"/>
  <c r="G180"/>
  <c r="G179"/>
  <c r="D184"/>
  <c r="D183"/>
  <c r="D180"/>
  <c r="D179"/>
  <c r="E184"/>
  <c r="E183"/>
  <c r="E180"/>
  <c r="E179"/>
  <c r="B184"/>
  <c r="B183"/>
  <c r="B180"/>
  <c r="B179"/>
  <c r="G156"/>
  <c r="G155"/>
  <c r="F156"/>
  <c r="F155"/>
  <c r="C156"/>
  <c r="C155"/>
  <c r="B156"/>
  <c r="B155"/>
  <c r="G145"/>
  <c r="G144"/>
  <c r="G143"/>
  <c r="G142"/>
  <c r="G141"/>
  <c r="G140"/>
  <c r="G139"/>
  <c r="G138"/>
  <c r="F145"/>
  <c r="F144"/>
  <c r="F143"/>
  <c r="F142"/>
  <c r="F141"/>
  <c r="F140"/>
  <c r="F139"/>
  <c r="F138"/>
  <c r="C145"/>
  <c r="C144"/>
  <c r="C143"/>
  <c r="C142"/>
  <c r="C141"/>
  <c r="C140"/>
  <c r="C139"/>
  <c r="C138"/>
  <c r="B145"/>
  <c r="B144"/>
  <c r="B143"/>
  <c r="B142"/>
  <c r="B141"/>
  <c r="B140"/>
  <c r="B139"/>
  <c r="B138"/>
  <c r="G129"/>
  <c r="G128"/>
  <c r="F129"/>
  <c r="F128"/>
  <c r="G126"/>
  <c r="G125"/>
  <c r="G124"/>
  <c r="F126"/>
  <c r="F125"/>
  <c r="F124"/>
  <c r="C129"/>
  <c r="C128"/>
  <c r="B129"/>
  <c r="B128"/>
  <c r="C126"/>
  <c r="C125"/>
  <c r="C124"/>
  <c r="B126"/>
  <c r="B125"/>
  <c r="B124"/>
  <c r="G184" i="121"/>
  <c r="G183"/>
  <c r="G180"/>
  <c r="G179"/>
  <c r="D184"/>
  <c r="D183"/>
  <c r="D180"/>
  <c r="D179"/>
  <c r="E184"/>
  <c r="E183"/>
  <c r="E180"/>
  <c r="E179"/>
  <c r="B184"/>
  <c r="B183"/>
  <c r="B180"/>
  <c r="B179"/>
  <c r="G156"/>
  <c r="G155"/>
  <c r="F156"/>
  <c r="F155"/>
  <c r="C156"/>
  <c r="C155"/>
  <c r="B156"/>
  <c r="B155"/>
  <c r="G145"/>
  <c r="F145"/>
  <c r="G144"/>
  <c r="F144"/>
  <c r="G143"/>
  <c r="F143"/>
  <c r="G142"/>
  <c r="F142"/>
  <c r="G141"/>
  <c r="F141"/>
  <c r="G140"/>
  <c r="F140"/>
  <c r="G139"/>
  <c r="F139"/>
  <c r="G138"/>
  <c r="F138"/>
  <c r="C145"/>
  <c r="B145"/>
  <c r="C144"/>
  <c r="B144"/>
  <c r="C143"/>
  <c r="B143"/>
  <c r="C142"/>
  <c r="B142"/>
  <c r="C141"/>
  <c r="B141"/>
  <c r="C140"/>
  <c r="B140"/>
  <c r="C139"/>
  <c r="B139"/>
  <c r="C138"/>
  <c r="B138"/>
  <c r="G129"/>
  <c r="G128"/>
  <c r="G126"/>
  <c r="G125"/>
  <c r="G124"/>
  <c r="F129"/>
  <c r="F128"/>
  <c r="F126"/>
  <c r="F125"/>
  <c r="F124"/>
  <c r="C129"/>
  <c r="C128"/>
  <c r="C126"/>
  <c r="C125"/>
  <c r="C124"/>
  <c r="B129"/>
  <c r="B128"/>
  <c r="B126"/>
  <c r="B125"/>
  <c r="B124"/>
  <c r="G109" l="1"/>
  <c r="G108"/>
  <c r="E109"/>
  <c r="E108"/>
  <c r="F109"/>
  <c r="F108"/>
  <c r="D109"/>
  <c r="D108"/>
  <c r="C109"/>
  <c r="C108"/>
  <c r="B109"/>
  <c r="B108"/>
  <c r="G106"/>
  <c r="G105"/>
  <c r="G104"/>
  <c r="G103"/>
  <c r="G102"/>
  <c r="G101"/>
  <c r="G100"/>
  <c r="G99"/>
  <c r="F106"/>
  <c r="F105"/>
  <c r="F104"/>
  <c r="F103"/>
  <c r="F102"/>
  <c r="F101"/>
  <c r="F100"/>
  <c r="F99"/>
  <c r="E106"/>
  <c r="E105"/>
  <c r="E104"/>
  <c r="E103"/>
  <c r="E102"/>
  <c r="E101"/>
  <c r="E100"/>
  <c r="E99"/>
  <c r="D106"/>
  <c r="D105"/>
  <c r="D104"/>
  <c r="D103"/>
  <c r="D102"/>
  <c r="D101"/>
  <c r="D100"/>
  <c r="D99"/>
  <c r="C106"/>
  <c r="C105"/>
  <c r="C104"/>
  <c r="C103"/>
  <c r="C102"/>
  <c r="C101"/>
  <c r="C100"/>
  <c r="C99"/>
  <c r="B106"/>
  <c r="B105"/>
  <c r="B104"/>
  <c r="B103"/>
  <c r="B102"/>
  <c r="B101"/>
  <c r="B100"/>
  <c r="B99"/>
  <c r="G91"/>
  <c r="G90"/>
  <c r="G89"/>
  <c r="G88"/>
  <c r="F91"/>
  <c r="F90"/>
  <c r="F89"/>
  <c r="F88"/>
  <c r="E91"/>
  <c r="E90"/>
  <c r="E89"/>
  <c r="E88"/>
  <c r="D91"/>
  <c r="D90"/>
  <c r="D89"/>
  <c r="D88"/>
  <c r="C91"/>
  <c r="C90"/>
  <c r="C89"/>
  <c r="C88"/>
  <c r="B89"/>
  <c r="B88"/>
  <c r="G85"/>
  <c r="G84"/>
  <c r="G83"/>
  <c r="G82"/>
  <c r="F85"/>
  <c r="F84"/>
  <c r="F83"/>
  <c r="F82"/>
  <c r="E85"/>
  <c r="E84"/>
  <c r="E83"/>
  <c r="E82"/>
  <c r="D85"/>
  <c r="D84"/>
  <c r="D83"/>
  <c r="D82"/>
  <c r="C85"/>
  <c r="C84"/>
  <c r="C83"/>
  <c r="C82"/>
  <c r="B83"/>
  <c r="B82"/>
  <c r="G74"/>
  <c r="G73"/>
  <c r="G72"/>
  <c r="G71"/>
  <c r="F74"/>
  <c r="F73"/>
  <c r="F72"/>
  <c r="F71"/>
  <c r="E74"/>
  <c r="E73"/>
  <c r="E72"/>
  <c r="E71"/>
  <c r="D74"/>
  <c r="D73"/>
  <c r="D72"/>
  <c r="D71"/>
  <c r="C74"/>
  <c r="C73"/>
  <c r="C72"/>
  <c r="C71"/>
  <c r="B72"/>
  <c r="B71"/>
  <c r="G68"/>
  <c r="G67"/>
  <c r="G66"/>
  <c r="G65"/>
  <c r="F68"/>
  <c r="F67"/>
  <c r="F66"/>
  <c r="F65"/>
  <c r="E68"/>
  <c r="E67"/>
  <c r="E66"/>
  <c r="E65"/>
  <c r="D68"/>
  <c r="D67"/>
  <c r="D66"/>
  <c r="D65"/>
  <c r="C68"/>
  <c r="C67"/>
  <c r="C66"/>
  <c r="C65"/>
  <c r="B66"/>
  <c r="B65"/>
  <c r="G52"/>
  <c r="G51"/>
  <c r="G50"/>
  <c r="G49"/>
  <c r="F52"/>
  <c r="F51"/>
  <c r="F50"/>
  <c r="F49"/>
  <c r="E52"/>
  <c r="E51"/>
  <c r="E50"/>
  <c r="E49"/>
  <c r="D52"/>
  <c r="D51"/>
  <c r="D50"/>
  <c r="D49"/>
  <c r="C52"/>
  <c r="C51"/>
  <c r="C50"/>
  <c r="C49"/>
  <c r="B50"/>
  <c r="B49"/>
  <c r="G46"/>
  <c r="G45"/>
  <c r="G44"/>
  <c r="G43"/>
  <c r="F46"/>
  <c r="F45"/>
  <c r="F44"/>
  <c r="F43"/>
  <c r="E46"/>
  <c r="E45"/>
  <c r="E44"/>
  <c r="E43"/>
  <c r="D46"/>
  <c r="D45"/>
  <c r="D44"/>
  <c r="D43"/>
  <c r="C46"/>
  <c r="C45"/>
  <c r="C44"/>
  <c r="C43"/>
  <c r="B44"/>
  <c r="B43"/>
  <c r="H29" i="120" l="1"/>
  <c r="H27"/>
  <c r="G29"/>
  <c r="G27"/>
  <c r="G32" i="121"/>
  <c r="G31"/>
  <c r="F32"/>
  <c r="F31"/>
  <c r="E32"/>
  <c r="E31"/>
  <c r="D32"/>
  <c r="C32"/>
  <c r="C31"/>
  <c r="B32"/>
  <c r="B31"/>
  <c r="G22"/>
  <c r="G21"/>
  <c r="F22"/>
  <c r="F21"/>
  <c r="E22"/>
  <c r="E21"/>
  <c r="B22"/>
  <c r="D22"/>
  <c r="D21"/>
  <c r="C22"/>
  <c r="C21"/>
  <c r="B21"/>
  <c r="H12" i="4"/>
  <c r="G12"/>
  <c r="I12" i="5"/>
  <c r="H12"/>
  <c r="H12" i="120"/>
  <c r="G12"/>
  <c r="I369" i="7"/>
  <c r="H369"/>
  <c r="I368"/>
  <c r="H368"/>
  <c r="I367"/>
  <c r="H367"/>
  <c r="I366"/>
  <c r="H366"/>
  <c r="I365"/>
  <c r="H365"/>
  <c r="I364"/>
  <c r="H364"/>
  <c r="I363"/>
  <c r="H363"/>
  <c r="I362"/>
  <c r="H362"/>
  <c r="I361"/>
  <c r="H361"/>
  <c r="I360"/>
  <c r="H360"/>
  <c r="I359"/>
  <c r="H359"/>
  <c r="I358"/>
  <c r="H358"/>
  <c r="I357"/>
  <c r="H357"/>
  <c r="I356"/>
  <c r="H356"/>
  <c r="I355"/>
  <c r="H355"/>
  <c r="I354"/>
  <c r="H354"/>
  <c r="I353"/>
  <c r="H353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B259" l="1"/>
  <c r="B258"/>
  <c r="B257"/>
  <c r="C259"/>
  <c r="C258"/>
  <c r="C257"/>
  <c r="D259"/>
  <c r="D258"/>
  <c r="D257"/>
  <c r="E259"/>
  <c r="E258"/>
  <c r="E257"/>
  <c r="F259"/>
  <c r="F258"/>
  <c r="F257"/>
  <c r="G259"/>
  <c r="G258"/>
  <c r="G257"/>
  <c r="H259"/>
  <c r="H258"/>
  <c r="H257"/>
  <c r="I259"/>
  <c r="I258"/>
  <c r="I257"/>
  <c r="J259"/>
  <c r="J258"/>
  <c r="J257"/>
  <c r="K259"/>
  <c r="K258"/>
  <c r="K257"/>
  <c r="K249"/>
  <c r="K248"/>
  <c r="K247"/>
  <c r="J249"/>
  <c r="J248"/>
  <c r="J247"/>
  <c r="I249"/>
  <c r="I248"/>
  <c r="I247"/>
  <c r="H249"/>
  <c r="H248"/>
  <c r="H247"/>
  <c r="G249"/>
  <c r="G248"/>
  <c r="G247"/>
  <c r="F249"/>
  <c r="F248"/>
  <c r="F247"/>
  <c r="E249"/>
  <c r="E248"/>
  <c r="E247"/>
  <c r="D249"/>
  <c r="D248"/>
  <c r="D247"/>
  <c r="C249"/>
  <c r="C248"/>
  <c r="C247"/>
  <c r="B249"/>
  <c r="B248"/>
  <c r="B247"/>
  <c r="K239"/>
  <c r="K238"/>
  <c r="K237"/>
  <c r="J239"/>
  <c r="J238"/>
  <c r="J237"/>
  <c r="I239"/>
  <c r="I238"/>
  <c r="I237"/>
  <c r="H239"/>
  <c r="H238"/>
  <c r="H237"/>
  <c r="G239"/>
  <c r="G238"/>
  <c r="G237"/>
  <c r="F239"/>
  <c r="F238"/>
  <c r="F237"/>
  <c r="E239"/>
  <c r="E238"/>
  <c r="E237"/>
  <c r="D239"/>
  <c r="D238"/>
  <c r="D237"/>
  <c r="C239"/>
  <c r="C238"/>
  <c r="C237"/>
  <c r="B239"/>
  <c r="B238"/>
  <c r="B237"/>
  <c r="C226"/>
  <c r="C225"/>
  <c r="D226"/>
  <c r="D225"/>
  <c r="F226"/>
  <c r="F225"/>
  <c r="G226"/>
  <c r="G225"/>
  <c r="I226"/>
  <c r="I225"/>
  <c r="J226"/>
  <c r="J225"/>
  <c r="J216"/>
  <c r="J215"/>
  <c r="I216"/>
  <c r="I215"/>
  <c r="G216"/>
  <c r="G215"/>
  <c r="F216"/>
  <c r="F215"/>
  <c r="D216"/>
  <c r="D215"/>
  <c r="C216"/>
  <c r="C215"/>
  <c r="J206"/>
  <c r="J205"/>
  <c r="I206"/>
  <c r="I205"/>
  <c r="G206"/>
  <c r="G205"/>
  <c r="F206"/>
  <c r="F205"/>
  <c r="D206"/>
  <c r="D205"/>
  <c r="C206"/>
  <c r="C205"/>
  <c r="B197"/>
  <c r="B196"/>
  <c r="C197"/>
  <c r="C196"/>
  <c r="F197"/>
  <c r="F196"/>
  <c r="G197"/>
  <c r="G196"/>
  <c r="H197"/>
  <c r="H196"/>
  <c r="I197"/>
  <c r="I196"/>
  <c r="J197"/>
  <c r="J196"/>
  <c r="K197"/>
  <c r="K196"/>
  <c r="K193"/>
  <c r="K192"/>
  <c r="J193"/>
  <c r="J192"/>
  <c r="I193"/>
  <c r="I192"/>
  <c r="H193"/>
  <c r="H192"/>
  <c r="G193"/>
  <c r="G192"/>
  <c r="F193"/>
  <c r="F192"/>
  <c r="C193"/>
  <c r="C192"/>
  <c r="B193"/>
  <c r="B192"/>
  <c r="B184"/>
  <c r="B183"/>
  <c r="C184"/>
  <c r="C183"/>
  <c r="F184"/>
  <c r="F183"/>
  <c r="G184"/>
  <c r="G183"/>
  <c r="H184"/>
  <c r="H183"/>
  <c r="I184"/>
  <c r="I183"/>
  <c r="J184"/>
  <c r="J183"/>
  <c r="K184"/>
  <c r="K183"/>
  <c r="K180"/>
  <c r="K179"/>
  <c r="J180"/>
  <c r="J179"/>
  <c r="I180"/>
  <c r="I179"/>
  <c r="H180"/>
  <c r="H179"/>
  <c r="G180"/>
  <c r="G179"/>
  <c r="F180"/>
  <c r="F179"/>
  <c r="C180"/>
  <c r="C179"/>
  <c r="B180"/>
  <c r="B179"/>
  <c r="D197"/>
  <c r="D196"/>
  <c r="D193"/>
  <c r="D192"/>
  <c r="D184"/>
  <c r="D183"/>
  <c r="D180"/>
  <c r="D179"/>
  <c r="D167"/>
  <c r="D166"/>
  <c r="D163"/>
  <c r="D162"/>
  <c r="F167"/>
  <c r="F166"/>
  <c r="G167"/>
  <c r="G166"/>
  <c r="H167"/>
  <c r="H166"/>
  <c r="I167"/>
  <c r="I166"/>
  <c r="J167"/>
  <c r="J166"/>
  <c r="K167"/>
  <c r="K166"/>
  <c r="K163"/>
  <c r="K162"/>
  <c r="J163"/>
  <c r="J162"/>
  <c r="I163"/>
  <c r="I162"/>
  <c r="H163"/>
  <c r="H162"/>
  <c r="G163"/>
  <c r="G162"/>
  <c r="F163"/>
  <c r="F162"/>
  <c r="C167"/>
  <c r="C166"/>
  <c r="B167"/>
  <c r="B166"/>
  <c r="C163"/>
  <c r="C162"/>
  <c r="B163"/>
  <c r="B162"/>
  <c r="E185" i="6"/>
  <c r="E184"/>
  <c r="E181"/>
  <c r="E180"/>
  <c r="B185"/>
  <c r="B184"/>
  <c r="B181"/>
  <c r="B180"/>
  <c r="G185"/>
  <c r="G184"/>
  <c r="G181"/>
  <c r="G180"/>
  <c r="D185"/>
  <c r="D184"/>
  <c r="D181"/>
  <c r="D180"/>
  <c r="G156"/>
  <c r="G155"/>
  <c r="F156"/>
  <c r="F155"/>
  <c r="C156"/>
  <c r="C155"/>
  <c r="B156"/>
  <c r="B155"/>
  <c r="G145"/>
  <c r="G144"/>
  <c r="G143"/>
  <c r="G142"/>
  <c r="G141"/>
  <c r="G140"/>
  <c r="G139"/>
  <c r="G138"/>
  <c r="F145"/>
  <c r="F144"/>
  <c r="F143"/>
  <c r="F142"/>
  <c r="F141"/>
  <c r="F140"/>
  <c r="F139"/>
  <c r="F138"/>
  <c r="C145"/>
  <c r="C144"/>
  <c r="C143"/>
  <c r="C142"/>
  <c r="C141"/>
  <c r="C140"/>
  <c r="C139"/>
  <c r="C138"/>
  <c r="B145"/>
  <c r="B144"/>
  <c r="B143"/>
  <c r="B142"/>
  <c r="B141"/>
  <c r="B140"/>
  <c r="B139"/>
  <c r="B138"/>
  <c r="G129"/>
  <c r="G128"/>
  <c r="F129"/>
  <c r="F128"/>
  <c r="G126"/>
  <c r="G125"/>
  <c r="G124"/>
  <c r="F126"/>
  <c r="F125"/>
  <c r="F124"/>
  <c r="C129"/>
  <c r="C128"/>
  <c r="B129"/>
  <c r="B128"/>
  <c r="C126"/>
  <c r="C125"/>
  <c r="C124"/>
  <c r="B126"/>
  <c r="B125"/>
  <c r="B124"/>
  <c r="G109" l="1"/>
  <c r="G108"/>
  <c r="F109"/>
  <c r="F108"/>
  <c r="E109"/>
  <c r="E108"/>
  <c r="D109"/>
  <c r="D108"/>
  <c r="C109"/>
  <c r="C108"/>
  <c r="B109"/>
  <c r="B108"/>
  <c r="G106"/>
  <c r="G105"/>
  <c r="G104"/>
  <c r="G103"/>
  <c r="G102"/>
  <c r="G101"/>
  <c r="G100"/>
  <c r="G99"/>
  <c r="F106"/>
  <c r="F105"/>
  <c r="F104"/>
  <c r="F103"/>
  <c r="F102"/>
  <c r="F101"/>
  <c r="F100"/>
  <c r="F99"/>
  <c r="E106"/>
  <c r="E105"/>
  <c r="E104"/>
  <c r="E103"/>
  <c r="E102"/>
  <c r="E101"/>
  <c r="E100"/>
  <c r="E99"/>
  <c r="D106"/>
  <c r="D105"/>
  <c r="D104"/>
  <c r="D103"/>
  <c r="D102"/>
  <c r="D101"/>
  <c r="D100"/>
  <c r="D99"/>
  <c r="C106"/>
  <c r="C105"/>
  <c r="C104"/>
  <c r="C103"/>
  <c r="C102"/>
  <c r="C101"/>
  <c r="C100"/>
  <c r="C99"/>
  <c r="B106"/>
  <c r="B105"/>
  <c r="B104"/>
  <c r="B103"/>
  <c r="B102"/>
  <c r="B101"/>
  <c r="B100"/>
  <c r="B99"/>
  <c r="G91"/>
  <c r="G90"/>
  <c r="G89"/>
  <c r="G88"/>
  <c r="F91"/>
  <c r="F90"/>
  <c r="F89"/>
  <c r="F88"/>
  <c r="E91"/>
  <c r="E90"/>
  <c r="E89"/>
  <c r="E88"/>
  <c r="D91"/>
  <c r="D90"/>
  <c r="D89"/>
  <c r="D88"/>
  <c r="C91"/>
  <c r="C90"/>
  <c r="C89"/>
  <c r="C88"/>
  <c r="B89"/>
  <c r="B88"/>
  <c r="G85"/>
  <c r="G84"/>
  <c r="G83"/>
  <c r="G82"/>
  <c r="F85"/>
  <c r="F84"/>
  <c r="F83"/>
  <c r="F82"/>
  <c r="E85"/>
  <c r="E84"/>
  <c r="E83"/>
  <c r="E82"/>
  <c r="D85"/>
  <c r="D84"/>
  <c r="D83"/>
  <c r="D82"/>
  <c r="C85"/>
  <c r="C84"/>
  <c r="C83"/>
  <c r="C82"/>
  <c r="B83"/>
  <c r="B82"/>
  <c r="G74"/>
  <c r="G73"/>
  <c r="G72"/>
  <c r="G71"/>
  <c r="G68"/>
  <c r="G67"/>
  <c r="G66"/>
  <c r="G65"/>
  <c r="F74"/>
  <c r="F73"/>
  <c r="F72"/>
  <c r="F71"/>
  <c r="F68"/>
  <c r="F67"/>
  <c r="F66"/>
  <c r="F65"/>
  <c r="E74"/>
  <c r="E73"/>
  <c r="E72"/>
  <c r="E71"/>
  <c r="D74"/>
  <c r="D73"/>
  <c r="D72"/>
  <c r="D71"/>
  <c r="C74"/>
  <c r="C73"/>
  <c r="C72"/>
  <c r="C71"/>
  <c r="B72"/>
  <c r="B71"/>
  <c r="E68"/>
  <c r="E67"/>
  <c r="E66"/>
  <c r="E65"/>
  <c r="D68"/>
  <c r="D67"/>
  <c r="D66"/>
  <c r="D65"/>
  <c r="C68"/>
  <c r="C67"/>
  <c r="C66"/>
  <c r="C65"/>
  <c r="B66"/>
  <c r="B65"/>
  <c r="G52" l="1"/>
  <c r="G51"/>
  <c r="G50"/>
  <c r="G49"/>
  <c r="F52"/>
  <c r="F51"/>
  <c r="F50"/>
  <c r="F49"/>
  <c r="E52"/>
  <c r="E51"/>
  <c r="E50"/>
  <c r="E49"/>
  <c r="D52"/>
  <c r="D51"/>
  <c r="D50"/>
  <c r="D49"/>
  <c r="C52"/>
  <c r="C51"/>
  <c r="C50"/>
  <c r="C49"/>
  <c r="B50"/>
  <c r="B49"/>
  <c r="G46"/>
  <c r="G45"/>
  <c r="G44"/>
  <c r="G43"/>
  <c r="F46"/>
  <c r="F45"/>
  <c r="F44"/>
  <c r="F43"/>
  <c r="D46"/>
  <c r="D45"/>
  <c r="D44"/>
  <c r="D43"/>
  <c r="E46"/>
  <c r="E45"/>
  <c r="E44"/>
  <c r="E43"/>
  <c r="C46"/>
  <c r="C45"/>
  <c r="C44"/>
  <c r="C43"/>
  <c r="B44"/>
  <c r="B43"/>
  <c r="I33" i="5" l="1"/>
  <c r="I31"/>
  <c r="H33"/>
  <c r="H31"/>
  <c r="G32" i="6"/>
  <c r="G31"/>
  <c r="F32"/>
  <c r="F31"/>
  <c r="E32"/>
  <c r="E31"/>
  <c r="D32"/>
  <c r="D31"/>
  <c r="C32"/>
  <c r="C31"/>
  <c r="B32"/>
  <c r="B31"/>
  <c r="G22"/>
  <c r="G21"/>
  <c r="F22"/>
  <c r="F21"/>
  <c r="E22"/>
  <c r="E21"/>
  <c r="D22"/>
  <c r="D21"/>
  <c r="C22"/>
  <c r="C21"/>
  <c r="B22"/>
  <c r="B21"/>
  <c r="I425" i="2"/>
  <c r="I424"/>
  <c r="I423"/>
  <c r="I422"/>
  <c r="I421"/>
  <c r="I420"/>
  <c r="I419"/>
  <c r="I418"/>
  <c r="I417"/>
  <c r="I416"/>
  <c r="I415"/>
  <c r="I414"/>
  <c r="I413"/>
  <c r="H425"/>
  <c r="H424"/>
  <c r="H423"/>
  <c r="H422"/>
  <c r="H421"/>
  <c r="H420"/>
  <c r="H419"/>
  <c r="H418"/>
  <c r="H417"/>
  <c r="H416"/>
  <c r="H415"/>
  <c r="H414"/>
  <c r="H413"/>
  <c r="F425"/>
  <c r="F424"/>
  <c r="F423"/>
  <c r="F422"/>
  <c r="F421"/>
  <c r="F420"/>
  <c r="F419"/>
  <c r="F418"/>
  <c r="F417"/>
  <c r="F416"/>
  <c r="F415"/>
  <c r="F414"/>
  <c r="F413"/>
  <c r="E425"/>
  <c r="E424"/>
  <c r="E423"/>
  <c r="E422"/>
  <c r="E421"/>
  <c r="E420"/>
  <c r="E419"/>
  <c r="E418"/>
  <c r="E417"/>
  <c r="E416"/>
  <c r="E415"/>
  <c r="E414"/>
  <c r="E413"/>
  <c r="J216" l="1"/>
  <c r="J215"/>
  <c r="I216"/>
  <c r="I215"/>
  <c r="G216"/>
  <c r="G215"/>
  <c r="F216"/>
  <c r="F215"/>
  <c r="D216"/>
  <c r="D215"/>
  <c r="C216"/>
  <c r="C215"/>
  <c r="D197"/>
  <c r="D196"/>
  <c r="D193"/>
  <c r="D192"/>
  <c r="D184"/>
  <c r="D183"/>
  <c r="D180"/>
  <c r="D179"/>
  <c r="D167"/>
  <c r="D166"/>
  <c r="D163"/>
  <c r="D162"/>
  <c r="C206"/>
  <c r="C205"/>
  <c r="D206"/>
  <c r="D205"/>
  <c r="F206"/>
  <c r="F205"/>
  <c r="G206"/>
  <c r="G205"/>
  <c r="I206"/>
  <c r="I205"/>
  <c r="J206"/>
  <c r="J205"/>
  <c r="J197"/>
  <c r="J196"/>
  <c r="K197"/>
  <c r="K196"/>
  <c r="K193"/>
  <c r="K192"/>
  <c r="J193"/>
  <c r="J192"/>
  <c r="I193"/>
  <c r="I192"/>
  <c r="I197"/>
  <c r="I196"/>
  <c r="H197"/>
  <c r="H196"/>
  <c r="G197"/>
  <c r="G196"/>
  <c r="F197"/>
  <c r="F196"/>
  <c r="C197"/>
  <c r="C196"/>
  <c r="B197"/>
  <c r="B196"/>
  <c r="H193"/>
  <c r="H192"/>
  <c r="G193"/>
  <c r="G192"/>
  <c r="F193"/>
  <c r="F192"/>
  <c r="C193"/>
  <c r="C192"/>
  <c r="B193"/>
  <c r="B192"/>
  <c r="C184"/>
  <c r="C183"/>
  <c r="B184"/>
  <c r="B183"/>
  <c r="C180"/>
  <c r="C179"/>
  <c r="B180"/>
  <c r="B179"/>
  <c r="F184"/>
  <c r="F183"/>
  <c r="G184"/>
  <c r="G183"/>
  <c r="H184"/>
  <c r="H183"/>
  <c r="I184"/>
  <c r="I183"/>
  <c r="J184"/>
  <c r="J183"/>
  <c r="K184"/>
  <c r="K183"/>
  <c r="F180"/>
  <c r="F179"/>
  <c r="G180"/>
  <c r="G179"/>
  <c r="H180"/>
  <c r="H179"/>
  <c r="I180"/>
  <c r="I179"/>
  <c r="J180"/>
  <c r="J179"/>
  <c r="K180"/>
  <c r="K179"/>
  <c r="J167"/>
  <c r="J166"/>
  <c r="K163"/>
  <c r="K162"/>
  <c r="J163"/>
  <c r="J162"/>
  <c r="I167"/>
  <c r="I166"/>
  <c r="H167"/>
  <c r="H166"/>
  <c r="G167"/>
  <c r="G166"/>
  <c r="F167"/>
  <c r="F166"/>
  <c r="C167"/>
  <c r="C166"/>
  <c r="B167"/>
  <c r="B166"/>
  <c r="I163"/>
  <c r="I162"/>
  <c r="H163"/>
  <c r="H162"/>
  <c r="G163"/>
  <c r="G162"/>
  <c r="F163"/>
  <c r="F162"/>
  <c r="C163"/>
  <c r="C162"/>
  <c r="B163"/>
  <c r="B162"/>
  <c r="G184" i="1"/>
  <c r="G183"/>
  <c r="D184"/>
  <c r="D183"/>
  <c r="G180"/>
  <c r="G179"/>
  <c r="D180"/>
  <c r="D179"/>
  <c r="E184"/>
  <c r="E183"/>
  <c r="E180"/>
  <c r="E179"/>
  <c r="B184"/>
  <c r="B183"/>
  <c r="B180"/>
  <c r="B179"/>
  <c r="G156"/>
  <c r="G155"/>
  <c r="F156"/>
  <c r="F155"/>
  <c r="C156"/>
  <c r="C155"/>
  <c r="B156"/>
  <c r="B155"/>
  <c r="G145"/>
  <c r="G144"/>
  <c r="G143"/>
  <c r="G142"/>
  <c r="G141"/>
  <c r="G140"/>
  <c r="G139"/>
  <c r="G138"/>
  <c r="F145"/>
  <c r="F144"/>
  <c r="F143"/>
  <c r="F142"/>
  <c r="F141"/>
  <c r="F140"/>
  <c r="F139"/>
  <c r="F138"/>
  <c r="C145"/>
  <c r="C144"/>
  <c r="C143"/>
  <c r="C142"/>
  <c r="C141"/>
  <c r="C140"/>
  <c r="C139"/>
  <c r="C138"/>
  <c r="B145"/>
  <c r="B144"/>
  <c r="B143"/>
  <c r="B142"/>
  <c r="B141"/>
  <c r="B140"/>
  <c r="B139"/>
  <c r="B138"/>
  <c r="G129"/>
  <c r="G128"/>
  <c r="F129"/>
  <c r="F128"/>
  <c r="C129"/>
  <c r="C128"/>
  <c r="B129"/>
  <c r="B128"/>
  <c r="G126"/>
  <c r="G125"/>
  <c r="G124"/>
  <c r="F126"/>
  <c r="F125"/>
  <c r="F124"/>
  <c r="C126"/>
  <c r="C125"/>
  <c r="C124"/>
  <c r="B126"/>
  <c r="B125"/>
  <c r="B124"/>
  <c r="G109" l="1"/>
  <c r="G108"/>
  <c r="F109"/>
  <c r="F108"/>
  <c r="E109"/>
  <c r="E108"/>
  <c r="D109"/>
  <c r="D108"/>
  <c r="C109"/>
  <c r="C108"/>
  <c r="B109"/>
  <c r="B108"/>
  <c r="G106"/>
  <c r="G105"/>
  <c r="G104"/>
  <c r="G103"/>
  <c r="G102"/>
  <c r="G101"/>
  <c r="G100"/>
  <c r="G99"/>
  <c r="G98"/>
  <c r="F106"/>
  <c r="F105"/>
  <c r="F104"/>
  <c r="F103"/>
  <c r="F102"/>
  <c r="F101"/>
  <c r="F100"/>
  <c r="F99"/>
  <c r="E106"/>
  <c r="E105"/>
  <c r="E104"/>
  <c r="E103"/>
  <c r="E102"/>
  <c r="E101"/>
  <c r="E100"/>
  <c r="E99"/>
  <c r="D106"/>
  <c r="D105"/>
  <c r="D104"/>
  <c r="D103"/>
  <c r="D102"/>
  <c r="D101"/>
  <c r="D100"/>
  <c r="D99"/>
  <c r="C106"/>
  <c r="C105"/>
  <c r="C104"/>
  <c r="C103"/>
  <c r="C102"/>
  <c r="C101"/>
  <c r="C100"/>
  <c r="C99"/>
  <c r="B106"/>
  <c r="B105"/>
  <c r="B104"/>
  <c r="B103"/>
  <c r="B102"/>
  <c r="B101"/>
  <c r="B100"/>
  <c r="B99"/>
  <c r="G91"/>
  <c r="G90"/>
  <c r="G89"/>
  <c r="G88"/>
  <c r="F91"/>
  <c r="F90"/>
  <c r="F89"/>
  <c r="F88"/>
  <c r="E91"/>
  <c r="E90"/>
  <c r="E89"/>
  <c r="E88"/>
  <c r="D91"/>
  <c r="D90"/>
  <c r="D89"/>
  <c r="D88"/>
  <c r="C91"/>
  <c r="C90"/>
  <c r="C89"/>
  <c r="C88"/>
  <c r="B91"/>
  <c r="B89"/>
  <c r="B88"/>
  <c r="G85"/>
  <c r="G84"/>
  <c r="G83"/>
  <c r="G82"/>
  <c r="F85"/>
  <c r="F84"/>
  <c r="F83"/>
  <c r="F82"/>
  <c r="E85"/>
  <c r="E84"/>
  <c r="E83"/>
  <c r="E82"/>
  <c r="D85"/>
  <c r="D84"/>
  <c r="D83"/>
  <c r="D82"/>
  <c r="C85"/>
  <c r="C84"/>
  <c r="C83"/>
  <c r="C82"/>
  <c r="B85"/>
  <c r="B83"/>
  <c r="B82"/>
  <c r="G74"/>
  <c r="G73"/>
  <c r="G72"/>
  <c r="G71"/>
  <c r="F74"/>
  <c r="F73"/>
  <c r="F72"/>
  <c r="F71"/>
  <c r="E74"/>
  <c r="E73"/>
  <c r="E72"/>
  <c r="E71"/>
  <c r="D74"/>
  <c r="D73"/>
  <c r="D72"/>
  <c r="D71"/>
  <c r="C74"/>
  <c r="C73"/>
  <c r="C72"/>
  <c r="C71"/>
  <c r="B74"/>
  <c r="B72"/>
  <c r="B71"/>
  <c r="G68"/>
  <c r="G67"/>
  <c r="G66"/>
  <c r="G65"/>
  <c r="F68"/>
  <c r="F67"/>
  <c r="F66"/>
  <c r="F65"/>
  <c r="E68"/>
  <c r="E67"/>
  <c r="E66"/>
  <c r="E65"/>
  <c r="D68"/>
  <c r="D67"/>
  <c r="D66"/>
  <c r="D65"/>
  <c r="C68"/>
  <c r="C67"/>
  <c r="C66"/>
  <c r="C65"/>
  <c r="B68"/>
  <c r="B66"/>
  <c r="B65"/>
  <c r="G52"/>
  <c r="G51"/>
  <c r="G50"/>
  <c r="G49"/>
  <c r="F52"/>
  <c r="F51"/>
  <c r="F50"/>
  <c r="F49"/>
  <c r="E52"/>
  <c r="E51"/>
  <c r="E50"/>
  <c r="E49"/>
  <c r="D52"/>
  <c r="D51"/>
  <c r="D50"/>
  <c r="D49"/>
  <c r="C52"/>
  <c r="C51"/>
  <c r="C50"/>
  <c r="C49"/>
  <c r="B52"/>
  <c r="B50"/>
  <c r="B49"/>
  <c r="G46"/>
  <c r="G45"/>
  <c r="G44"/>
  <c r="G43"/>
  <c r="F46"/>
  <c r="F45"/>
  <c r="F44"/>
  <c r="F43"/>
  <c r="E46"/>
  <c r="E45"/>
  <c r="E44"/>
  <c r="E43"/>
  <c r="D46"/>
  <c r="D45"/>
  <c r="D44"/>
  <c r="D43"/>
  <c r="C46"/>
  <c r="C45"/>
  <c r="C44"/>
  <c r="C43"/>
  <c r="B46"/>
  <c r="B44"/>
  <c r="B43"/>
  <c r="G32" l="1"/>
  <c r="G31"/>
  <c r="F32"/>
  <c r="F31"/>
  <c r="E32"/>
  <c r="E31"/>
  <c r="D32"/>
  <c r="D31"/>
  <c r="C32"/>
  <c r="C31"/>
  <c r="B32"/>
  <c r="B31"/>
  <c r="G22"/>
  <c r="G21"/>
  <c r="F22"/>
  <c r="F21"/>
  <c r="E22"/>
  <c r="E21"/>
  <c r="D22"/>
  <c r="D21"/>
  <c r="C22"/>
  <c r="C21"/>
  <c r="B22"/>
  <c r="B21"/>
  <c r="H33" i="4" l="1"/>
  <c r="H31"/>
  <c r="G33"/>
  <c r="G31"/>
  <c r="H43"/>
  <c r="G43"/>
  <c r="M23" i="199"/>
  <c r="M22"/>
  <c r="M21"/>
  <c r="M20"/>
  <c r="M19"/>
  <c r="M18"/>
  <c r="M17"/>
  <c r="M16"/>
  <c r="M15"/>
  <c r="M14"/>
  <c r="M13"/>
  <c r="M12"/>
  <c r="M11"/>
  <c r="N23"/>
  <c r="N22"/>
  <c r="N21"/>
  <c r="N20"/>
  <c r="N19"/>
  <c r="N18"/>
  <c r="N17"/>
  <c r="N16"/>
  <c r="N15"/>
  <c r="N14"/>
  <c r="N13"/>
  <c r="N12"/>
  <c r="N11"/>
  <c r="L23"/>
  <c r="K23"/>
  <c r="G23"/>
  <c r="F23"/>
  <c r="E23"/>
  <c r="D23"/>
  <c r="B23"/>
  <c r="B22"/>
  <c r="B21"/>
  <c r="B20"/>
  <c r="B19"/>
  <c r="B18"/>
  <c r="B17"/>
  <c r="B16"/>
  <c r="B15"/>
  <c r="B14"/>
  <c r="B13"/>
  <c r="B12"/>
  <c r="B11"/>
  <c r="C23"/>
  <c r="C22"/>
  <c r="C21"/>
  <c r="C20"/>
  <c r="C19"/>
  <c r="C18"/>
  <c r="C17"/>
  <c r="C16"/>
  <c r="C15"/>
  <c r="C14"/>
  <c r="C13"/>
  <c r="C12"/>
  <c r="C11"/>
  <c r="N23" i="153"/>
  <c r="N20"/>
  <c r="N19"/>
  <c r="N18"/>
  <c r="N17"/>
  <c r="N16"/>
  <c r="N15"/>
  <c r="N14"/>
  <c r="N13"/>
  <c r="N12"/>
  <c r="N11"/>
  <c r="M23"/>
  <c r="M20"/>
  <c r="M19"/>
  <c r="M18"/>
  <c r="M17"/>
  <c r="M16"/>
  <c r="M15"/>
  <c r="M14"/>
  <c r="M13"/>
  <c r="M12"/>
  <c r="M11"/>
  <c r="L23"/>
  <c r="L20"/>
  <c r="L19"/>
  <c r="L18"/>
  <c r="L17"/>
  <c r="L16"/>
  <c r="L15"/>
  <c r="L14"/>
  <c r="L13"/>
  <c r="L12"/>
  <c r="L11"/>
  <c r="K23"/>
  <c r="K20"/>
  <c r="K19"/>
  <c r="K18"/>
  <c r="K17"/>
  <c r="K16"/>
  <c r="K15"/>
  <c r="K14"/>
  <c r="K13"/>
  <c r="K12"/>
  <c r="K11"/>
  <c r="I332" i="122"/>
  <c r="I331"/>
  <c r="I330"/>
  <c r="I329"/>
  <c r="I328"/>
  <c r="I327"/>
  <c r="I326"/>
  <c r="I325"/>
  <c r="I324"/>
  <c r="I323"/>
  <c r="I322"/>
  <c r="I321"/>
  <c r="I320"/>
  <c r="I319"/>
  <c r="I318"/>
  <c r="I316"/>
  <c r="H332"/>
  <c r="H331"/>
  <c r="H330"/>
  <c r="H329"/>
  <c r="H328"/>
  <c r="H327"/>
  <c r="H326"/>
  <c r="H325"/>
  <c r="H324"/>
  <c r="H323"/>
  <c r="H322"/>
  <c r="H321"/>
  <c r="H320"/>
  <c r="H319"/>
  <c r="H318"/>
  <c r="H316"/>
  <c r="F332"/>
  <c r="F331"/>
  <c r="F330"/>
  <c r="F329"/>
  <c r="F328"/>
  <c r="F327"/>
  <c r="F326"/>
  <c r="F325"/>
  <c r="F324"/>
  <c r="F323"/>
  <c r="F322"/>
  <c r="F321"/>
  <c r="F320"/>
  <c r="F319"/>
  <c r="F318"/>
  <c r="F316"/>
  <c r="E332"/>
  <c r="E331"/>
  <c r="E330"/>
  <c r="E329"/>
  <c r="E328"/>
  <c r="E327"/>
  <c r="E326"/>
  <c r="E325"/>
  <c r="E324"/>
  <c r="E323"/>
  <c r="E322"/>
  <c r="E321"/>
  <c r="E320"/>
  <c r="E319"/>
  <c r="E318"/>
  <c r="E316"/>
  <c r="B202" l="1"/>
  <c r="B201"/>
  <c r="B200"/>
  <c r="C202"/>
  <c r="C201"/>
  <c r="C200"/>
  <c r="D202"/>
  <c r="D201"/>
  <c r="D200"/>
  <c r="E202"/>
  <c r="E201"/>
  <c r="E200"/>
  <c r="F202"/>
  <c r="F201"/>
  <c r="F200"/>
  <c r="G202"/>
  <c r="G201"/>
  <c r="G200"/>
  <c r="H202"/>
  <c r="H201"/>
  <c r="H200"/>
  <c r="I202"/>
  <c r="I201"/>
  <c r="I200"/>
  <c r="J202"/>
  <c r="J201"/>
  <c r="J200"/>
  <c r="K202"/>
  <c r="K201"/>
  <c r="K200"/>
  <c r="K192"/>
  <c r="K191"/>
  <c r="K190"/>
  <c r="J192"/>
  <c r="J191"/>
  <c r="J190"/>
  <c r="I192"/>
  <c r="I191"/>
  <c r="I190"/>
  <c r="H192"/>
  <c r="H191"/>
  <c r="H190"/>
  <c r="G192"/>
  <c r="G191"/>
  <c r="G190"/>
  <c r="F192"/>
  <c r="F191"/>
  <c r="F190"/>
  <c r="E192"/>
  <c r="E191"/>
  <c r="E190"/>
  <c r="D192"/>
  <c r="D191"/>
  <c r="D190"/>
  <c r="C192"/>
  <c r="C191"/>
  <c r="C190"/>
  <c r="B192"/>
  <c r="B191"/>
  <c r="B190"/>
  <c r="J180"/>
  <c r="J179"/>
  <c r="I180"/>
  <c r="I179"/>
  <c r="G180"/>
  <c r="G179"/>
  <c r="F180"/>
  <c r="F179"/>
  <c r="D180"/>
  <c r="D179"/>
  <c r="C180"/>
  <c r="C179"/>
  <c r="C156"/>
  <c r="C155"/>
  <c r="B156"/>
  <c r="B155"/>
  <c r="B152"/>
  <c r="B151"/>
  <c r="C152"/>
  <c r="C151"/>
  <c r="D165"/>
  <c r="D164"/>
  <c r="C165"/>
  <c r="C164"/>
  <c r="F165"/>
  <c r="F164"/>
  <c r="G165"/>
  <c r="G164"/>
  <c r="I165"/>
  <c r="I164"/>
  <c r="J165"/>
  <c r="J164"/>
  <c r="F156"/>
  <c r="F155"/>
  <c r="G156"/>
  <c r="G155"/>
  <c r="H156"/>
  <c r="H155"/>
  <c r="I156"/>
  <c r="I155"/>
  <c r="J156"/>
  <c r="J155"/>
  <c r="K156"/>
  <c r="K155"/>
  <c r="F152"/>
  <c r="F151"/>
  <c r="G152"/>
  <c r="G151"/>
  <c r="H152"/>
  <c r="H151"/>
  <c r="I152"/>
  <c r="I151"/>
  <c r="J152"/>
  <c r="J151"/>
  <c r="K152"/>
  <c r="K151"/>
  <c r="K139"/>
  <c r="K138"/>
  <c r="K143"/>
  <c r="K142"/>
  <c r="J143"/>
  <c r="J142"/>
  <c r="J139"/>
  <c r="J138"/>
  <c r="I139"/>
  <c r="I138"/>
  <c r="I143"/>
  <c r="I142"/>
  <c r="H143"/>
  <c r="H142"/>
  <c r="G143"/>
  <c r="G142"/>
  <c r="F143"/>
  <c r="F142"/>
  <c r="C143"/>
  <c r="C142"/>
  <c r="B143"/>
  <c r="B142"/>
  <c r="H139"/>
  <c r="H138"/>
  <c r="G139"/>
  <c r="G138"/>
  <c r="F139"/>
  <c r="F138"/>
  <c r="C139"/>
  <c r="C138"/>
  <c r="B139"/>
  <c r="B138"/>
  <c r="D156"/>
  <c r="D155"/>
  <c r="D152"/>
  <c r="D151"/>
  <c r="D143"/>
  <c r="D142"/>
  <c r="D139"/>
  <c r="D138"/>
  <c r="D130"/>
  <c r="D129"/>
  <c r="D126"/>
  <c r="D125"/>
  <c r="B130"/>
  <c r="B129"/>
  <c r="C130"/>
  <c r="C129"/>
  <c r="F130"/>
  <c r="F129"/>
  <c r="G130"/>
  <c r="G129"/>
  <c r="H130"/>
  <c r="H129"/>
  <c r="I130"/>
  <c r="I129"/>
  <c r="J130"/>
  <c r="J129"/>
  <c r="K130"/>
  <c r="K129"/>
  <c r="K126"/>
  <c r="K125"/>
  <c r="J126"/>
  <c r="J125"/>
  <c r="I126"/>
  <c r="I125"/>
  <c r="H126"/>
  <c r="H125"/>
  <c r="G126"/>
  <c r="G125"/>
  <c r="F126"/>
  <c r="F125"/>
  <c r="C126"/>
  <c r="C125"/>
  <c r="B126"/>
  <c r="B125"/>
  <c r="H77"/>
  <c r="H76"/>
  <c r="E77"/>
  <c r="E76"/>
  <c r="I68"/>
  <c r="H68"/>
  <c r="G68"/>
  <c r="F68"/>
  <c r="E68"/>
  <c r="D68"/>
  <c r="C68"/>
  <c r="B68"/>
  <c r="I67"/>
  <c r="H67"/>
  <c r="G67"/>
  <c r="F67"/>
  <c r="E67"/>
  <c r="D67"/>
  <c r="C67"/>
  <c r="B67"/>
  <c r="H50"/>
  <c r="H49"/>
  <c r="E50"/>
  <c r="E49"/>
  <c r="H43"/>
  <c r="H42"/>
  <c r="E43"/>
  <c r="E42"/>
  <c r="H104" i="7"/>
  <c r="H103"/>
  <c r="H102"/>
  <c r="H101"/>
  <c r="H100"/>
  <c r="H99"/>
  <c r="H98"/>
  <c r="E104"/>
  <c r="E103"/>
  <c r="E102"/>
  <c r="E101"/>
  <c r="E100"/>
  <c r="E99"/>
  <c r="E98"/>
  <c r="I89"/>
  <c r="H89"/>
  <c r="G89"/>
  <c r="F89"/>
  <c r="E89"/>
  <c r="D89"/>
  <c r="C89"/>
  <c r="B89"/>
  <c r="I88"/>
  <c r="H88"/>
  <c r="G88"/>
  <c r="F88"/>
  <c r="E88"/>
  <c r="D88"/>
  <c r="C88"/>
  <c r="B88"/>
  <c r="E77"/>
  <c r="H77"/>
  <c r="H76"/>
  <c r="E76"/>
  <c r="H70"/>
  <c r="H69"/>
  <c r="E70"/>
  <c r="E69"/>
  <c r="H67"/>
  <c r="H66"/>
  <c r="E67"/>
  <c r="E66"/>
  <c r="I109" i="2"/>
  <c r="H109"/>
  <c r="G109"/>
  <c r="F109"/>
  <c r="E109"/>
  <c r="D109"/>
  <c r="C109"/>
  <c r="B109"/>
  <c r="I108"/>
  <c r="H108"/>
  <c r="G108"/>
  <c r="F108"/>
  <c r="E108"/>
  <c r="D108"/>
  <c r="C108"/>
  <c r="B108"/>
  <c r="H97"/>
  <c r="H96"/>
  <c r="E97"/>
  <c r="E96"/>
  <c r="H90"/>
  <c r="E90"/>
  <c r="H89"/>
  <c r="H88"/>
  <c r="H86"/>
  <c r="H85"/>
  <c r="E89"/>
  <c r="E88"/>
  <c r="E86"/>
  <c r="E85"/>
  <c r="L226" i="149" l="1"/>
  <c r="K226"/>
  <c r="J226"/>
  <c r="I226"/>
  <c r="H226"/>
  <c r="G226"/>
  <c r="F226"/>
  <c r="E226"/>
  <c r="D226"/>
  <c r="C226"/>
  <c r="L229"/>
  <c r="K229"/>
  <c r="J229"/>
  <c r="I229"/>
  <c r="H229"/>
  <c r="G229"/>
  <c r="F229"/>
  <c r="E229"/>
  <c r="D229"/>
  <c r="C229"/>
  <c r="B229"/>
  <c r="B226"/>
  <c r="L248" i="146"/>
  <c r="K248"/>
  <c r="J248"/>
  <c r="I248"/>
  <c r="H248"/>
  <c r="G248"/>
  <c r="F248"/>
  <c r="E248"/>
  <c r="D248"/>
  <c r="C248"/>
  <c r="L251"/>
  <c r="K251"/>
  <c r="J251"/>
  <c r="I251"/>
  <c r="H251"/>
  <c r="G251"/>
  <c r="F251"/>
  <c r="E251"/>
  <c r="D251"/>
  <c r="C251"/>
  <c r="B251"/>
  <c r="B248"/>
  <c r="L253" i="143"/>
  <c r="K253"/>
  <c r="J253"/>
  <c r="I253"/>
  <c r="H253"/>
  <c r="G253"/>
  <c r="F253"/>
  <c r="E253"/>
  <c r="D253"/>
  <c r="C253"/>
  <c r="L256"/>
  <c r="K256"/>
  <c r="J256"/>
  <c r="I256"/>
  <c r="H256"/>
  <c r="G256"/>
  <c r="F256"/>
  <c r="E256"/>
  <c r="D256"/>
  <c r="C256"/>
  <c r="B256"/>
  <c r="B253"/>
  <c r="L285" i="140"/>
  <c r="K285"/>
  <c r="J285"/>
  <c r="I285"/>
  <c r="H285"/>
  <c r="G285"/>
  <c r="F285"/>
  <c r="E285"/>
  <c r="D285"/>
  <c r="C285"/>
  <c r="B285"/>
  <c r="L282"/>
  <c r="K282"/>
  <c r="J282"/>
  <c r="I282"/>
  <c r="H282"/>
  <c r="G282"/>
  <c r="F282"/>
  <c r="E282"/>
  <c r="D282"/>
  <c r="C282"/>
  <c r="B282"/>
  <c r="L250" i="137"/>
  <c r="K250"/>
  <c r="J250"/>
  <c r="I250"/>
  <c r="H250"/>
  <c r="G250"/>
  <c r="F250"/>
  <c r="E250"/>
  <c r="D250"/>
  <c r="C250"/>
  <c r="L253"/>
  <c r="K253"/>
  <c r="J253"/>
  <c r="I253"/>
  <c r="H253"/>
  <c r="G253"/>
  <c r="F253"/>
  <c r="E253"/>
  <c r="D253"/>
  <c r="C253"/>
  <c r="B253"/>
  <c r="B250"/>
  <c r="L300" i="134"/>
  <c r="K300"/>
  <c r="J300"/>
  <c r="I300"/>
  <c r="H300"/>
  <c r="G300"/>
  <c r="F300"/>
  <c r="E300"/>
  <c r="D300"/>
  <c r="C300"/>
  <c r="B300"/>
  <c r="L297"/>
  <c r="K297"/>
  <c r="J297"/>
  <c r="I297"/>
  <c r="H297"/>
  <c r="G297"/>
  <c r="F297"/>
  <c r="E297"/>
  <c r="D297"/>
  <c r="C297"/>
  <c r="B297"/>
  <c r="L316" i="131"/>
  <c r="K316"/>
  <c r="J316"/>
  <c r="I316"/>
  <c r="H316"/>
  <c r="G316"/>
  <c r="F316"/>
  <c r="E316"/>
  <c r="D316"/>
  <c r="C316"/>
  <c r="B316"/>
  <c r="L313"/>
  <c r="K313"/>
  <c r="J313"/>
  <c r="I313"/>
  <c r="H313"/>
  <c r="G313"/>
  <c r="F313"/>
  <c r="E313"/>
  <c r="D313"/>
  <c r="C313"/>
  <c r="B313"/>
  <c r="L239" i="128"/>
  <c r="K239"/>
  <c r="J239"/>
  <c r="I239"/>
  <c r="H239"/>
  <c r="G239"/>
  <c r="F239"/>
  <c r="E239"/>
  <c r="D239"/>
  <c r="C239"/>
  <c r="B239"/>
  <c r="L236"/>
  <c r="K236"/>
  <c r="J236"/>
  <c r="I236"/>
  <c r="H236"/>
  <c r="G236"/>
  <c r="F236"/>
  <c r="E236"/>
  <c r="D236"/>
  <c r="C236"/>
  <c r="B236"/>
  <c r="L284" i="125"/>
  <c r="K284"/>
  <c r="J284"/>
  <c r="I284"/>
  <c r="H284"/>
  <c r="G284"/>
  <c r="F284"/>
  <c r="E284"/>
  <c r="D284"/>
  <c r="C284"/>
  <c r="B284"/>
  <c r="L281"/>
  <c r="K281"/>
  <c r="J281"/>
  <c r="I281"/>
  <c r="H281"/>
  <c r="G281"/>
  <c r="F281"/>
  <c r="E281"/>
  <c r="D281"/>
  <c r="C281"/>
  <c r="B281"/>
  <c r="L254" i="122"/>
  <c r="K254"/>
  <c r="J254"/>
  <c r="I254"/>
  <c r="H254"/>
  <c r="G254"/>
  <c r="F254"/>
  <c r="E254"/>
  <c r="D254"/>
  <c r="C254"/>
  <c r="B254"/>
  <c r="L251"/>
  <c r="K251"/>
  <c r="J251"/>
  <c r="I251"/>
  <c r="H251"/>
  <c r="G251"/>
  <c r="F251"/>
  <c r="E251"/>
  <c r="D251"/>
  <c r="C251"/>
  <c r="B251"/>
  <c r="L312" i="7"/>
  <c r="K312"/>
  <c r="J312"/>
  <c r="I312"/>
  <c r="H312"/>
  <c r="G312"/>
  <c r="F312"/>
  <c r="E312"/>
  <c r="D312"/>
  <c r="C312"/>
  <c r="B312"/>
  <c r="L309"/>
  <c r="K309"/>
  <c r="J309"/>
  <c r="I309"/>
  <c r="H309"/>
  <c r="G309"/>
  <c r="F309"/>
  <c r="E309"/>
  <c r="D309"/>
  <c r="C309"/>
  <c r="B309"/>
  <c r="L314" i="2"/>
  <c r="K314"/>
  <c r="J314"/>
  <c r="I314"/>
  <c r="H314"/>
  <c r="G314"/>
  <c r="F314"/>
  <c r="E314"/>
  <c r="D314"/>
  <c r="C314"/>
  <c r="B314"/>
  <c r="L311"/>
  <c r="K311"/>
  <c r="J311"/>
  <c r="I311"/>
  <c r="H311"/>
  <c r="G311"/>
  <c r="F311"/>
  <c r="E311"/>
  <c r="D311"/>
  <c r="C311"/>
  <c r="B311"/>
  <c r="L22" i="199"/>
  <c r="L21"/>
  <c r="L20"/>
  <c r="L19"/>
  <c r="L18"/>
  <c r="L17"/>
  <c r="L16"/>
  <c r="L15"/>
  <c r="L14"/>
  <c r="L13"/>
  <c r="L12"/>
  <c r="K22"/>
  <c r="K21"/>
  <c r="K20"/>
  <c r="K19"/>
  <c r="K18"/>
  <c r="K17"/>
  <c r="K16"/>
  <c r="K15"/>
  <c r="K14"/>
  <c r="K13"/>
  <c r="K12"/>
  <c r="K11"/>
  <c r="L11"/>
  <c r="J203" i="149"/>
  <c r="J202"/>
  <c r="J199"/>
  <c r="J198"/>
  <c r="H203"/>
  <c r="H202"/>
  <c r="H199"/>
  <c r="H198"/>
  <c r="F203"/>
  <c r="F202"/>
  <c r="F199"/>
  <c r="F198"/>
  <c r="D203"/>
  <c r="D202"/>
  <c r="D199"/>
  <c r="D198"/>
  <c r="G215"/>
  <c r="G218"/>
  <c r="K218"/>
  <c r="K215"/>
  <c r="J218"/>
  <c r="J215"/>
  <c r="I218"/>
  <c r="I215"/>
  <c r="E218"/>
  <c r="F218"/>
  <c r="F215"/>
  <c r="E215"/>
  <c r="B215"/>
  <c r="C215"/>
  <c r="D215"/>
  <c r="D218"/>
  <c r="C218"/>
  <c r="B218"/>
  <c r="C203"/>
  <c r="C202"/>
  <c r="B203"/>
  <c r="B202"/>
  <c r="C199"/>
  <c r="C198"/>
  <c r="B199"/>
  <c r="B198"/>
  <c r="G238" i="146"/>
  <c r="G235"/>
  <c r="J223"/>
  <c r="J222"/>
  <c r="H223"/>
  <c r="H222"/>
  <c r="F223"/>
  <c r="F222"/>
  <c r="D223"/>
  <c r="D222"/>
  <c r="D219"/>
  <c r="D218"/>
  <c r="F219"/>
  <c r="F218"/>
  <c r="H219"/>
  <c r="H218"/>
  <c r="J219"/>
  <c r="J218"/>
  <c r="K238"/>
  <c r="K235"/>
  <c r="J238"/>
  <c r="J235"/>
  <c r="I238"/>
  <c r="I235"/>
  <c r="F238"/>
  <c r="F235"/>
  <c r="E238"/>
  <c r="E235"/>
  <c r="D238"/>
  <c r="D235"/>
  <c r="C238"/>
  <c r="C235"/>
  <c r="B238"/>
  <c r="B235"/>
  <c r="C223"/>
  <c r="C222"/>
  <c r="B223"/>
  <c r="B222"/>
  <c r="C219"/>
  <c r="C218"/>
  <c r="B219"/>
  <c r="B218"/>
  <c r="G243" i="143"/>
  <c r="G240"/>
  <c r="D228"/>
  <c r="D227"/>
  <c r="F228"/>
  <c r="F227"/>
  <c r="H228"/>
  <c r="H227"/>
  <c r="J228"/>
  <c r="J227"/>
  <c r="D224"/>
  <c r="D223"/>
  <c r="F224"/>
  <c r="F223"/>
  <c r="H224"/>
  <c r="H223"/>
  <c r="J224"/>
  <c r="J223"/>
  <c r="K243"/>
  <c r="K240"/>
  <c r="J243"/>
  <c r="J240"/>
  <c r="I243"/>
  <c r="I240"/>
  <c r="F243"/>
  <c r="F240"/>
  <c r="E243"/>
  <c r="E240"/>
  <c r="D243"/>
  <c r="D240"/>
  <c r="C243"/>
  <c r="C240"/>
  <c r="B243"/>
  <c r="B240"/>
  <c r="C228"/>
  <c r="C227"/>
  <c r="B228"/>
  <c r="B227"/>
  <c r="C224"/>
  <c r="C223"/>
  <c r="B224"/>
  <c r="B223"/>
  <c r="G274" i="140"/>
  <c r="G271"/>
  <c r="J259"/>
  <c r="J258"/>
  <c r="J255"/>
  <c r="J254"/>
  <c r="H259"/>
  <c r="H258"/>
  <c r="F259"/>
  <c r="F258"/>
  <c r="H255"/>
  <c r="H254"/>
  <c r="F255"/>
  <c r="F254"/>
  <c r="D259"/>
  <c r="D258"/>
  <c r="D255"/>
  <c r="D254"/>
  <c r="K274"/>
  <c r="K271"/>
  <c r="J274"/>
  <c r="J271"/>
  <c r="I271"/>
  <c r="I274"/>
  <c r="F274"/>
  <c r="F271"/>
  <c r="E274"/>
  <c r="E271"/>
  <c r="D274"/>
  <c r="D271"/>
  <c r="C274"/>
  <c r="C271"/>
  <c r="B274"/>
  <c r="B271"/>
  <c r="C259"/>
  <c r="C258"/>
  <c r="B259"/>
  <c r="B258"/>
  <c r="C255"/>
  <c r="C254"/>
  <c r="B255"/>
  <c r="B254"/>
  <c r="G242" i="137"/>
  <c r="G239"/>
  <c r="B242"/>
  <c r="B239"/>
  <c r="C242"/>
  <c r="C239"/>
  <c r="D242"/>
  <c r="D239"/>
  <c r="E242"/>
  <c r="E239"/>
  <c r="F239"/>
  <c r="F242"/>
  <c r="I242"/>
  <c r="I239"/>
  <c r="J242"/>
  <c r="J239"/>
  <c r="K242"/>
  <c r="K239"/>
  <c r="G286" i="134"/>
  <c r="G283"/>
  <c r="D271"/>
  <c r="D270"/>
  <c r="D267"/>
  <c r="D266"/>
  <c r="F271"/>
  <c r="F270"/>
  <c r="F267"/>
  <c r="F266"/>
  <c r="H271"/>
  <c r="H270"/>
  <c r="H267"/>
  <c r="H266"/>
  <c r="J271"/>
  <c r="J270"/>
  <c r="J267"/>
  <c r="J266"/>
  <c r="K286"/>
  <c r="K283"/>
  <c r="J286"/>
  <c r="J283"/>
  <c r="I283"/>
  <c r="I286"/>
  <c r="F286"/>
  <c r="F283"/>
  <c r="E286"/>
  <c r="E283"/>
  <c r="D286"/>
  <c r="D283"/>
  <c r="C286"/>
  <c r="C283"/>
  <c r="B286"/>
  <c r="B283"/>
  <c r="C271"/>
  <c r="C270"/>
  <c r="B271"/>
  <c r="B270"/>
  <c r="C267"/>
  <c r="C266"/>
  <c r="B267"/>
  <c r="B266"/>
  <c r="G305" i="131"/>
  <c r="G302"/>
  <c r="K305"/>
  <c r="K302"/>
  <c r="J305"/>
  <c r="J302"/>
  <c r="I305"/>
  <c r="I302"/>
  <c r="F305"/>
  <c r="F302"/>
  <c r="E305"/>
  <c r="E302"/>
  <c r="D305"/>
  <c r="D302"/>
  <c r="C305"/>
  <c r="B305"/>
  <c r="C302"/>
  <c r="B302"/>
  <c r="G224" i="128"/>
  <c r="G221"/>
  <c r="J209"/>
  <c r="J208"/>
  <c r="J205"/>
  <c r="J204"/>
  <c r="H209"/>
  <c r="H208"/>
  <c r="H205"/>
  <c r="H204"/>
  <c r="F209"/>
  <c r="F208"/>
  <c r="F205"/>
  <c r="F204"/>
  <c r="D209"/>
  <c r="D208"/>
  <c r="D205"/>
  <c r="D204"/>
  <c r="K224"/>
  <c r="K221"/>
  <c r="J221"/>
  <c r="J224"/>
  <c r="I224"/>
  <c r="I221"/>
  <c r="F224"/>
  <c r="F221"/>
  <c r="E224"/>
  <c r="E221"/>
  <c r="D224"/>
  <c r="D221"/>
  <c r="C224"/>
  <c r="C221"/>
  <c r="B224"/>
  <c r="B221"/>
  <c r="C209"/>
  <c r="C208"/>
  <c r="B209"/>
  <c r="B208"/>
  <c r="C205"/>
  <c r="C204"/>
  <c r="B205"/>
  <c r="B204"/>
  <c r="K272" i="125"/>
  <c r="K269"/>
  <c r="J272"/>
  <c r="J269"/>
  <c r="I272"/>
  <c r="I269"/>
  <c r="F272"/>
  <c r="F269"/>
  <c r="E272"/>
  <c r="E269"/>
  <c r="D272"/>
  <c r="C272"/>
  <c r="B272"/>
  <c r="D269"/>
  <c r="C269"/>
  <c r="B269"/>
  <c r="G272"/>
  <c r="G269"/>
  <c r="J257"/>
  <c r="J256"/>
  <c r="J253"/>
  <c r="J252"/>
  <c r="H257"/>
  <c r="H256"/>
  <c r="H253"/>
  <c r="H252"/>
  <c r="F257"/>
  <c r="F256"/>
  <c r="F253"/>
  <c r="F252"/>
  <c r="D257"/>
  <c r="D256"/>
  <c r="D253"/>
  <c r="D252"/>
  <c r="C257"/>
  <c r="C256"/>
  <c r="B257"/>
  <c r="B256"/>
  <c r="B253"/>
  <c r="C253"/>
  <c r="C252"/>
  <c r="B252"/>
  <c r="G243" i="122"/>
  <c r="G240"/>
  <c r="K243"/>
  <c r="K240"/>
  <c r="J243"/>
  <c r="J240"/>
  <c r="I243"/>
  <c r="I240"/>
  <c r="F243"/>
  <c r="F240"/>
  <c r="D243"/>
  <c r="C243"/>
  <c r="E243"/>
  <c r="E240"/>
  <c r="D241"/>
  <c r="D240"/>
  <c r="C241"/>
  <c r="C240"/>
  <c r="B243"/>
  <c r="B240"/>
  <c r="F219"/>
  <c r="F218"/>
  <c r="D219"/>
  <c r="D218"/>
  <c r="D215"/>
  <c r="D214"/>
  <c r="F215"/>
  <c r="F214"/>
  <c r="H219"/>
  <c r="H218"/>
  <c r="J219"/>
  <c r="J218"/>
  <c r="H215"/>
  <c r="H214"/>
  <c r="J215"/>
  <c r="J214"/>
  <c r="C219"/>
  <c r="C218"/>
  <c r="C215"/>
  <c r="C214"/>
  <c r="B219"/>
  <c r="B218"/>
  <c r="B215"/>
  <c r="B214"/>
  <c r="G300" i="7"/>
  <c r="G297"/>
  <c r="B300"/>
  <c r="B297"/>
  <c r="C300"/>
  <c r="C297"/>
  <c r="D300"/>
  <c r="D297"/>
  <c r="E300"/>
  <c r="E297"/>
  <c r="F300"/>
  <c r="F297"/>
  <c r="I300"/>
  <c r="I297"/>
  <c r="J300"/>
  <c r="J297"/>
  <c r="K300"/>
  <c r="K297"/>
  <c r="C276"/>
  <c r="B276"/>
  <c r="C275"/>
  <c r="B275"/>
  <c r="B272"/>
  <c r="C272"/>
  <c r="C271"/>
  <c r="B271"/>
  <c r="D276"/>
  <c r="D275"/>
  <c r="D271"/>
  <c r="D272"/>
  <c r="F276"/>
  <c r="F275"/>
  <c r="F272"/>
  <c r="F271"/>
  <c r="J276"/>
  <c r="J275"/>
  <c r="H276"/>
  <c r="H275"/>
  <c r="H272"/>
  <c r="H271"/>
  <c r="J272"/>
  <c r="J271"/>
  <c r="K302" i="2"/>
  <c r="K299"/>
  <c r="J302"/>
  <c r="J299"/>
  <c r="I302"/>
  <c r="I299"/>
  <c r="F302"/>
  <c r="F299"/>
  <c r="E302"/>
  <c r="E299"/>
  <c r="D302"/>
  <c r="D299"/>
  <c r="C302"/>
  <c r="C299"/>
  <c r="B302"/>
  <c r="B299"/>
  <c r="G302"/>
  <c r="G299"/>
  <c r="J279"/>
  <c r="J278"/>
  <c r="J275"/>
  <c r="J274"/>
  <c r="H279"/>
  <c r="H278"/>
  <c r="H275"/>
  <c r="H274"/>
  <c r="F279"/>
  <c r="F278"/>
  <c r="F275"/>
  <c r="F274"/>
  <c r="D279"/>
  <c r="D278"/>
  <c r="D275"/>
  <c r="D274"/>
  <c r="C279"/>
  <c r="C278"/>
  <c r="C275"/>
  <c r="C274"/>
  <c r="B279"/>
  <c r="B278"/>
  <c r="B275"/>
  <c r="B274"/>
  <c r="G43" i="149"/>
  <c r="F43"/>
  <c r="G42"/>
  <c r="F42"/>
  <c r="G40"/>
  <c r="F40"/>
  <c r="G39"/>
  <c r="F39"/>
  <c r="G37"/>
  <c r="F37"/>
  <c r="G36"/>
  <c r="F36"/>
  <c r="G34"/>
  <c r="F34"/>
  <c r="G33"/>
  <c r="F33"/>
  <c r="G31"/>
  <c r="F31"/>
  <c r="G30"/>
  <c r="F30"/>
  <c r="G24"/>
  <c r="G23"/>
  <c r="G21"/>
  <c r="G20"/>
  <c r="G18"/>
  <c r="G17"/>
  <c r="G15"/>
  <c r="G14"/>
  <c r="G12"/>
  <c r="G11"/>
  <c r="D22"/>
  <c r="F15"/>
  <c r="F14"/>
  <c r="F12"/>
  <c r="F11"/>
  <c r="F18"/>
  <c r="F17"/>
  <c r="F21"/>
  <c r="F20"/>
  <c r="F24"/>
  <c r="F23"/>
  <c r="H16" i="147"/>
  <c r="G16"/>
  <c r="B43" i="146"/>
  <c r="B42"/>
  <c r="B40"/>
  <c r="B39"/>
  <c r="B37"/>
  <c r="B36"/>
  <c r="B34"/>
  <c r="B33"/>
  <c r="B31"/>
  <c r="B30"/>
  <c r="B24"/>
  <c r="B23"/>
  <c r="B21"/>
  <c r="B20"/>
  <c r="B18"/>
  <c r="B17"/>
  <c r="B15"/>
  <c r="B14"/>
  <c r="B12"/>
  <c r="B11"/>
  <c r="H17" i="144"/>
  <c r="G17"/>
  <c r="D49" i="143"/>
  <c r="C49"/>
  <c r="D48"/>
  <c r="C48"/>
  <c r="D46"/>
  <c r="C46"/>
  <c r="D45"/>
  <c r="C45"/>
  <c r="D43"/>
  <c r="C43"/>
  <c r="D42"/>
  <c r="C42"/>
  <c r="D40"/>
  <c r="C40"/>
  <c r="D39"/>
  <c r="C39"/>
  <c r="D37"/>
  <c r="C37"/>
  <c r="D36"/>
  <c r="C36"/>
  <c r="G49"/>
  <c r="F49"/>
  <c r="G48"/>
  <c r="F48"/>
  <c r="G46"/>
  <c r="F46"/>
  <c r="G45"/>
  <c r="F45"/>
  <c r="G43"/>
  <c r="F43"/>
  <c r="G42"/>
  <c r="F42"/>
  <c r="G40"/>
  <c r="F40"/>
  <c r="G39"/>
  <c r="F39"/>
  <c r="G37"/>
  <c r="F37"/>
  <c r="G36"/>
  <c r="F36"/>
  <c r="J49"/>
  <c r="I49"/>
  <c r="J48"/>
  <c r="I48"/>
  <c r="J46"/>
  <c r="I46"/>
  <c r="J45"/>
  <c r="I45"/>
  <c r="J43"/>
  <c r="I43"/>
  <c r="J42"/>
  <c r="I42"/>
  <c r="J40"/>
  <c r="I40"/>
  <c r="J39"/>
  <c r="I39"/>
  <c r="J37"/>
  <c r="I37"/>
  <c r="J36"/>
  <c r="I36"/>
  <c r="J26"/>
  <c r="I26"/>
  <c r="G26"/>
  <c r="F26"/>
  <c r="D26"/>
  <c r="C26"/>
  <c r="J16"/>
  <c r="J15"/>
  <c r="J14"/>
  <c r="J13"/>
  <c r="J12"/>
  <c r="J11"/>
  <c r="J10"/>
  <c r="H16"/>
  <c r="H15"/>
  <c r="H14"/>
  <c r="H13"/>
  <c r="H12"/>
  <c r="H11"/>
  <c r="H10"/>
  <c r="C11"/>
  <c r="E16"/>
  <c r="E15"/>
  <c r="E14"/>
  <c r="E13"/>
  <c r="E12"/>
  <c r="E11"/>
  <c r="E10"/>
  <c r="C16"/>
  <c r="C15"/>
  <c r="C14"/>
  <c r="C13"/>
  <c r="C12"/>
  <c r="C10"/>
  <c r="H22" i="141"/>
  <c r="G22"/>
  <c r="H16"/>
  <c r="G16"/>
  <c r="F77" i="140"/>
  <c r="F76"/>
  <c r="F74"/>
  <c r="F73"/>
  <c r="F71"/>
  <c r="F70"/>
  <c r="F68"/>
  <c r="F67"/>
  <c r="F65"/>
  <c r="F64"/>
  <c r="F56"/>
  <c r="F55"/>
  <c r="F53"/>
  <c r="F52"/>
  <c r="F50"/>
  <c r="F49"/>
  <c r="F47"/>
  <c r="F46"/>
  <c r="F44"/>
  <c r="F43"/>
  <c r="C33"/>
  <c r="D33"/>
  <c r="F33"/>
  <c r="G33"/>
  <c r="I33"/>
  <c r="J33"/>
  <c r="J26"/>
  <c r="H26"/>
  <c r="E26"/>
  <c r="C26"/>
  <c r="J16"/>
  <c r="J15"/>
  <c r="J14"/>
  <c r="J13"/>
  <c r="J12"/>
  <c r="J11"/>
  <c r="J10"/>
  <c r="H16"/>
  <c r="H15"/>
  <c r="H14"/>
  <c r="H13"/>
  <c r="H12"/>
  <c r="H11"/>
  <c r="H10"/>
  <c r="E16"/>
  <c r="E15"/>
  <c r="E14"/>
  <c r="E13"/>
  <c r="E12"/>
  <c r="E11"/>
  <c r="E10"/>
  <c r="C16"/>
  <c r="C15"/>
  <c r="C14"/>
  <c r="C13"/>
  <c r="C12"/>
  <c r="C11"/>
  <c r="C10"/>
  <c r="H21" i="138"/>
  <c r="G21"/>
  <c r="C25" i="137"/>
  <c r="D25"/>
  <c r="F25"/>
  <c r="G25"/>
  <c r="I25"/>
  <c r="J25"/>
  <c r="J15"/>
  <c r="J14"/>
  <c r="J13"/>
  <c r="J12"/>
  <c r="J11"/>
  <c r="J10"/>
  <c r="J9"/>
  <c r="H15"/>
  <c r="H14"/>
  <c r="H13"/>
  <c r="H12"/>
  <c r="H11"/>
  <c r="H10"/>
  <c r="H9"/>
  <c r="E15"/>
  <c r="E14"/>
  <c r="E13"/>
  <c r="E12"/>
  <c r="E11"/>
  <c r="E10"/>
  <c r="E9"/>
  <c r="C15"/>
  <c r="C14"/>
  <c r="C13"/>
  <c r="C12"/>
  <c r="C11"/>
  <c r="C10"/>
  <c r="C9"/>
  <c r="C77" i="134"/>
  <c r="C76"/>
  <c r="E77"/>
  <c r="E76"/>
  <c r="I77"/>
  <c r="I76"/>
  <c r="I74"/>
  <c r="I73"/>
  <c r="E74"/>
  <c r="E73"/>
  <c r="C74"/>
  <c r="C73"/>
  <c r="C71"/>
  <c r="C70"/>
  <c r="E71"/>
  <c r="E70"/>
  <c r="I71"/>
  <c r="I70"/>
  <c r="I68"/>
  <c r="I67"/>
  <c r="E68"/>
  <c r="E67"/>
  <c r="C68"/>
  <c r="C67"/>
  <c r="C65"/>
  <c r="C64"/>
  <c r="E65"/>
  <c r="E64"/>
  <c r="I65"/>
  <c r="I64"/>
  <c r="I56"/>
  <c r="I55"/>
  <c r="E56"/>
  <c r="E55"/>
  <c r="C56"/>
  <c r="C55"/>
  <c r="C53"/>
  <c r="C52"/>
  <c r="E53"/>
  <c r="E52"/>
  <c r="I53"/>
  <c r="I52"/>
  <c r="I50"/>
  <c r="I49"/>
  <c r="E50"/>
  <c r="E49"/>
  <c r="C50"/>
  <c r="C49"/>
  <c r="C47"/>
  <c r="C46"/>
  <c r="E47"/>
  <c r="E46"/>
  <c r="I47"/>
  <c r="I46"/>
  <c r="I44"/>
  <c r="I43"/>
  <c r="E44"/>
  <c r="E43"/>
  <c r="C44"/>
  <c r="C43"/>
  <c r="C33"/>
  <c r="D33"/>
  <c r="F33"/>
  <c r="G33"/>
  <c r="I33"/>
  <c r="J33"/>
  <c r="J26"/>
  <c r="H26"/>
  <c r="C26"/>
  <c r="J16"/>
  <c r="J15"/>
  <c r="J14"/>
  <c r="J13"/>
  <c r="J12"/>
  <c r="J11"/>
  <c r="J10"/>
  <c r="H16"/>
  <c r="H15"/>
  <c r="H14"/>
  <c r="H13"/>
  <c r="H12"/>
  <c r="H11"/>
  <c r="H10"/>
  <c r="E16"/>
  <c r="E15"/>
  <c r="E14"/>
  <c r="E13"/>
  <c r="E12"/>
  <c r="E11"/>
  <c r="E10"/>
  <c r="C16"/>
  <c r="C15"/>
  <c r="C14"/>
  <c r="C13"/>
  <c r="C12"/>
  <c r="C11"/>
  <c r="C10"/>
  <c r="H21" i="132"/>
  <c r="G21"/>
  <c r="D77" i="131"/>
  <c r="B77"/>
  <c r="D76"/>
  <c r="B76"/>
  <c r="D74"/>
  <c r="B74"/>
  <c r="D73"/>
  <c r="B73"/>
  <c r="D71"/>
  <c r="B71"/>
  <c r="D70"/>
  <c r="B70"/>
  <c r="D68"/>
  <c r="B68"/>
  <c r="D67"/>
  <c r="B67"/>
  <c r="D65"/>
  <c r="B65"/>
  <c r="D64"/>
  <c r="B64"/>
  <c r="D56"/>
  <c r="B56"/>
  <c r="D55"/>
  <c r="B55"/>
  <c r="D53"/>
  <c r="B53"/>
  <c r="D52"/>
  <c r="B52"/>
  <c r="D50"/>
  <c r="B50"/>
  <c r="D49"/>
  <c r="B49"/>
  <c r="D47"/>
  <c r="B47"/>
  <c r="D46"/>
  <c r="B46"/>
  <c r="D44"/>
  <c r="D43"/>
  <c r="B44"/>
  <c r="B43"/>
  <c r="J33"/>
  <c r="I33"/>
  <c r="G33"/>
  <c r="F33"/>
  <c r="D33"/>
  <c r="C33"/>
  <c r="C26"/>
  <c r="E26"/>
  <c r="H26"/>
  <c r="J26"/>
  <c r="J16"/>
  <c r="J15"/>
  <c r="J14"/>
  <c r="J13"/>
  <c r="J12"/>
  <c r="J11"/>
  <c r="J10"/>
  <c r="H16"/>
  <c r="H15"/>
  <c r="H14"/>
  <c r="H13"/>
  <c r="H12"/>
  <c r="H11"/>
  <c r="H10"/>
  <c r="E16"/>
  <c r="E15"/>
  <c r="E14"/>
  <c r="E13"/>
  <c r="E12"/>
  <c r="E11"/>
  <c r="E10"/>
  <c r="C16"/>
  <c r="C15"/>
  <c r="C14"/>
  <c r="C13"/>
  <c r="C12"/>
  <c r="C11"/>
  <c r="C10"/>
  <c r="H21" i="129"/>
  <c r="G21"/>
  <c r="H17"/>
  <c r="J32" i="128"/>
  <c r="I32"/>
  <c r="G32"/>
  <c r="F32"/>
  <c r="D32"/>
  <c r="C32"/>
  <c r="C25"/>
  <c r="E25"/>
  <c r="H25"/>
  <c r="J25"/>
  <c r="J15"/>
  <c r="J14"/>
  <c r="J13"/>
  <c r="J12"/>
  <c r="J11"/>
  <c r="J10"/>
  <c r="J9"/>
  <c r="H15"/>
  <c r="H14"/>
  <c r="H13"/>
  <c r="H12"/>
  <c r="H11"/>
  <c r="H10"/>
  <c r="H9"/>
  <c r="E15"/>
  <c r="E14"/>
  <c r="E13"/>
  <c r="E12"/>
  <c r="E11"/>
  <c r="E10"/>
  <c r="E9"/>
  <c r="C15"/>
  <c r="C14"/>
  <c r="C13"/>
  <c r="C12"/>
  <c r="C11"/>
  <c r="C10"/>
  <c r="C9"/>
  <c r="C76" i="125"/>
  <c r="C75"/>
  <c r="C73"/>
  <c r="C72"/>
  <c r="C70"/>
  <c r="C69"/>
  <c r="C67"/>
  <c r="C66"/>
  <c r="C64"/>
  <c r="C63"/>
  <c r="C55"/>
  <c r="C54"/>
  <c r="C52"/>
  <c r="C51"/>
  <c r="C49"/>
  <c r="C48"/>
  <c r="C46"/>
  <c r="C45"/>
  <c r="C43"/>
  <c r="C42"/>
  <c r="C32"/>
  <c r="D32"/>
  <c r="C25"/>
  <c r="E25"/>
  <c r="F32"/>
  <c r="G32"/>
  <c r="I32"/>
  <c r="J32"/>
  <c r="H25"/>
  <c r="J25"/>
  <c r="J15"/>
  <c r="J14"/>
  <c r="J13"/>
  <c r="J12"/>
  <c r="J11"/>
  <c r="J10"/>
  <c r="J9"/>
  <c r="H15"/>
  <c r="H14"/>
  <c r="H13"/>
  <c r="H12"/>
  <c r="H11"/>
  <c r="H10"/>
  <c r="H9"/>
  <c r="E15"/>
  <c r="E14"/>
  <c r="E13"/>
  <c r="E12"/>
  <c r="E11"/>
  <c r="E10"/>
  <c r="E9"/>
  <c r="C15"/>
  <c r="C14"/>
  <c r="C13"/>
  <c r="C12"/>
  <c r="C11"/>
  <c r="C10"/>
  <c r="C9"/>
  <c r="H21" i="123"/>
  <c r="G21"/>
  <c r="C32" i="122"/>
  <c r="D32"/>
  <c r="F32"/>
  <c r="G32"/>
  <c r="I32"/>
  <c r="J32"/>
  <c r="J25"/>
  <c r="E25"/>
  <c r="C25"/>
  <c r="J15"/>
  <c r="J14"/>
  <c r="J13"/>
  <c r="J12"/>
  <c r="J11"/>
  <c r="J10"/>
  <c r="J9"/>
  <c r="H15"/>
  <c r="H14"/>
  <c r="H13"/>
  <c r="H12"/>
  <c r="H11"/>
  <c r="H10"/>
  <c r="H9"/>
  <c r="E15"/>
  <c r="E14"/>
  <c r="E13"/>
  <c r="E12"/>
  <c r="E11"/>
  <c r="E10"/>
  <c r="E9"/>
  <c r="C15"/>
  <c r="C14"/>
  <c r="C13"/>
  <c r="C12"/>
  <c r="C11"/>
  <c r="C10"/>
  <c r="C9"/>
  <c r="G17" i="120"/>
  <c r="H17"/>
  <c r="H15"/>
  <c r="G15"/>
  <c r="D52" i="7"/>
  <c r="C52"/>
  <c r="D51"/>
  <c r="C51"/>
  <c r="G52"/>
  <c r="F52"/>
  <c r="G51"/>
  <c r="F51"/>
  <c r="J52"/>
  <c r="I52"/>
  <c r="J51"/>
  <c r="I51"/>
  <c r="J49"/>
  <c r="I49"/>
  <c r="J48"/>
  <c r="I48"/>
  <c r="G49"/>
  <c r="F49"/>
  <c r="G48"/>
  <c r="F48"/>
  <c r="D49"/>
  <c r="C49"/>
  <c r="D48"/>
  <c r="C48"/>
  <c r="D46"/>
  <c r="C46"/>
  <c r="D45"/>
  <c r="C45"/>
  <c r="G46"/>
  <c r="F46"/>
  <c r="G45"/>
  <c r="F45"/>
  <c r="J46"/>
  <c r="I46"/>
  <c r="J45"/>
  <c r="I45"/>
  <c r="J43"/>
  <c r="I43"/>
  <c r="J42"/>
  <c r="I42"/>
  <c r="G43"/>
  <c r="F43"/>
  <c r="G42"/>
  <c r="F42"/>
  <c r="D43"/>
  <c r="C43"/>
  <c r="D42"/>
  <c r="C42"/>
  <c r="J40"/>
  <c r="I40"/>
  <c r="J39"/>
  <c r="I39"/>
  <c r="G40"/>
  <c r="F40"/>
  <c r="G39"/>
  <c r="F39"/>
  <c r="D40"/>
  <c r="D39"/>
  <c r="C40"/>
  <c r="C39"/>
  <c r="C28"/>
  <c r="D28"/>
  <c r="F28"/>
  <c r="G28"/>
  <c r="I28"/>
  <c r="J28"/>
  <c r="J21"/>
  <c r="H21"/>
  <c r="E21"/>
  <c r="C21"/>
  <c r="J13"/>
  <c r="J12"/>
  <c r="J11"/>
  <c r="J10"/>
  <c r="J9"/>
  <c r="H13"/>
  <c r="H12"/>
  <c r="H11"/>
  <c r="H10"/>
  <c r="H9"/>
  <c r="E13"/>
  <c r="E12"/>
  <c r="E11"/>
  <c r="E10"/>
  <c r="E9"/>
  <c r="C13"/>
  <c r="C12"/>
  <c r="C11"/>
  <c r="C10"/>
  <c r="C9"/>
  <c r="I15" i="5"/>
  <c r="H15"/>
  <c r="I75" i="2"/>
  <c r="F75"/>
  <c r="C75"/>
  <c r="I74"/>
  <c r="F74"/>
  <c r="C74"/>
  <c r="I72"/>
  <c r="F72"/>
  <c r="C72"/>
  <c r="I71"/>
  <c r="F71"/>
  <c r="C71"/>
  <c r="I69"/>
  <c r="F69"/>
  <c r="C69"/>
  <c r="I68"/>
  <c r="F68"/>
  <c r="C68"/>
  <c r="I66"/>
  <c r="F66"/>
  <c r="C66"/>
  <c r="I65"/>
  <c r="F65"/>
  <c r="C65"/>
  <c r="I63"/>
  <c r="F63"/>
  <c r="C63"/>
  <c r="I62"/>
  <c r="F62"/>
  <c r="C62"/>
  <c r="I53"/>
  <c r="F53"/>
  <c r="I52"/>
  <c r="F52"/>
  <c r="I50"/>
  <c r="F50"/>
  <c r="I49"/>
  <c r="F49"/>
  <c r="I47"/>
  <c r="F47"/>
  <c r="I46"/>
  <c r="F46"/>
  <c r="I44"/>
  <c r="F44"/>
  <c r="I43"/>
  <c r="F43"/>
  <c r="I41"/>
  <c r="F41"/>
  <c r="I40"/>
  <c r="F40"/>
  <c r="C53"/>
  <c r="C52"/>
  <c r="C50"/>
  <c r="C49"/>
  <c r="C47"/>
  <c r="C46"/>
  <c r="C44"/>
  <c r="C43"/>
  <c r="C41"/>
  <c r="C40"/>
  <c r="C30"/>
  <c r="D30"/>
  <c r="F30"/>
  <c r="G30"/>
  <c r="I30"/>
  <c r="J30"/>
  <c r="J15"/>
  <c r="J14"/>
  <c r="J13"/>
  <c r="J12"/>
  <c r="J11"/>
  <c r="J10"/>
  <c r="J9"/>
  <c r="H15"/>
  <c r="H14"/>
  <c r="H13"/>
  <c r="H12"/>
  <c r="H11"/>
  <c r="H10"/>
  <c r="H9"/>
  <c r="E15"/>
  <c r="E14"/>
  <c r="E13"/>
  <c r="E12"/>
  <c r="E11"/>
  <c r="E10"/>
  <c r="E9"/>
  <c r="C15"/>
  <c r="C14"/>
  <c r="C13"/>
  <c r="C12"/>
  <c r="C11"/>
  <c r="C10"/>
  <c r="H21" i="4"/>
  <c r="G21"/>
  <c r="H17"/>
  <c r="H15"/>
  <c r="G17"/>
  <c r="G15"/>
  <c r="E98" i="149"/>
  <c r="E97"/>
  <c r="E96"/>
  <c r="E95"/>
  <c r="E94"/>
  <c r="H98"/>
  <c r="H97"/>
  <c r="H96"/>
  <c r="H95"/>
  <c r="H94"/>
  <c r="E88"/>
  <c r="E87"/>
  <c r="E86"/>
  <c r="E85"/>
  <c r="E84"/>
  <c r="H88"/>
  <c r="H87"/>
  <c r="H86"/>
  <c r="H85"/>
  <c r="H84"/>
  <c r="J78"/>
  <c r="I78"/>
  <c r="H78"/>
  <c r="G78"/>
  <c r="F78"/>
  <c r="E78"/>
  <c r="D78"/>
  <c r="C78"/>
  <c r="B78"/>
  <c r="J77"/>
  <c r="I77"/>
  <c r="H77"/>
  <c r="G77"/>
  <c r="F77"/>
  <c r="E77"/>
  <c r="D77"/>
  <c r="C77"/>
  <c r="B77"/>
  <c r="B74"/>
  <c r="J74"/>
  <c r="I74"/>
  <c r="H74"/>
  <c r="G74"/>
  <c r="F74"/>
  <c r="E74"/>
  <c r="D74"/>
  <c r="C74"/>
  <c r="J73"/>
  <c r="I73"/>
  <c r="H73"/>
  <c r="G73"/>
  <c r="F73"/>
  <c r="E73"/>
  <c r="D73"/>
  <c r="C73"/>
  <c r="B73"/>
  <c r="H23" i="147"/>
  <c r="G23"/>
  <c r="H21"/>
  <c r="G21"/>
  <c r="H20"/>
  <c r="G20"/>
  <c r="E123" i="146"/>
  <c r="E122"/>
  <c r="E121"/>
  <c r="E120"/>
  <c r="H123"/>
  <c r="H122"/>
  <c r="H121"/>
  <c r="H120"/>
  <c r="E111"/>
  <c r="E110"/>
  <c r="E109"/>
  <c r="E108"/>
  <c r="H111"/>
  <c r="H110"/>
  <c r="H109"/>
  <c r="H108"/>
  <c r="J102"/>
  <c r="I102"/>
  <c r="H102"/>
  <c r="G102"/>
  <c r="F102"/>
  <c r="E102"/>
  <c r="D102"/>
  <c r="C102"/>
  <c r="B102"/>
  <c r="J101"/>
  <c r="I101"/>
  <c r="H101"/>
  <c r="G101"/>
  <c r="F101"/>
  <c r="E101"/>
  <c r="D101"/>
  <c r="C101"/>
  <c r="B101"/>
  <c r="J97"/>
  <c r="I97"/>
  <c r="H97"/>
  <c r="G97"/>
  <c r="F97"/>
  <c r="E97"/>
  <c r="D97"/>
  <c r="C97"/>
  <c r="J98"/>
  <c r="I98"/>
  <c r="H98"/>
  <c r="G98"/>
  <c r="F98"/>
  <c r="E98"/>
  <c r="D98"/>
  <c r="C98"/>
  <c r="B98"/>
  <c r="B97"/>
  <c r="H23" i="144"/>
  <c r="H22"/>
  <c r="H21"/>
  <c r="H20"/>
  <c r="G23"/>
  <c r="G22"/>
  <c r="G21"/>
  <c r="G20"/>
  <c r="E118" i="143"/>
  <c r="E117"/>
  <c r="E116"/>
  <c r="E115"/>
  <c r="E114"/>
  <c r="H118"/>
  <c r="H117"/>
  <c r="H116"/>
  <c r="H115"/>
  <c r="H114"/>
  <c r="E108"/>
  <c r="E107"/>
  <c r="E106"/>
  <c r="E105"/>
  <c r="E104"/>
  <c r="H108"/>
  <c r="H107"/>
  <c r="H106"/>
  <c r="H105"/>
  <c r="H104"/>
  <c r="J98"/>
  <c r="I98"/>
  <c r="H98"/>
  <c r="G98"/>
  <c r="F98"/>
  <c r="E98"/>
  <c r="D98"/>
  <c r="C98"/>
  <c r="B98"/>
  <c r="J97"/>
  <c r="I97"/>
  <c r="H97"/>
  <c r="G97"/>
  <c r="F97"/>
  <c r="E97"/>
  <c r="D97"/>
  <c r="C97"/>
  <c r="B97"/>
  <c r="J93"/>
  <c r="I93"/>
  <c r="H93"/>
  <c r="G93"/>
  <c r="F93"/>
  <c r="E93"/>
  <c r="D93"/>
  <c r="C93"/>
  <c r="J94"/>
  <c r="I94"/>
  <c r="H94"/>
  <c r="G94"/>
  <c r="F94"/>
  <c r="E94"/>
  <c r="D94"/>
  <c r="C94"/>
  <c r="B94"/>
  <c r="B93"/>
  <c r="H29" i="141"/>
  <c r="H27"/>
  <c r="H26"/>
  <c r="G29"/>
  <c r="G28"/>
  <c r="G27"/>
  <c r="G26"/>
  <c r="H153" i="140"/>
  <c r="H152"/>
  <c r="H151"/>
  <c r="H150"/>
  <c r="H149"/>
  <c r="E153"/>
  <c r="E152"/>
  <c r="E151"/>
  <c r="E150"/>
  <c r="E149"/>
  <c r="H143"/>
  <c r="H142"/>
  <c r="H141"/>
  <c r="H140"/>
  <c r="H139"/>
  <c r="E143"/>
  <c r="E142"/>
  <c r="E141"/>
  <c r="E140"/>
  <c r="E139"/>
  <c r="J133"/>
  <c r="I133"/>
  <c r="H133"/>
  <c r="G133"/>
  <c r="F133"/>
  <c r="E133"/>
  <c r="D133"/>
  <c r="C133"/>
  <c r="B133"/>
  <c r="J132"/>
  <c r="I132"/>
  <c r="H132"/>
  <c r="G132"/>
  <c r="F132"/>
  <c r="E132"/>
  <c r="D132"/>
  <c r="C132"/>
  <c r="B132"/>
  <c r="J128"/>
  <c r="I128"/>
  <c r="H128"/>
  <c r="G128"/>
  <c r="F128"/>
  <c r="E128"/>
  <c r="D128"/>
  <c r="C128"/>
  <c r="J129"/>
  <c r="I129"/>
  <c r="H129"/>
  <c r="G129"/>
  <c r="F129"/>
  <c r="E129"/>
  <c r="D129"/>
  <c r="C129"/>
  <c r="B129"/>
  <c r="B128"/>
  <c r="H28" i="138"/>
  <c r="H27"/>
  <c r="H26"/>
  <c r="H25"/>
  <c r="G28"/>
  <c r="G27"/>
  <c r="G26"/>
  <c r="G25"/>
  <c r="E105" i="137"/>
  <c r="E104"/>
  <c r="E103"/>
  <c r="E102"/>
  <c r="E101"/>
  <c r="H105"/>
  <c r="H104"/>
  <c r="H103"/>
  <c r="H102"/>
  <c r="H101"/>
  <c r="E95"/>
  <c r="E94"/>
  <c r="E93"/>
  <c r="E92"/>
  <c r="E91"/>
  <c r="H95"/>
  <c r="H94"/>
  <c r="H93"/>
  <c r="H92"/>
  <c r="H91"/>
  <c r="J85"/>
  <c r="I85"/>
  <c r="H85"/>
  <c r="G85"/>
  <c r="F85"/>
  <c r="E85"/>
  <c r="D85"/>
  <c r="C85"/>
  <c r="B85"/>
  <c r="J84"/>
  <c r="I84"/>
  <c r="H84"/>
  <c r="G84"/>
  <c r="F84"/>
  <c r="E84"/>
  <c r="D84"/>
  <c r="C84"/>
  <c r="B84"/>
  <c r="J80"/>
  <c r="I80"/>
  <c r="H80"/>
  <c r="G80"/>
  <c r="F80"/>
  <c r="E80"/>
  <c r="D80"/>
  <c r="C80"/>
  <c r="J81"/>
  <c r="I81"/>
  <c r="H81"/>
  <c r="G81"/>
  <c r="F81"/>
  <c r="E81"/>
  <c r="D81"/>
  <c r="C81"/>
  <c r="B81"/>
  <c r="B80"/>
  <c r="H24" i="135"/>
  <c r="H22"/>
  <c r="H21"/>
  <c r="G24"/>
  <c r="G23"/>
  <c r="G22"/>
  <c r="G21"/>
  <c r="H155" i="134"/>
  <c r="H154"/>
  <c r="H153"/>
  <c r="H152"/>
  <c r="H151"/>
  <c r="E155"/>
  <c r="E154"/>
  <c r="E153"/>
  <c r="E152"/>
  <c r="E151"/>
  <c r="H145"/>
  <c r="H144"/>
  <c r="H143"/>
  <c r="H142"/>
  <c r="H141"/>
  <c r="E145"/>
  <c r="E144"/>
  <c r="E143"/>
  <c r="E142"/>
  <c r="E141"/>
  <c r="J135"/>
  <c r="I135"/>
  <c r="H135"/>
  <c r="G135"/>
  <c r="F135"/>
  <c r="E135"/>
  <c r="D135"/>
  <c r="C135"/>
  <c r="B135"/>
  <c r="J134"/>
  <c r="I134"/>
  <c r="H134"/>
  <c r="G134"/>
  <c r="F134"/>
  <c r="E134"/>
  <c r="D134"/>
  <c r="C134"/>
  <c r="B134"/>
  <c r="J131"/>
  <c r="I131"/>
  <c r="H131"/>
  <c r="G131"/>
  <c r="F131"/>
  <c r="E131"/>
  <c r="D131"/>
  <c r="C131"/>
  <c r="B131"/>
  <c r="J130"/>
  <c r="I130"/>
  <c r="H130"/>
  <c r="G130"/>
  <c r="F130"/>
  <c r="E130"/>
  <c r="D130"/>
  <c r="C130"/>
  <c r="B130"/>
  <c r="H28" i="132"/>
  <c r="H27"/>
  <c r="H26"/>
  <c r="H25"/>
  <c r="G28"/>
  <c r="G27"/>
  <c r="G26"/>
  <c r="G25"/>
  <c r="E161" i="131"/>
  <c r="E160"/>
  <c r="E159"/>
  <c r="E158"/>
  <c r="E157"/>
  <c r="H161"/>
  <c r="H160"/>
  <c r="H159"/>
  <c r="H158"/>
  <c r="H157"/>
  <c r="E151"/>
  <c r="E150"/>
  <c r="E149"/>
  <c r="E148"/>
  <c r="E147"/>
  <c r="H151"/>
  <c r="H150"/>
  <c r="H149"/>
  <c r="H148"/>
  <c r="H147"/>
  <c r="J141"/>
  <c r="I141"/>
  <c r="H141"/>
  <c r="G141"/>
  <c r="F141"/>
  <c r="E141"/>
  <c r="D141"/>
  <c r="C141"/>
  <c r="B141"/>
  <c r="J140"/>
  <c r="I140"/>
  <c r="H140"/>
  <c r="G140"/>
  <c r="F140"/>
  <c r="E140"/>
  <c r="D140"/>
  <c r="C140"/>
  <c r="B140"/>
  <c r="J136"/>
  <c r="I136"/>
  <c r="H136"/>
  <c r="G136"/>
  <c r="F136"/>
  <c r="E136"/>
  <c r="D136"/>
  <c r="C136"/>
  <c r="J137"/>
  <c r="I137"/>
  <c r="H137"/>
  <c r="G137"/>
  <c r="F137"/>
  <c r="E137"/>
  <c r="D137"/>
  <c r="C137"/>
  <c r="B137"/>
  <c r="B136"/>
  <c r="H28" i="129"/>
  <c r="H27"/>
  <c r="H26"/>
  <c r="H25"/>
  <c r="G28"/>
  <c r="G27"/>
  <c r="G26"/>
  <c r="G25"/>
  <c r="H117" i="128"/>
  <c r="H116"/>
  <c r="H115"/>
  <c r="H114"/>
  <c r="H113"/>
  <c r="E117"/>
  <c r="E116"/>
  <c r="E115"/>
  <c r="E114"/>
  <c r="E113"/>
  <c r="H107"/>
  <c r="H106"/>
  <c r="H105"/>
  <c r="H104"/>
  <c r="H103"/>
  <c r="E107"/>
  <c r="E106"/>
  <c r="E105"/>
  <c r="E104"/>
  <c r="E103"/>
  <c r="J97"/>
  <c r="I97"/>
  <c r="H97"/>
  <c r="G97"/>
  <c r="F97"/>
  <c r="E97"/>
  <c r="D97"/>
  <c r="C97"/>
  <c r="B97"/>
  <c r="J96"/>
  <c r="I96"/>
  <c r="H96"/>
  <c r="G96"/>
  <c r="F96"/>
  <c r="E96"/>
  <c r="D96"/>
  <c r="C96"/>
  <c r="B96"/>
  <c r="J92"/>
  <c r="I92"/>
  <c r="H92"/>
  <c r="G92"/>
  <c r="F92"/>
  <c r="E92"/>
  <c r="D92"/>
  <c r="C92"/>
  <c r="J93"/>
  <c r="I93"/>
  <c r="H93"/>
  <c r="G93"/>
  <c r="F93"/>
  <c r="E93"/>
  <c r="D93"/>
  <c r="C93"/>
  <c r="B93"/>
  <c r="B92"/>
  <c r="H22" i="126"/>
  <c r="H21"/>
  <c r="H20"/>
  <c r="H23"/>
  <c r="G23"/>
  <c r="G22"/>
  <c r="G21"/>
  <c r="G20"/>
  <c r="H153" i="125"/>
  <c r="H152"/>
  <c r="H151"/>
  <c r="H150"/>
  <c r="H149"/>
  <c r="E153"/>
  <c r="E152"/>
  <c r="E151"/>
  <c r="E150"/>
  <c r="E149"/>
  <c r="E143"/>
  <c r="E142"/>
  <c r="E141"/>
  <c r="E140"/>
  <c r="H143"/>
  <c r="H142"/>
  <c r="H141"/>
  <c r="H140"/>
  <c r="H139"/>
  <c r="E139"/>
  <c r="J133"/>
  <c r="I133"/>
  <c r="H133"/>
  <c r="G133"/>
  <c r="F133"/>
  <c r="E133"/>
  <c r="D133"/>
  <c r="C133"/>
  <c r="B133"/>
  <c r="J132"/>
  <c r="I132"/>
  <c r="H132"/>
  <c r="G132"/>
  <c r="F132"/>
  <c r="E132"/>
  <c r="D132"/>
  <c r="C132"/>
  <c r="B132"/>
  <c r="J128"/>
  <c r="I128"/>
  <c r="H128"/>
  <c r="G128"/>
  <c r="F128"/>
  <c r="E128"/>
  <c r="D128"/>
  <c r="C128"/>
  <c r="J129"/>
  <c r="I129"/>
  <c r="H129"/>
  <c r="G129"/>
  <c r="F129"/>
  <c r="E129"/>
  <c r="D129"/>
  <c r="C129"/>
  <c r="B129"/>
  <c r="B128"/>
  <c r="H25" i="123"/>
  <c r="H28"/>
  <c r="G28"/>
  <c r="H27"/>
  <c r="G27"/>
  <c r="H26"/>
  <c r="G26"/>
  <c r="G25"/>
  <c r="H115" i="122"/>
  <c r="H114"/>
  <c r="H113"/>
  <c r="H112"/>
  <c r="H111"/>
  <c r="E115"/>
  <c r="E114"/>
  <c r="E113"/>
  <c r="E112"/>
  <c r="E111"/>
  <c r="H105"/>
  <c r="H104"/>
  <c r="H103"/>
  <c r="H102"/>
  <c r="H101"/>
  <c r="E105"/>
  <c r="E104"/>
  <c r="E103"/>
  <c r="E102"/>
  <c r="E101"/>
  <c r="J95"/>
  <c r="I95"/>
  <c r="H95"/>
  <c r="G95"/>
  <c r="F95"/>
  <c r="E95"/>
  <c r="D95"/>
  <c r="C95"/>
  <c r="B95"/>
  <c r="J94"/>
  <c r="I94"/>
  <c r="H94"/>
  <c r="G94"/>
  <c r="F94"/>
  <c r="E94"/>
  <c r="D94"/>
  <c r="C94"/>
  <c r="B94"/>
  <c r="B91"/>
  <c r="J91"/>
  <c r="I91"/>
  <c r="H91"/>
  <c r="G91"/>
  <c r="F91"/>
  <c r="E91"/>
  <c r="D91"/>
  <c r="C91"/>
  <c r="J90"/>
  <c r="I90"/>
  <c r="H90"/>
  <c r="G90"/>
  <c r="F90"/>
  <c r="E90"/>
  <c r="D90"/>
  <c r="C90"/>
  <c r="B90"/>
  <c r="H23" i="120"/>
  <c r="H22"/>
  <c r="H24"/>
  <c r="H21"/>
  <c r="G24"/>
  <c r="G23"/>
  <c r="G22"/>
  <c r="G21"/>
  <c r="E153" i="7"/>
  <c r="E152"/>
  <c r="E151"/>
  <c r="E150"/>
  <c r="E149"/>
  <c r="H153"/>
  <c r="H152"/>
  <c r="H151"/>
  <c r="H150"/>
  <c r="H149"/>
  <c r="E143"/>
  <c r="E142"/>
  <c r="E141"/>
  <c r="E140"/>
  <c r="E139"/>
  <c r="H143"/>
  <c r="H142"/>
  <c r="H141"/>
  <c r="H140"/>
  <c r="H139"/>
  <c r="J133"/>
  <c r="I133"/>
  <c r="H133"/>
  <c r="G133"/>
  <c r="F133"/>
  <c r="E133"/>
  <c r="D133"/>
  <c r="C133"/>
  <c r="B133"/>
  <c r="J132"/>
  <c r="I132"/>
  <c r="H132"/>
  <c r="G132"/>
  <c r="F132"/>
  <c r="E132"/>
  <c r="D132"/>
  <c r="C132"/>
  <c r="B132"/>
  <c r="J129"/>
  <c r="I129"/>
  <c r="H129"/>
  <c r="G129"/>
  <c r="F129"/>
  <c r="E129"/>
  <c r="J128"/>
  <c r="I128"/>
  <c r="H128"/>
  <c r="G128"/>
  <c r="F128"/>
  <c r="E128"/>
  <c r="B129"/>
  <c r="D129"/>
  <c r="C129"/>
  <c r="D128"/>
  <c r="C128"/>
  <c r="B128"/>
  <c r="H28" i="5"/>
  <c r="H25"/>
  <c r="H153" i="2"/>
  <c r="H152"/>
  <c r="H151"/>
  <c r="H150"/>
  <c r="H149"/>
  <c r="E153"/>
  <c r="E152"/>
  <c r="E151"/>
  <c r="E150"/>
  <c r="E149"/>
  <c r="H143"/>
  <c r="H142"/>
  <c r="H141"/>
  <c r="H140"/>
  <c r="H139"/>
  <c r="E143"/>
  <c r="E142"/>
  <c r="E141"/>
  <c r="E140"/>
  <c r="E139"/>
  <c r="J133"/>
  <c r="I133"/>
  <c r="H133"/>
  <c r="G133"/>
  <c r="F133"/>
  <c r="E133"/>
  <c r="D133"/>
  <c r="C133"/>
  <c r="B133"/>
  <c r="J132"/>
  <c r="I132"/>
  <c r="H132"/>
  <c r="G132"/>
  <c r="F132"/>
  <c r="E132"/>
  <c r="D132"/>
  <c r="C132"/>
  <c r="B132"/>
  <c r="J129"/>
  <c r="I129"/>
  <c r="H129"/>
  <c r="G129"/>
  <c r="F129"/>
  <c r="E129"/>
  <c r="J128"/>
  <c r="I128"/>
  <c r="H128"/>
  <c r="G128"/>
  <c r="F128"/>
  <c r="E128"/>
  <c r="D129"/>
  <c r="C129"/>
  <c r="D128"/>
  <c r="C128"/>
  <c r="B129"/>
  <c r="B128"/>
  <c r="H25" i="4"/>
  <c r="H28"/>
  <c r="G28"/>
  <c r="H27"/>
  <c r="G27"/>
  <c r="H26"/>
  <c r="G26"/>
  <c r="G25"/>
  <c r="D12" i="199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E11"/>
  <c r="D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11"/>
  <c r="G11"/>
  <c r="C11" i="148"/>
  <c r="B11"/>
  <c r="C11" i="145"/>
  <c r="B11"/>
  <c r="C11" i="142"/>
  <c r="B11"/>
  <c r="C11" i="139"/>
  <c r="B11"/>
  <c r="C10" i="136"/>
  <c r="B10"/>
  <c r="C11" i="133"/>
  <c r="B11"/>
  <c r="C10" i="130" l="1"/>
  <c r="B10"/>
  <c r="C10" i="127"/>
  <c r="B10"/>
  <c r="C10" i="124"/>
  <c r="B10"/>
  <c r="B10" i="121"/>
  <c r="C10"/>
  <c r="B10" i="6"/>
  <c r="C10"/>
  <c r="C10" i="1"/>
  <c r="F11"/>
  <c r="B10"/>
  <c r="E23" i="153" l="1"/>
  <c r="D23"/>
</calcChain>
</file>

<file path=xl/sharedStrings.xml><?xml version="1.0" encoding="utf-8"?>
<sst xmlns="http://schemas.openxmlformats.org/spreadsheetml/2006/main" count="14362" uniqueCount="1277">
  <si>
    <t>I - SECTEURS SOCIAUX</t>
  </si>
  <si>
    <t>Urbain</t>
  </si>
  <si>
    <t>Rural</t>
  </si>
  <si>
    <t>Ensemble</t>
  </si>
  <si>
    <t>Total</t>
  </si>
  <si>
    <t>Privé</t>
  </si>
  <si>
    <t>Féminin</t>
  </si>
  <si>
    <t>Public</t>
  </si>
  <si>
    <t>Dont</t>
  </si>
  <si>
    <t>Effectif des élèves</t>
  </si>
  <si>
    <t>% dans le total national</t>
  </si>
  <si>
    <t>Secteur privé</t>
  </si>
  <si>
    <t>Secteur public</t>
  </si>
  <si>
    <t>Hôpitaux généraux</t>
  </si>
  <si>
    <t>Nombre</t>
  </si>
  <si>
    <t>Poissons blancs</t>
  </si>
  <si>
    <t>Poissons pélagiques</t>
  </si>
  <si>
    <t>Céphalopodes</t>
  </si>
  <si>
    <t>Quantité (tonne)</t>
  </si>
  <si>
    <t>Valeur (milliers Dh)</t>
  </si>
  <si>
    <t>En millions de KWh</t>
  </si>
  <si>
    <t>En millions de Dh</t>
  </si>
  <si>
    <t>Effectifs</t>
  </si>
  <si>
    <t>Frais</t>
  </si>
  <si>
    <t>de</t>
  </si>
  <si>
    <t>personnel</t>
  </si>
  <si>
    <t>d'affaires</t>
  </si>
  <si>
    <t>Production</t>
  </si>
  <si>
    <t>Industrie agro-alimentaire</t>
  </si>
  <si>
    <t>1 étoile</t>
  </si>
  <si>
    <t>2 étoiles</t>
  </si>
  <si>
    <t>3 étoiles</t>
  </si>
  <si>
    <t>4 étoiles</t>
  </si>
  <si>
    <t>5 étoiles</t>
  </si>
  <si>
    <t>Autres</t>
  </si>
  <si>
    <t>Revêtu</t>
  </si>
  <si>
    <t>Non revêtu</t>
  </si>
  <si>
    <t>Marchandises (en milliers de tonnes)</t>
  </si>
  <si>
    <t>Chargement</t>
  </si>
  <si>
    <t>Déchargement</t>
  </si>
  <si>
    <t>Villas</t>
  </si>
  <si>
    <t>Habit.</t>
  </si>
  <si>
    <t>type</t>
  </si>
  <si>
    <t>marocain</t>
  </si>
  <si>
    <t>Bâtiments</t>
  </si>
  <si>
    <t>commerc.</t>
  </si>
  <si>
    <t>et indust.</t>
  </si>
  <si>
    <t>Santé</t>
  </si>
  <si>
    <t>Enseign.</t>
  </si>
  <si>
    <t>bâtiments</t>
  </si>
  <si>
    <t>administ.</t>
  </si>
  <si>
    <t>d'autorisations</t>
  </si>
  <si>
    <t>Surface</t>
  </si>
  <si>
    <t>des planchers</t>
  </si>
  <si>
    <t>bâtie</t>
  </si>
  <si>
    <t>Valeur</t>
  </si>
  <si>
    <t>prévue</t>
  </si>
  <si>
    <t>Nbre de</t>
  </si>
  <si>
    <t>logements</t>
  </si>
  <si>
    <t>Pièces</t>
  </si>
  <si>
    <t>Loisirs et culture</t>
  </si>
  <si>
    <t>Indice général</t>
  </si>
  <si>
    <t>Total national (urbain)</t>
  </si>
  <si>
    <t xml:space="preserve"> - Spécialisation</t>
  </si>
  <si>
    <t xml:space="preserve"> - Qualification</t>
  </si>
  <si>
    <t xml:space="preserve"> - Technicien</t>
  </si>
  <si>
    <t xml:space="preserve"> - Technicien Spécialisé</t>
  </si>
  <si>
    <t>Total région</t>
  </si>
  <si>
    <t>Principales productions</t>
  </si>
  <si>
    <t>Céréales</t>
  </si>
  <si>
    <t>Légumineuses</t>
  </si>
  <si>
    <t>Cultures oléagineuses</t>
  </si>
  <si>
    <t>Trafic commercial</t>
  </si>
  <si>
    <t>%</t>
  </si>
  <si>
    <t>Frêt</t>
  </si>
  <si>
    <t>avions</t>
  </si>
  <si>
    <t>national</t>
  </si>
  <si>
    <t>passagers</t>
  </si>
  <si>
    <t>Total général</t>
  </si>
  <si>
    <t>Superficie (Ha)</t>
  </si>
  <si>
    <t>Production (Tonne)</t>
  </si>
  <si>
    <t>Bovins</t>
  </si>
  <si>
    <t>Ovins</t>
  </si>
  <si>
    <t>Caprins</t>
  </si>
  <si>
    <t>(en tonnes)</t>
  </si>
  <si>
    <t>Hôpitaux spécialisés</t>
  </si>
  <si>
    <t>Chiffre</t>
  </si>
  <si>
    <t>Industrie textile et du cuir</t>
  </si>
  <si>
    <t>Industrie chimique et parachimique</t>
  </si>
  <si>
    <t>Industrie mécanique et métallique</t>
  </si>
  <si>
    <t>Industrie électrique et électronique</t>
  </si>
  <si>
    <t xml:space="preserve"> - Taux d'urbanisation</t>
  </si>
  <si>
    <t xml:space="preserve"> - Taux d'activité</t>
  </si>
  <si>
    <t xml:space="preserve">Production </t>
  </si>
  <si>
    <t>Effectifs abonnés</t>
  </si>
  <si>
    <t>(1) : avec lits pour accouchement</t>
  </si>
  <si>
    <t>d- Justice</t>
  </si>
  <si>
    <t>Huissiers de justice</t>
  </si>
  <si>
    <t>Notaires</t>
  </si>
  <si>
    <t>Adouls</t>
  </si>
  <si>
    <t>Masculin</t>
  </si>
  <si>
    <t>Tourisme interne</t>
  </si>
  <si>
    <t>1 - Enseignement primaire</t>
  </si>
  <si>
    <t>2 - Enseignement  secondaire collégial</t>
  </si>
  <si>
    <t>3 - Enseignement secondaire qualifiant</t>
  </si>
  <si>
    <t>b- Enseignement</t>
  </si>
  <si>
    <t xml:space="preserve">  Chirurgiens dentistes</t>
  </si>
  <si>
    <t xml:space="preserve">  Médecins</t>
  </si>
  <si>
    <t>1 - Personnel médical et paramédical</t>
  </si>
  <si>
    <t>2 - Infrastructure sanitaire publique</t>
  </si>
  <si>
    <t>1 - Agriculture</t>
  </si>
  <si>
    <t>2 - Pêche côtière</t>
  </si>
  <si>
    <t>1 - Production nette d'électricité</t>
  </si>
  <si>
    <t>1 - Grandeurs industrielles</t>
  </si>
  <si>
    <t>2 - Production industrielle par secteur</t>
  </si>
  <si>
    <t>3 - Investissements industriels par secteur</t>
  </si>
  <si>
    <t>1 - Etablissements classés</t>
  </si>
  <si>
    <t>2 - Capacité en lits des établissements classés</t>
  </si>
  <si>
    <t>3 - Nuitées touristiques réalisées dans les établissements classés</t>
  </si>
  <si>
    <t xml:space="preserve">4 -Arrivées dans les établissements classés par type de tourisme </t>
  </si>
  <si>
    <t>Trafic global</t>
  </si>
  <si>
    <t>Trafic non commercial</t>
  </si>
  <si>
    <t xml:space="preserve">a - Agriculture et pêche </t>
  </si>
  <si>
    <r>
      <t>1 - Population selon le milieu de résidence</t>
    </r>
    <r>
      <rPr>
        <b/>
        <vertAlign val="superscript"/>
        <sz val="12"/>
        <rFont val="Times New Roman"/>
        <family val="1"/>
        <charset val="178"/>
      </rPr>
      <t xml:space="preserve"> (1)</t>
    </r>
  </si>
  <si>
    <t>Public +Privé</t>
  </si>
  <si>
    <t xml:space="preserve">     C.A.L.A</t>
  </si>
  <si>
    <t>Avocats titulaires</t>
  </si>
  <si>
    <t xml:space="preserve">Agrumes </t>
  </si>
  <si>
    <t>b - Energie et eau</t>
  </si>
  <si>
    <t>Immeubles</t>
  </si>
  <si>
    <t>Total espèce</t>
  </si>
  <si>
    <t>Agriculture</t>
  </si>
  <si>
    <t>Pêche</t>
  </si>
  <si>
    <t>Industrie extractive et de transformation</t>
  </si>
  <si>
    <t>Production et distribution d'électricité et d'eau</t>
  </si>
  <si>
    <t>Bâtiment et travaux publics</t>
  </si>
  <si>
    <t>Commerce</t>
  </si>
  <si>
    <t>Hôtels et restaurants</t>
  </si>
  <si>
    <t>Transports, postes et télécommunications</t>
  </si>
  <si>
    <t>Activités financières et assurances</t>
  </si>
  <si>
    <t>Immobilier, location et services rendus aux entreprises</t>
  </si>
  <si>
    <t>Administration publique générale et sécurité sociale</t>
  </si>
  <si>
    <t>Education, santé et action sociale</t>
  </si>
  <si>
    <t>Autres services non financiers</t>
  </si>
  <si>
    <t>Total Valeur ajoutée au prix de base</t>
  </si>
  <si>
    <t>Impôts sur les produits nets de subventions</t>
  </si>
  <si>
    <t>Produit intérieur brut de la région</t>
  </si>
  <si>
    <t>a - Population et Emploi</t>
  </si>
  <si>
    <r>
      <t>Production (10</t>
    </r>
    <r>
      <rPr>
        <b/>
        <vertAlign val="superscript"/>
        <sz val="10"/>
        <rFont val="Times New Roman"/>
        <family val="1"/>
        <charset val="178"/>
      </rPr>
      <t xml:space="preserve">3 </t>
    </r>
    <r>
      <rPr>
        <b/>
        <sz val="10"/>
        <rFont val="Times New Roman"/>
        <family val="1"/>
        <charset val="178"/>
      </rPr>
      <t>Qx)</t>
    </r>
  </si>
  <si>
    <t>(478 articles)  Base 100 : 2006</t>
  </si>
  <si>
    <t>Produits alimentaires et boissons non alcoolisées</t>
  </si>
  <si>
    <t>Boissons alcoolisées et tabac</t>
  </si>
  <si>
    <t>Articles d'habillement et chaussures</t>
  </si>
  <si>
    <t>Logement, eau, gaz, électricité et autres combustibles</t>
  </si>
  <si>
    <t>Meubles, articles de ménage et entretien courant du foyer</t>
  </si>
  <si>
    <t>Transports</t>
  </si>
  <si>
    <t>Communications</t>
  </si>
  <si>
    <t>Enseignement</t>
  </si>
  <si>
    <t>Restaurants et hôtels</t>
  </si>
  <si>
    <t>Biens et services divers</t>
  </si>
  <si>
    <t>3- Assurance Maladie Obligatoire</t>
  </si>
  <si>
    <t>Caisse Nationale des Organismes de Prévoyane Sociale</t>
  </si>
  <si>
    <r>
      <t>Caisse Nationale de Sécurité  Sociale</t>
    </r>
    <r>
      <rPr>
        <vertAlign val="superscript"/>
        <sz val="10"/>
        <rFont val="Times New Roman"/>
        <family val="1"/>
      </rPr>
      <t>(1)</t>
    </r>
  </si>
  <si>
    <t>Effectif</t>
  </si>
  <si>
    <t>Taux</t>
  </si>
  <si>
    <t xml:space="preserve">Cheptel </t>
  </si>
  <si>
    <t>Grandeurs industrielles</t>
  </si>
  <si>
    <t>Etablissements classés</t>
  </si>
  <si>
    <t>Capacité en lits</t>
  </si>
  <si>
    <t>Nuitées touristiques</t>
  </si>
  <si>
    <t>Arrivées</t>
  </si>
  <si>
    <t>Réseau routier (en Km)</t>
  </si>
  <si>
    <t>Autorisations de construire</t>
  </si>
  <si>
    <t>Implantation bancaire</t>
  </si>
  <si>
    <t>Dépenses de consommation finale des ménages</t>
  </si>
  <si>
    <r>
      <t>Total région</t>
    </r>
    <r>
      <rPr>
        <b/>
        <vertAlign val="superscript"/>
        <sz val="10"/>
        <rFont val="Times New Roman"/>
        <family val="1"/>
      </rPr>
      <t xml:space="preserve">(1) </t>
    </r>
  </si>
  <si>
    <t>Niveau national</t>
  </si>
  <si>
    <t>1 - Auxiliaires de justice</t>
  </si>
  <si>
    <t>Copistes</t>
  </si>
  <si>
    <t xml:space="preserve">% dans le total national </t>
  </si>
  <si>
    <t xml:space="preserve">Nombre </t>
  </si>
  <si>
    <t>Interprètes</t>
  </si>
  <si>
    <r>
      <t>Superficie (10</t>
    </r>
    <r>
      <rPr>
        <b/>
        <vertAlign val="superscript"/>
        <sz val="10"/>
        <rFont val="Times New Roman"/>
        <family val="1"/>
        <charset val="178"/>
      </rPr>
      <t>3</t>
    </r>
    <r>
      <rPr>
        <b/>
        <sz val="10"/>
        <rFont val="Times New Roman"/>
        <family val="1"/>
        <charset val="178"/>
      </rPr>
      <t xml:space="preserve"> Ha)</t>
    </r>
  </si>
  <si>
    <t xml:space="preserve"> - معدل التحضر</t>
  </si>
  <si>
    <t xml:space="preserve"> - معدل النشاط</t>
  </si>
  <si>
    <t xml:space="preserve">أ- السكان والتشغيل </t>
  </si>
  <si>
    <t>I- القطاعات الاجتماعية</t>
  </si>
  <si>
    <t>العدد</t>
  </si>
  <si>
    <t>%من المجموع الوطني</t>
  </si>
  <si>
    <t>حضري</t>
  </si>
  <si>
    <t>قروي</t>
  </si>
  <si>
    <t>المجموع</t>
  </si>
  <si>
    <r>
      <t>1- السكان حسب وسط الإقامة</t>
    </r>
    <r>
      <rPr>
        <b/>
        <vertAlign val="superscript"/>
        <sz val="14"/>
        <rFont val="Times New Roman"/>
        <family val="1"/>
      </rPr>
      <t>(1)</t>
    </r>
  </si>
  <si>
    <t>المعدل</t>
  </si>
  <si>
    <t>المستوى الوطني</t>
  </si>
  <si>
    <t>معدل البطالة</t>
  </si>
  <si>
    <t xml:space="preserve">ب- التعليم </t>
  </si>
  <si>
    <t>1- التعليم الابتدائي</t>
  </si>
  <si>
    <t>عدد التلاميذ</t>
  </si>
  <si>
    <t>منه</t>
  </si>
  <si>
    <t>الإناث</t>
  </si>
  <si>
    <t>العمومي</t>
  </si>
  <si>
    <t>الخاص</t>
  </si>
  <si>
    <t>العمومي+الخاص</t>
  </si>
  <si>
    <t>مجموع الجهة</t>
  </si>
  <si>
    <t>2- التعليم الثانوي الإعدادي</t>
  </si>
  <si>
    <t>3- التعليم الثانوي التأهيلي</t>
  </si>
  <si>
    <t>المصدر : وزارة التشغيل والتكوين المهني</t>
  </si>
  <si>
    <t xml:space="preserve">ج- الصحة والتغطية الصحية </t>
  </si>
  <si>
    <t>القطاع العمومي</t>
  </si>
  <si>
    <t>القطاع الخاص</t>
  </si>
  <si>
    <t>1- الجهاز الطبي والشبه الطبي</t>
  </si>
  <si>
    <t xml:space="preserve"> -التخصص</t>
  </si>
  <si>
    <t xml:space="preserve"> -التقني </t>
  </si>
  <si>
    <t xml:space="preserve"> - التأهيل</t>
  </si>
  <si>
    <t xml:space="preserve"> -التقني المتخصص</t>
  </si>
  <si>
    <t xml:space="preserve">   الأطباء</t>
  </si>
  <si>
    <t xml:space="preserve">  جراحي الأسنان</t>
  </si>
  <si>
    <t>المراكز الصحية الحضرية</t>
  </si>
  <si>
    <t>مستوصفات قروية</t>
  </si>
  <si>
    <t>المراكز الصحية القروية</t>
  </si>
  <si>
    <t xml:space="preserve">    الجماعية     </t>
  </si>
  <si>
    <t>المستشفيات العامة</t>
  </si>
  <si>
    <t>المستشفيات المختصة</t>
  </si>
  <si>
    <t>(1) :  بأسرة للولادة</t>
  </si>
  <si>
    <t>الصندوق الوطني لمنظمات الاحتياط الاجتماعي</t>
  </si>
  <si>
    <t>3- التأمين الإجباري على المرض</t>
  </si>
  <si>
    <t>القيمة</t>
  </si>
  <si>
    <t xml:space="preserve">د- العدل </t>
  </si>
  <si>
    <t>الذكور</t>
  </si>
  <si>
    <t>المحامون الرسميون</t>
  </si>
  <si>
    <t>التراجمة</t>
  </si>
  <si>
    <t>العدول</t>
  </si>
  <si>
    <t>النساخ</t>
  </si>
  <si>
    <t>1- مساعدو القضاء</t>
  </si>
  <si>
    <t xml:space="preserve">II - SECTEURS ECONOMIQUES </t>
  </si>
  <si>
    <t>II- القطاعات الاقتصادية</t>
  </si>
  <si>
    <t xml:space="preserve">أ- الفلاحة والصيد </t>
  </si>
  <si>
    <t xml:space="preserve">1- الفلاحة </t>
  </si>
  <si>
    <t>المنتوجات الرئيسية</t>
  </si>
  <si>
    <t>الحبوب</t>
  </si>
  <si>
    <t>القطاني</t>
  </si>
  <si>
    <t>المزروعات الزيتية</t>
  </si>
  <si>
    <r>
      <t>المساحة (10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 xml:space="preserve"> هكتار)</t>
    </r>
  </si>
  <si>
    <r>
      <t>الإنتاج (10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 xml:space="preserve"> قنطار)</t>
    </r>
  </si>
  <si>
    <t xml:space="preserve">الإنتاج (الطن) </t>
  </si>
  <si>
    <t>الحوامض</t>
  </si>
  <si>
    <t>رؤوس الماشية</t>
  </si>
  <si>
    <t>الأبقار</t>
  </si>
  <si>
    <t>الأغنام</t>
  </si>
  <si>
    <t>الماعز</t>
  </si>
  <si>
    <t>السمك العمقي (الأبيض)</t>
  </si>
  <si>
    <t>الكمية (الطن)</t>
  </si>
  <si>
    <t>القيمة (آلاف الدراهم)</t>
  </si>
  <si>
    <t>السمك السطحي (الأزرق)</t>
  </si>
  <si>
    <t>القشريات والأصداف</t>
  </si>
  <si>
    <t>الرخويات</t>
  </si>
  <si>
    <t>مجموع الأصناف</t>
  </si>
  <si>
    <t xml:space="preserve">ب- الطاقة والماء </t>
  </si>
  <si>
    <t>1- الإنتاج الصافي للكهرباء</t>
  </si>
  <si>
    <t>بمليون كيلواط ساعة</t>
  </si>
  <si>
    <t>الإنتاج</t>
  </si>
  <si>
    <t>عدد المنخرطين</t>
  </si>
  <si>
    <t>منخرطي م.و.م.ص.ش</t>
  </si>
  <si>
    <t>م.و.م.ص.ش</t>
  </si>
  <si>
    <t>1- المؤشرات الصناعية</t>
  </si>
  <si>
    <t>عدد</t>
  </si>
  <si>
    <t>نفقات</t>
  </si>
  <si>
    <t>المستخدمين</t>
  </si>
  <si>
    <t xml:space="preserve">رقم </t>
  </si>
  <si>
    <t>المعاملات</t>
  </si>
  <si>
    <t>الصادرات</t>
  </si>
  <si>
    <t>الاستتمارات</t>
  </si>
  <si>
    <t>Exportations</t>
  </si>
  <si>
    <t>Investissements</t>
  </si>
  <si>
    <t>المؤشرات الصناعية</t>
  </si>
  <si>
    <t>بمليون درهم</t>
  </si>
  <si>
    <t>2- الإنتاج الصناعي حسب القطاع</t>
  </si>
  <si>
    <t>الصناعة الغذائية</t>
  </si>
  <si>
    <t>صناعة النسيج والجلد</t>
  </si>
  <si>
    <t>الصناعة الكيماوية وشبه الكيماوية</t>
  </si>
  <si>
    <t>صناعة الميكانيك والصناعة الثقيلة</t>
  </si>
  <si>
    <t>الصناعة الكهربائية والإلكترونية</t>
  </si>
  <si>
    <t>3- الإستثمارات الصناعية حسب القطاع</t>
  </si>
  <si>
    <t>نجمة واحدة</t>
  </si>
  <si>
    <t>نجمتان</t>
  </si>
  <si>
    <t>3 نجوم</t>
  </si>
  <si>
    <t>4 نجوم</t>
  </si>
  <si>
    <t>5 نجوم</t>
  </si>
  <si>
    <t>1- المؤسسات المصنفة</t>
  </si>
  <si>
    <t>المؤسسات المصنفة</t>
  </si>
  <si>
    <t>عدد الأسرة</t>
  </si>
  <si>
    <t>2- عدد الأسرة بالمؤسسات المصنفة</t>
  </si>
  <si>
    <t>3- الليالي السياحية المنجزة بالمؤسسات المصنفة</t>
  </si>
  <si>
    <t>الليالي السياحية</t>
  </si>
  <si>
    <t>السياحة الداخلية</t>
  </si>
  <si>
    <t xml:space="preserve">4- القادمون للمؤسسات المصنفة حسب نوع السياحة  </t>
  </si>
  <si>
    <t>عدد القادمين</t>
  </si>
  <si>
    <t>1- النقل عبر الطرق</t>
  </si>
  <si>
    <t>معبدة</t>
  </si>
  <si>
    <t>غير معبدة</t>
  </si>
  <si>
    <t>البضائع (بآلاف الأطنان)</t>
  </si>
  <si>
    <t>شحن</t>
  </si>
  <si>
    <t>تفريغ</t>
  </si>
  <si>
    <t>2- النقل البحري</t>
  </si>
  <si>
    <t>المصدر : الوكالة الوطنية للموانئ.</t>
  </si>
  <si>
    <t>Source : Agence Nationale des Ports.</t>
  </si>
  <si>
    <t>3- النقل الجوي</t>
  </si>
  <si>
    <t>الرواج الكلي</t>
  </si>
  <si>
    <t>الوطني</t>
  </si>
  <si>
    <t xml:space="preserve">مجموع </t>
  </si>
  <si>
    <t>المسافرين</t>
  </si>
  <si>
    <t>نقل البضائع</t>
  </si>
  <si>
    <t>(بالطن)</t>
  </si>
  <si>
    <t>الطائرات</t>
  </si>
  <si>
    <t>الرواج التجاري</t>
  </si>
  <si>
    <t>الرواج غير التجاري</t>
  </si>
  <si>
    <t>المجموع العام</t>
  </si>
  <si>
    <t>المصدر : المكتب الوطني للمطارات.</t>
  </si>
  <si>
    <t xml:space="preserve">     par catégorie de construction </t>
  </si>
  <si>
    <t xml:space="preserve">    حسب صنف البناء </t>
  </si>
  <si>
    <t>عمارات</t>
  </si>
  <si>
    <t>فيلات</t>
  </si>
  <si>
    <t>وتجارية</t>
  </si>
  <si>
    <t>الصحة</t>
  </si>
  <si>
    <t>التعليم</t>
  </si>
  <si>
    <t>ثمن المتر المربع</t>
  </si>
  <si>
    <t>بنايات أخرى</t>
  </si>
  <si>
    <t xml:space="preserve">بنايات صناعية </t>
  </si>
  <si>
    <t>سكنى مغربية</t>
  </si>
  <si>
    <t>رخص البناء</t>
  </si>
  <si>
    <t xml:space="preserve">عدد رخص </t>
  </si>
  <si>
    <t>البناء</t>
  </si>
  <si>
    <t xml:space="preserve">المساحة </t>
  </si>
  <si>
    <t>المسقفة</t>
  </si>
  <si>
    <t>المساحة</t>
  </si>
  <si>
    <t>المبنية</t>
  </si>
  <si>
    <t>المتوقعة</t>
  </si>
  <si>
    <t>المساكن</t>
  </si>
  <si>
    <t>الغرف</t>
  </si>
  <si>
    <t>(478 مادة) أساس 100 : 2006</t>
  </si>
  <si>
    <t xml:space="preserve"> ق.ش.م          </t>
  </si>
  <si>
    <t xml:space="preserve"> ق. ع .س          </t>
  </si>
  <si>
    <t xml:space="preserve">    م.م         </t>
  </si>
  <si>
    <t xml:space="preserve">  ق.م.ف        </t>
  </si>
  <si>
    <t xml:space="preserve"> ب.م.ت.ص         </t>
  </si>
  <si>
    <t xml:space="preserve"> ب.م.ت.خ         </t>
  </si>
  <si>
    <t xml:space="preserve">المـجمـوع           </t>
  </si>
  <si>
    <t>شبكة البنوك</t>
  </si>
  <si>
    <t>A.W.B</t>
  </si>
  <si>
    <t>ت.و.ب</t>
  </si>
  <si>
    <t xml:space="preserve">أبنـاك أخـرى          </t>
  </si>
  <si>
    <t>المواد الغذائية والمشروبات غير الكحولية</t>
  </si>
  <si>
    <t>المشروبات الكحولية و التبغ</t>
  </si>
  <si>
    <t>الملابس والأحذية</t>
  </si>
  <si>
    <t>السكن والماء والكهرباء والغاز ومحروقات أخرى</t>
  </si>
  <si>
    <t>الأثاث والأدوات المنزلية والصيانة العادية للمنزل</t>
  </si>
  <si>
    <t>النقل</t>
  </si>
  <si>
    <t>المواصلات</t>
  </si>
  <si>
    <t>الترفيه والثقافة</t>
  </si>
  <si>
    <t>مطاعم وفنادق</t>
  </si>
  <si>
    <t>مواد وخدمات اخرى</t>
  </si>
  <si>
    <t xml:space="preserve">الرقم الإستدلالي العام </t>
  </si>
  <si>
    <t>المجموع الوطني (الوسط الحضري)</t>
  </si>
  <si>
    <t>B.M.C.E</t>
  </si>
  <si>
    <t>B.M.C.I</t>
  </si>
  <si>
    <t>C.A.M</t>
  </si>
  <si>
    <t>C.D.M</t>
  </si>
  <si>
    <t>C.I.H</t>
  </si>
  <si>
    <t>C.P.M</t>
  </si>
  <si>
    <t xml:space="preserve">      et dépenses de consommation finale des ménages</t>
  </si>
  <si>
    <t>1- الناتج الداخلي الإجمالي حسب فرع النشاط</t>
  </si>
  <si>
    <t>الفلاحة</t>
  </si>
  <si>
    <t>الصيد</t>
  </si>
  <si>
    <t>صناعة الاستخراج المعدني والصناعة التحويلية</t>
  </si>
  <si>
    <t>إنتاج وتوزيع الماء والكهرباء</t>
  </si>
  <si>
    <t>البناء و الأشغال العمومية</t>
  </si>
  <si>
    <t>الفنادق و المطاعم</t>
  </si>
  <si>
    <t>أنشطة مالية و تأمينية</t>
  </si>
  <si>
    <t>العقار، الإيجار والخدمات المقدمة للمقاولات</t>
  </si>
  <si>
    <t xml:space="preserve">الإدارات العامة و الضمان الإجتماعي </t>
  </si>
  <si>
    <t>التعليم، الصحة و العمل الاجتماعي</t>
  </si>
  <si>
    <t>خدمات أخرى غير مالية</t>
  </si>
  <si>
    <t xml:space="preserve">التجارة </t>
  </si>
  <si>
    <t>النقل، البريد والمواصلات</t>
  </si>
  <si>
    <t>مجموع القيمة المضافة بسعر الأساس</t>
  </si>
  <si>
    <t>الضرائب الخالصة من الدعم على المنتوجات</t>
  </si>
  <si>
    <t>الناتج الداخلي الإجمالي للجهة</t>
  </si>
  <si>
    <t>نفقات الإستهلاك النهائي للأسر</t>
  </si>
  <si>
    <t xml:space="preserve">    ونفقات الإستهلاك النهائي للأسر</t>
  </si>
  <si>
    <t>Source : Ministère de l'Emploi et de la Formation Professionnelle</t>
  </si>
  <si>
    <t>c- Santé et couverture médicale</t>
  </si>
  <si>
    <t>التفريغ حسب الميناء وحسب النوع</t>
  </si>
  <si>
    <r>
      <t xml:space="preserve">أخرى </t>
    </r>
    <r>
      <rPr>
        <b/>
        <vertAlign val="superscript"/>
        <sz val="10"/>
        <rFont val="Times New Roman"/>
        <family val="1"/>
      </rPr>
      <t>(1)</t>
    </r>
  </si>
  <si>
    <r>
      <t xml:space="preserve">Autres </t>
    </r>
    <r>
      <rPr>
        <b/>
        <vertAlign val="superscript"/>
        <sz val="10"/>
        <rFont val="Times New Roman"/>
        <family val="1"/>
      </rPr>
      <t>(1)</t>
    </r>
  </si>
  <si>
    <t>إدارية أخرى</t>
  </si>
  <si>
    <t xml:space="preserve">بنايات </t>
  </si>
  <si>
    <t>(1) : concerne uniquement la population municipale.</t>
  </si>
  <si>
    <t>(1) إسقاطات فاتح يوليوز من السنة.</t>
  </si>
  <si>
    <t xml:space="preserve">             (Département de la Formation Professionnelle).</t>
  </si>
  <si>
    <t xml:space="preserve">              (قطاع التكوين المهني).</t>
  </si>
  <si>
    <t xml:space="preserve">  الشبه الطبي</t>
  </si>
  <si>
    <t xml:space="preserve">   Paramédical</t>
  </si>
  <si>
    <t>Source : Agence Nationale de l'Assurance Maladie.</t>
  </si>
  <si>
    <t>Source : Ministère de l'Agriculture et de la Pêche Maritime.</t>
  </si>
  <si>
    <t>المصدر : وزارة الفلاحة والصيد البحري.</t>
  </si>
  <si>
    <t xml:space="preserve">(1) y compris d'autres petits ports. </t>
  </si>
  <si>
    <t>Source : Office National des Pêches.</t>
  </si>
  <si>
    <t>(1) يشمل موانئ أخرى صغيرة.</t>
  </si>
  <si>
    <t xml:space="preserve">المصدر : المكتب الوطني للصيد. </t>
  </si>
  <si>
    <t>2- التجهيزات الصحية العمومية</t>
  </si>
  <si>
    <t>Dispensaires ruraux</t>
  </si>
  <si>
    <t>Source : Office National des Aéroports.</t>
  </si>
  <si>
    <t>المصدر : بنك المغرب.</t>
  </si>
  <si>
    <t>Source : Bank Al-Maghrib.</t>
  </si>
  <si>
    <t>السياحة الدولية</t>
  </si>
  <si>
    <t>Tourisme international</t>
  </si>
  <si>
    <t>2- النشاط والبطالة</t>
  </si>
  <si>
    <t>Tanger</t>
  </si>
  <si>
    <t>Larache</t>
  </si>
  <si>
    <r>
      <t>مجموع الجهة</t>
    </r>
    <r>
      <rPr>
        <b/>
        <vertAlign val="superscript"/>
        <sz val="10"/>
        <rFont val="Times New Roman"/>
        <family val="1"/>
      </rPr>
      <t>(1)</t>
    </r>
  </si>
  <si>
    <t>طنجة</t>
  </si>
  <si>
    <t>العرائش</t>
  </si>
  <si>
    <t xml:space="preserve">Port de Tanger </t>
  </si>
  <si>
    <t>ميناء طنجة</t>
  </si>
  <si>
    <t>الرقم الاستدلالي للأثمان عند الاستهلاك : مدينة طنجة</t>
  </si>
  <si>
    <t>الرقم الاستدلالي للأثمان عند الاستهلاك : مدينة تطوان</t>
  </si>
  <si>
    <r>
      <t>الصندوق الوطني للضمان الاجتماعي</t>
    </r>
    <r>
      <rPr>
        <vertAlign val="superscript"/>
        <sz val="10"/>
        <rFont val="Times New Roman"/>
        <family val="1"/>
      </rPr>
      <t>(1)</t>
    </r>
  </si>
  <si>
    <r>
      <t>Montant</t>
    </r>
    <r>
      <rPr>
        <vertAlign val="superscript"/>
        <sz val="8"/>
        <rFont val="Times New Roman"/>
        <family val="1"/>
      </rPr>
      <t>(2)</t>
    </r>
  </si>
  <si>
    <t>(1) :  المستفيدون ذوو الحقوق المفتوحة</t>
  </si>
  <si>
    <t xml:space="preserve">(2) :  بآلاف الدراهم  </t>
  </si>
  <si>
    <t xml:space="preserve"> (2) En milliers de Dh</t>
  </si>
  <si>
    <t>% من المجموع الوطني</t>
  </si>
  <si>
    <t>المصدر : الوكالة الوطنية للتأمين الصحي</t>
  </si>
  <si>
    <r>
      <t>Autres</t>
    </r>
    <r>
      <rPr>
        <b/>
        <vertAlign val="superscript"/>
        <sz val="10"/>
        <rFont val="Times New Roman"/>
        <family val="1"/>
      </rPr>
      <t xml:space="preserve"> (1)</t>
    </r>
  </si>
  <si>
    <r>
      <t>المبلغ</t>
    </r>
    <r>
      <rPr>
        <vertAlign val="superscript"/>
        <sz val="8"/>
        <rFont val="Times New Roman"/>
        <family val="1"/>
      </rPr>
      <t>(2)</t>
    </r>
  </si>
  <si>
    <t>الموثقون</t>
  </si>
  <si>
    <t xml:space="preserve"> (1) Bénéficiaires ayant les droits ouverts</t>
  </si>
  <si>
    <r>
      <t>أ</t>
    </r>
    <r>
      <rPr>
        <b/>
        <u/>
        <sz val="26"/>
        <rFont val="Times New Roman"/>
        <family val="1"/>
      </rPr>
      <t xml:space="preserve">رقام أساسية للجهة </t>
    </r>
  </si>
  <si>
    <t xml:space="preserve">    الجماعية  بأسرة للولادة   </t>
  </si>
  <si>
    <t xml:space="preserve"> (1) : Bénéficiares ayant les droits ouverts</t>
  </si>
  <si>
    <t xml:space="preserve">2- الصيد الساحلي </t>
  </si>
  <si>
    <t xml:space="preserve">1 - Autorisations de construire délivrées </t>
  </si>
  <si>
    <t>1- رخص البناء المسلمة</t>
  </si>
  <si>
    <r>
      <t>2 - Prix moyen du m</t>
    </r>
    <r>
      <rPr>
        <b/>
        <vertAlign val="superscript"/>
        <sz val="12"/>
        <rFont val="Times New Roman"/>
        <family val="1"/>
        <charset val="178"/>
      </rPr>
      <t>2</t>
    </r>
    <r>
      <rPr>
        <b/>
        <sz val="12"/>
        <rFont val="Times New Roman"/>
        <family val="1"/>
        <charset val="178"/>
      </rPr>
      <t xml:space="preserve"> couvert des nouvelles constructions</t>
    </r>
  </si>
  <si>
    <t xml:space="preserve">2- ثمن المتر المربع للبنايات الجديدة </t>
  </si>
  <si>
    <t xml:space="preserve">  dont : Blé dur</t>
  </si>
  <si>
    <t xml:space="preserve">            Blé tendre</t>
  </si>
  <si>
    <t xml:space="preserve">            Orge</t>
  </si>
  <si>
    <t>منه : القمح الصلب</t>
  </si>
  <si>
    <t xml:space="preserve">       القمح الطري</t>
  </si>
  <si>
    <t xml:space="preserve">       الشعير</t>
  </si>
  <si>
    <t xml:space="preserve"> (1) Projection au 1er juillet de l'année. </t>
  </si>
  <si>
    <t>Sources : Ministère de la Santé.</t>
  </si>
  <si>
    <t>المصادر : وزارة الصحة.</t>
  </si>
  <si>
    <t xml:space="preserve">                Conseil National de l'Ordre des Médecins.</t>
  </si>
  <si>
    <t xml:space="preserve">              المجلس الوطني لهيئة الأطباء.</t>
  </si>
  <si>
    <t xml:space="preserve">                Conseil National de l'Ordre des Chirurgiens Dentistes.</t>
  </si>
  <si>
    <t xml:space="preserve">              المجلس الوطني لهيئة جراحي الأسنان.</t>
  </si>
  <si>
    <t>Centres de santé urbains</t>
  </si>
  <si>
    <t>Centres de santé ruraux</t>
  </si>
  <si>
    <t xml:space="preserve">     Communaux</t>
  </si>
  <si>
    <t>C.A.L.A. : Centres de santé ruraux communaux avec lits pour accouchement</t>
  </si>
  <si>
    <t>Source : Ministère de la Santé.</t>
  </si>
  <si>
    <t>المصدر : وزارة الصحة.</t>
  </si>
  <si>
    <t xml:space="preserve">             de longue durée</t>
  </si>
  <si>
    <t xml:space="preserve">           الطويلة الأمد</t>
  </si>
  <si>
    <t>Experts judiciaires</t>
  </si>
  <si>
    <t>Crustacés et coquillages</t>
  </si>
  <si>
    <t>شبكة الطرق (كلم)</t>
  </si>
  <si>
    <t>1 - Transport routier</t>
  </si>
  <si>
    <t>2 - Transport maritime</t>
  </si>
  <si>
    <t>3 - Transport aérien</t>
  </si>
  <si>
    <r>
      <t>Prix moyen du m</t>
    </r>
    <r>
      <rPr>
        <vertAlign val="superscript"/>
        <sz val="10"/>
        <rFont val="Times New Roman"/>
        <family val="1"/>
      </rPr>
      <t>2</t>
    </r>
  </si>
  <si>
    <t xml:space="preserve"> 1 - Produit intérieur brut par branche d'activité </t>
  </si>
  <si>
    <t>القيمة (بمليون درهم)</t>
  </si>
  <si>
    <t>Valeur (en millions de DH)</t>
  </si>
  <si>
    <t>(1) يتعلق الأمر بالسكان البلديين فقط.</t>
  </si>
  <si>
    <t xml:space="preserve">ش .ع       </t>
  </si>
  <si>
    <t xml:space="preserve"> ب .  ب      </t>
  </si>
  <si>
    <t xml:space="preserve">S.G         </t>
  </si>
  <si>
    <t>A.B.B</t>
  </si>
  <si>
    <t>Source : Office National de l'Electricité et de l'Eau Potable.</t>
  </si>
  <si>
    <t>المصدر : المكتب الوطني للكهرباء والماء الصالح للشرب.</t>
  </si>
  <si>
    <t>المساحة (هكتار)</t>
  </si>
  <si>
    <t>المفوضون القضائيون</t>
  </si>
  <si>
    <t>الخبراء القضائيون</t>
  </si>
  <si>
    <r>
      <t>المبيعات (ب 1000م</t>
    </r>
    <r>
      <rPr>
        <b/>
        <vertAlign val="superscript"/>
        <sz val="10"/>
        <color indexed="8"/>
        <rFont val="Times New Roman"/>
        <family val="1"/>
      </rPr>
      <t>3</t>
    </r>
    <r>
      <rPr>
        <b/>
        <sz val="10"/>
        <color indexed="8"/>
        <rFont val="Times New Roman"/>
        <family val="1"/>
      </rPr>
      <t>)</t>
    </r>
  </si>
  <si>
    <r>
      <t>م.و.ك.م.ص.ش(ب1000 م</t>
    </r>
    <r>
      <rPr>
        <b/>
        <vertAlign val="superscript"/>
        <sz val="10"/>
        <color indexed="8"/>
        <rFont val="Times New Roman"/>
        <family val="1"/>
      </rPr>
      <t>3</t>
    </r>
    <r>
      <rPr>
        <b/>
        <sz val="10"/>
        <color indexed="8"/>
        <rFont val="Times New Roman"/>
        <family val="1"/>
      </rPr>
      <t>)</t>
    </r>
  </si>
  <si>
    <r>
      <t>Ventes (en 1000 m</t>
    </r>
    <r>
      <rPr>
        <b/>
        <vertAlign val="superscript"/>
        <sz val="10"/>
        <color indexed="8"/>
        <rFont val="Times New Roman"/>
        <family val="1"/>
      </rPr>
      <t>3</t>
    </r>
    <r>
      <rPr>
        <b/>
        <sz val="10"/>
        <color indexed="8"/>
        <rFont val="Times New Roman"/>
        <family val="1"/>
      </rPr>
      <t>)</t>
    </r>
  </si>
  <si>
    <r>
      <t>ONEE (en1000 m</t>
    </r>
    <r>
      <rPr>
        <b/>
        <vertAlign val="superscript"/>
        <sz val="10"/>
        <color indexed="8"/>
        <rFont val="Times New Roman"/>
        <family val="1"/>
      </rPr>
      <t>3</t>
    </r>
    <r>
      <rPr>
        <b/>
        <sz val="10"/>
        <color indexed="8"/>
        <rFont val="Times New Roman"/>
        <family val="1"/>
      </rPr>
      <t>)</t>
    </r>
  </si>
  <si>
    <t>ONEE</t>
  </si>
  <si>
    <t>Abonnés ONEE</t>
  </si>
  <si>
    <t>Activité de l 'ONEE</t>
  </si>
  <si>
    <t>نشاط  المكتب الوطني للكهرباءوالماء الصالح للشرب</t>
  </si>
  <si>
    <t>ONEE : Office  National de l'Electricité et de l' Eau Potable</t>
  </si>
  <si>
    <t>م.و.ك.م.ص.ش : المكتب الوطني للكهرباءوالماء الصالح للشرب</t>
  </si>
  <si>
    <t>Source : Ministère de l'Education Nationale.</t>
  </si>
  <si>
    <t>المصدر : وزارة التربية الوطنية .</t>
  </si>
  <si>
    <t xml:space="preserve">المستخدمين </t>
  </si>
  <si>
    <t>عدد المؤسسات</t>
  </si>
  <si>
    <t>Nombre d'établissements</t>
  </si>
  <si>
    <r>
      <t>Centres de santé urbains</t>
    </r>
    <r>
      <rPr>
        <b/>
        <vertAlign val="superscript"/>
        <sz val="10"/>
        <color indexed="8"/>
        <rFont val="Times New Roman"/>
        <family val="1"/>
      </rPr>
      <t>(1)</t>
    </r>
  </si>
  <si>
    <r>
      <t>المراكز الصحية الحضرية</t>
    </r>
    <r>
      <rPr>
        <b/>
        <vertAlign val="superscript"/>
        <sz val="10"/>
        <rFont val="Times New Roman"/>
        <family val="1"/>
      </rPr>
      <t>(1)</t>
    </r>
  </si>
  <si>
    <t xml:space="preserve"> - Totale (millions d'habitants)</t>
  </si>
  <si>
    <t xml:space="preserve"> - المجموع (مليون نسمة)</t>
  </si>
  <si>
    <t>Débarquement par port et par espèce</t>
  </si>
  <si>
    <t>employés</t>
  </si>
  <si>
    <t>1 - Indice des prix à la consommation : ville de Tanger</t>
  </si>
  <si>
    <t>2 - Indice des prix à la consommation : ville de Tétouan</t>
  </si>
  <si>
    <t xml:space="preserve">CHIFFRES CLES DE LA REGION </t>
  </si>
  <si>
    <t xml:space="preserve">السكان والتشغيل  </t>
  </si>
  <si>
    <t>عدد العمالات</t>
  </si>
  <si>
    <t xml:space="preserve">عدد الأقاليم </t>
  </si>
  <si>
    <t>السكان</t>
  </si>
  <si>
    <r>
      <t xml:space="preserve"> - أقل من 15 سنة </t>
    </r>
    <r>
      <rPr>
        <vertAlign val="superscript"/>
        <sz val="14"/>
        <rFont val="Times New Roman"/>
        <family val="1"/>
      </rPr>
      <t>(1)</t>
    </r>
    <r>
      <rPr>
        <sz val="14"/>
        <rFont val="Times New Roman"/>
        <family val="1"/>
      </rPr>
      <t xml:space="preserve"> (2014)</t>
    </r>
  </si>
  <si>
    <t xml:space="preserve">Territoire, Population et emploi              </t>
  </si>
  <si>
    <t xml:space="preserve">Nombre de préfectures                         </t>
  </si>
  <si>
    <t xml:space="preserve">Nombre de provinces                          </t>
  </si>
  <si>
    <t xml:space="preserve">Population                          </t>
  </si>
  <si>
    <r>
      <t xml:space="preserve"> - Agée de moins de 15 ans</t>
    </r>
    <r>
      <rPr>
        <vertAlign val="superscript"/>
        <sz val="12"/>
        <rFont val="Times New Roman"/>
        <family val="1"/>
      </rPr>
      <t>(1)</t>
    </r>
    <r>
      <rPr>
        <sz val="12"/>
        <rFont val="Times New Roman"/>
        <family val="1"/>
      </rPr>
      <t xml:space="preserve"> (2014)</t>
    </r>
  </si>
  <si>
    <t xml:space="preserve">Agriculture              </t>
  </si>
  <si>
    <t>Superficie des reboisements existants (Forêts)(Hectares)</t>
  </si>
  <si>
    <t>Production des agrumes (tonnes)</t>
  </si>
  <si>
    <t>المساحة المشجرة المتواجدة ( الغابات)(هكتار)</t>
  </si>
  <si>
    <t>إنتاج الحوامض (طن)</t>
  </si>
  <si>
    <r>
      <t xml:space="preserve">الصيد الساحلي </t>
    </r>
    <r>
      <rPr>
        <b/>
        <sz val="14"/>
        <rFont val="Times New Roman"/>
        <family val="1"/>
      </rPr>
      <t>(بآلاف الدراهم)</t>
    </r>
  </si>
  <si>
    <t>قيمة المنتجات السمكية الساحلية المفرغة</t>
  </si>
  <si>
    <r>
      <t xml:space="preserve">Pêche côtière </t>
    </r>
    <r>
      <rPr>
        <b/>
        <sz val="12"/>
        <rFont val="Times New Roman"/>
        <family val="1"/>
      </rPr>
      <t>(en milliers de Dh)</t>
    </r>
    <r>
      <rPr>
        <b/>
        <sz val="16"/>
        <rFont val="Times New Roman"/>
        <family val="1"/>
      </rPr>
      <t xml:space="preserve">             </t>
    </r>
  </si>
  <si>
    <t>Valeur des produits de la pêche côtière débarqués</t>
  </si>
  <si>
    <t>الصناعة</t>
  </si>
  <si>
    <t>رقم المعاملات (مليون درهم)</t>
  </si>
  <si>
    <t xml:space="preserve">عدد المستخدمين </t>
  </si>
  <si>
    <t xml:space="preserve">Industrie           </t>
  </si>
  <si>
    <t>Chiffre d'affaires (millions de Dh)</t>
  </si>
  <si>
    <t xml:space="preserve">Effectifs des employés </t>
  </si>
  <si>
    <t>السياحة</t>
  </si>
  <si>
    <t>عدد المؤسسات المصنفة</t>
  </si>
  <si>
    <t>عدد الأسرة بالمؤسسات المصنفة</t>
  </si>
  <si>
    <t xml:space="preserve">Tourisme              </t>
  </si>
  <si>
    <t>Nombre d' établissements classés</t>
  </si>
  <si>
    <t>Capacité en lits des établissements classés</t>
  </si>
  <si>
    <t>شحن البضائع</t>
  </si>
  <si>
    <t>تفريغ البضائع</t>
  </si>
  <si>
    <t>Chargement de marchandises</t>
  </si>
  <si>
    <t>Déchargement de marchandises</t>
  </si>
  <si>
    <r>
      <t xml:space="preserve">Réseau routier </t>
    </r>
    <r>
      <rPr>
        <b/>
        <sz val="12"/>
        <rFont val="Times New Roman"/>
        <family val="1"/>
      </rPr>
      <t xml:space="preserve">(km) </t>
    </r>
  </si>
  <si>
    <r>
      <t xml:space="preserve">شبكة الطرق </t>
    </r>
    <r>
      <rPr>
        <b/>
        <sz val="14"/>
        <rFont val="Times New Roman"/>
        <family val="1"/>
      </rPr>
      <t>(كلم)</t>
    </r>
  </si>
  <si>
    <t xml:space="preserve">شبكة الطرق المعبدة </t>
  </si>
  <si>
    <t xml:space="preserve">Réseau routier revêtu              </t>
  </si>
  <si>
    <t>Tanger - Tétouan - Al Hoceima</t>
  </si>
  <si>
    <t>Aéroport de Tanger</t>
  </si>
  <si>
    <t>Aéroport de Tétouan</t>
  </si>
  <si>
    <t>مطار طنجة</t>
  </si>
  <si>
    <t>مطار تطوان</t>
  </si>
  <si>
    <t>2 - Indice des prix à la consommation : ville d'Al Hoceima</t>
  </si>
  <si>
    <t>الرقم الاستدلالي للأثمان عند الاستهلاك : مدينة الحسيمة</t>
  </si>
  <si>
    <t>Aéroport d'Al Hoceima</t>
  </si>
  <si>
    <t xml:space="preserve">3-2 - Effectif des bénéficiaires des dépenses pour les maladies  </t>
  </si>
  <si>
    <t xml:space="preserve">2-3  عدد المستفيدين من نفقات الأمراض </t>
  </si>
  <si>
    <t>3-1 - Assurés et ayant droits</t>
  </si>
  <si>
    <t>مطار الحسيمة</t>
  </si>
  <si>
    <t xml:space="preserve">1-3  المؤمّنون وذوو الحقوق  </t>
  </si>
  <si>
    <t>دور الضيافة</t>
  </si>
  <si>
    <t>Maisons d'hôtes</t>
  </si>
  <si>
    <t xml:space="preserve">(1) : Il s'agit des clubs hôtels, des gites, des auberges, des motels, des pensions et des campings </t>
  </si>
  <si>
    <t>(1) يتعلق الأمر بنادي فندقي، منازل، نزول، موتيلات والفنادق العائلية و مخيمات</t>
  </si>
  <si>
    <t>c - Industrie</t>
  </si>
  <si>
    <t>d - Tourisme</t>
  </si>
  <si>
    <t>e - Transports</t>
  </si>
  <si>
    <t>f - Construction et foncier</t>
  </si>
  <si>
    <t>g - Implantation bancaire</t>
  </si>
  <si>
    <t>h - Prix</t>
  </si>
  <si>
    <t>i- Comptes régionaux</t>
  </si>
  <si>
    <t xml:space="preserve">ج- الصناعة </t>
  </si>
  <si>
    <t xml:space="preserve">د- السياحة </t>
  </si>
  <si>
    <t xml:space="preserve">ه- النقل </t>
  </si>
  <si>
    <t xml:space="preserve">و - البناء و العقار </t>
  </si>
  <si>
    <t>ز - شبكة البنوك</t>
  </si>
  <si>
    <t>ح - الأسعار</t>
  </si>
  <si>
    <t xml:space="preserve">ط - الحسابات الجهوية </t>
  </si>
  <si>
    <t>إقامات فندقية</t>
  </si>
  <si>
    <t>Résidences hôtelières</t>
  </si>
  <si>
    <t>Centrales thermiques</t>
  </si>
  <si>
    <t xml:space="preserve"> Tanger</t>
  </si>
  <si>
    <t xml:space="preserve"> Tétouan</t>
  </si>
  <si>
    <t>Usines hydrauliques</t>
  </si>
  <si>
    <t xml:space="preserve"> Oued Laou</t>
  </si>
  <si>
    <t xml:space="preserve"> Al Wahda</t>
  </si>
  <si>
    <t xml:space="preserve"> Oued El makhazine</t>
  </si>
  <si>
    <t>2 - Ventes d'électricité</t>
  </si>
  <si>
    <t>المحطات الحرارية</t>
  </si>
  <si>
    <t xml:space="preserve"> طنجة </t>
  </si>
  <si>
    <t xml:space="preserve"> تطوان</t>
  </si>
  <si>
    <t>المعامل المائية</t>
  </si>
  <si>
    <t xml:space="preserve"> واد لاو</t>
  </si>
  <si>
    <t xml:space="preserve"> الوحدة</t>
  </si>
  <si>
    <t xml:space="preserve"> واد المخازن</t>
  </si>
  <si>
    <t>2- مبيعات الطاقة الكهربائية</t>
  </si>
  <si>
    <t>طنجة ــ تطوان- الحسيمة</t>
  </si>
  <si>
    <t>aux  régies et conc.</t>
  </si>
  <si>
    <t>وكالات التوزيع</t>
  </si>
  <si>
    <t xml:space="preserve"> -</t>
  </si>
  <si>
    <t>Source : Haut Commissariat au Plan.</t>
  </si>
  <si>
    <t>المصدر : المندوبية السامية للتخطيط.</t>
  </si>
  <si>
    <t>Nombre d'établissements classés</t>
  </si>
  <si>
    <t>المصدر : الوكالة الوطنية للتأمين الصحي.</t>
  </si>
  <si>
    <t xml:space="preserve"> (2)En milliers de Dh</t>
  </si>
  <si>
    <t xml:space="preserve">Débarquement par port et par espèce </t>
  </si>
  <si>
    <t>الناضور</t>
  </si>
  <si>
    <t>راس كبدانة</t>
  </si>
  <si>
    <t>Nador</t>
  </si>
  <si>
    <t>Ras Kebdana</t>
  </si>
  <si>
    <t xml:space="preserve">(1) y compris le port de Sidi H'Saine. </t>
  </si>
  <si>
    <t>(1) يشمل ميناء سيدي حصين.</t>
  </si>
  <si>
    <t xml:space="preserve"> Jerada</t>
  </si>
  <si>
    <t xml:space="preserve"> جرادة</t>
  </si>
  <si>
    <t xml:space="preserve"> Ain Beni Mathar</t>
  </si>
  <si>
    <t xml:space="preserve"> عين بني مطهر</t>
  </si>
  <si>
    <t xml:space="preserve"> Bou Areg</t>
  </si>
  <si>
    <t xml:space="preserve"> بوعرق</t>
  </si>
  <si>
    <t xml:space="preserve"> Mohamed El Khamis</t>
  </si>
  <si>
    <t xml:space="preserve"> محمد الخامس</t>
  </si>
  <si>
    <t>L'Oriental</t>
  </si>
  <si>
    <t>الشرق</t>
  </si>
  <si>
    <t xml:space="preserve">3 - Eau potable </t>
  </si>
  <si>
    <t>3- الماء الصالح للشرب</t>
  </si>
  <si>
    <t>c- Mines</t>
  </si>
  <si>
    <t xml:space="preserve">ج- المعادن </t>
  </si>
  <si>
    <t>Production minière</t>
  </si>
  <si>
    <t>الإنتاج المعدني</t>
  </si>
  <si>
    <t>En tonnes</t>
  </si>
  <si>
    <t>بالطن</t>
  </si>
  <si>
    <t>Plomb</t>
  </si>
  <si>
    <t xml:space="preserve">الرصاص </t>
  </si>
  <si>
    <t>Fer</t>
  </si>
  <si>
    <t xml:space="preserve">الحديد </t>
  </si>
  <si>
    <t xml:space="preserve">Barytine </t>
  </si>
  <si>
    <t xml:space="preserve">الباريتين </t>
  </si>
  <si>
    <t xml:space="preserve">Argile smectique </t>
  </si>
  <si>
    <t xml:space="preserve">الطين الرسبي </t>
  </si>
  <si>
    <t>Argent</t>
  </si>
  <si>
    <t>الفضة</t>
  </si>
  <si>
    <t>Bentonite</t>
  </si>
  <si>
    <t>البنتونيت</t>
  </si>
  <si>
    <t xml:space="preserve">Zinc </t>
  </si>
  <si>
    <t xml:space="preserve">الزنك </t>
  </si>
  <si>
    <t>Source : Ministère de l'Energie, des Mines, de l'Eau et de l'Environnement.</t>
  </si>
  <si>
    <t xml:space="preserve">المصدر : وزارة الطاقة والمعادن والماء والبيئة. </t>
  </si>
  <si>
    <t>d - Industrie</t>
  </si>
  <si>
    <t xml:space="preserve">د- الصناعة </t>
  </si>
  <si>
    <t>e - Tourisme</t>
  </si>
  <si>
    <t xml:space="preserve">ه- السياحة </t>
  </si>
  <si>
    <t>f - Transports</t>
  </si>
  <si>
    <t xml:space="preserve">و- النقل </t>
  </si>
  <si>
    <t xml:space="preserve">Port de Nador </t>
  </si>
  <si>
    <t>ميناء الناضور</t>
  </si>
  <si>
    <t>Aéroport d'Oujda Angad</t>
  </si>
  <si>
    <t>مطار وجدة أنجاد</t>
  </si>
  <si>
    <t>Aéroport de Nador</t>
  </si>
  <si>
    <t>مطار الناضور</t>
  </si>
  <si>
    <t>-</t>
  </si>
  <si>
    <t>Aéroport de Bouarfa</t>
  </si>
  <si>
    <t>مطار بوعرفة</t>
  </si>
  <si>
    <t>g - Construction et foncier</t>
  </si>
  <si>
    <t xml:space="preserve">ز- البناء و العقار </t>
  </si>
  <si>
    <t>h - Implantation bancaire</t>
  </si>
  <si>
    <t>ح - شبكة البنوك</t>
  </si>
  <si>
    <t>i - Prix</t>
  </si>
  <si>
    <t>ط - الأسعار</t>
  </si>
  <si>
    <t>Indice des prix à la consommation : ville d'Oujda</t>
  </si>
  <si>
    <t>الرقم الاستدلالي للأثمان عند الاستهلاك : مدينة وجدة</t>
  </si>
  <si>
    <t>j- Comptes régionaux</t>
  </si>
  <si>
    <t xml:space="preserve">ي - الحسابات الجهوية </t>
  </si>
  <si>
    <t xml:space="preserve"> إنتاج وتوزيع الماء والكهرباء</t>
  </si>
  <si>
    <t xml:space="preserve"> العقار، الإيجار والخدمات المقدمة للمقاولات</t>
  </si>
  <si>
    <t xml:space="preserve">  مجموع القيمة المضافة بسعر الأساس</t>
  </si>
  <si>
    <t xml:space="preserve"> الضرائب الخالصة من الدعم على المنتوجات</t>
  </si>
  <si>
    <t>SOMMAIRE</t>
  </si>
  <si>
    <t>الفهرس</t>
  </si>
  <si>
    <t>Carte régionale du Maroc</t>
  </si>
  <si>
    <t>الخريطة الجهوية للمغرب</t>
  </si>
  <si>
    <t>Principaux indicateurs régionaux</t>
  </si>
  <si>
    <t>أهم المؤشرات الجهوية</t>
  </si>
  <si>
    <t>CARTE REGIONALE DU MAROC</t>
  </si>
  <si>
    <t>710 850</t>
  </si>
  <si>
    <r>
      <t xml:space="preserve">Superficie </t>
    </r>
    <r>
      <rPr>
        <b/>
        <sz val="10"/>
        <rFont val="Times New Roman"/>
        <family val="1"/>
      </rPr>
      <t>(en km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</rPr>
      <t xml:space="preserve">) </t>
    </r>
    <r>
      <rPr>
        <b/>
        <sz val="12"/>
        <rFont val="Times New Roman"/>
        <family val="1"/>
      </rPr>
      <t>:</t>
    </r>
  </si>
  <si>
    <r>
      <t xml:space="preserve">المساحة </t>
    </r>
    <r>
      <rPr>
        <b/>
        <sz val="12"/>
        <rFont val="Times New Roman"/>
        <family val="1"/>
      </rPr>
      <t>(بالكلم2) :</t>
    </r>
  </si>
  <si>
    <r>
      <t>خريطة الجهة</t>
    </r>
    <r>
      <rPr>
        <b/>
        <sz val="26"/>
        <color theme="1"/>
        <rFont val="Times New Roman"/>
        <family val="1"/>
      </rPr>
      <t xml:space="preserve"> </t>
    </r>
  </si>
  <si>
    <t>CARTE DE LA REGION</t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</si>
  <si>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TANGER-TETOUAN-AL HOCEIMA</t>
    </r>
    <r>
      <rPr>
        <sz val="16"/>
        <color rgb="FF000000"/>
        <rFont val="Times New Roman"/>
        <family val="1"/>
      </rPr>
      <t xml:space="preserve"> </t>
    </r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</si>
  <si>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 xml:space="preserve">طنجة – تطوان - الحسيمة </t>
    </r>
    <r>
      <rPr>
        <sz val="16"/>
        <color rgb="FF000000"/>
        <rFont val="Times New Roman"/>
        <family val="1"/>
      </rPr>
      <t xml:space="preserve"> </t>
    </r>
  </si>
  <si>
    <t xml:space="preserve">Chef-lieu : Tanger-Assilah </t>
  </si>
  <si>
    <t xml:space="preserve">مقر الجهة : طنجة-أصيلة </t>
  </si>
  <si>
    <t>PRINCIPAUX INDICATEURS REGIONAUX</t>
  </si>
  <si>
    <t>عدد الوكالات البنكية</t>
  </si>
  <si>
    <t>شبكة الطرق المعبدة (كلم)</t>
  </si>
  <si>
    <t>معدل التحضر</t>
  </si>
  <si>
    <t xml:space="preserve">السكان </t>
  </si>
  <si>
    <t>عدد الأقاليم</t>
  </si>
  <si>
    <t>مقر</t>
  </si>
  <si>
    <t>REGIONS</t>
  </si>
  <si>
    <t>CHEF LIEU</t>
  </si>
  <si>
    <t>NOMBRE D'AGENCES BANCAIRES</t>
  </si>
  <si>
    <t>RESEAU ROUTIER REVETU (Km)</t>
  </si>
  <si>
    <t>TAUX D'ACTIVITE</t>
  </si>
  <si>
    <t>TAUX</t>
  </si>
  <si>
    <t>POPULATION</t>
  </si>
  <si>
    <t xml:space="preserve"> NOMBRE DE</t>
  </si>
  <si>
    <t xml:space="preserve">الجهة </t>
  </si>
  <si>
    <t>الجهات</t>
  </si>
  <si>
    <t>NOMBRE</t>
  </si>
  <si>
    <t>15 ANS ET +</t>
  </si>
  <si>
    <t>D'URBANISATION</t>
  </si>
  <si>
    <t>PROVINCES</t>
  </si>
  <si>
    <t>PREFECTURES</t>
  </si>
  <si>
    <t>طنجة ــ تطوان -  الحسيمة</t>
  </si>
  <si>
    <t xml:space="preserve"> Fès - Meknès</t>
  </si>
  <si>
    <t xml:space="preserve">فاس ــ مكناس </t>
  </si>
  <si>
    <t xml:space="preserve">Rabat - Salé - Kénitra </t>
  </si>
  <si>
    <t>الرباط ــ سـلا ــ القنيطرة</t>
  </si>
  <si>
    <t xml:space="preserve">Béni  Mellal - Khénifra </t>
  </si>
  <si>
    <t>بني ملال ــ خنيفرة</t>
  </si>
  <si>
    <t>Casablanca- Settat</t>
  </si>
  <si>
    <t>الدار البيضاء - سطات</t>
  </si>
  <si>
    <t>Marrakech - Safi</t>
  </si>
  <si>
    <t>مراكش ــ آسفي</t>
  </si>
  <si>
    <t>Drâa- Tafilalet</t>
  </si>
  <si>
    <t>درعة ــ تافيلالت</t>
  </si>
  <si>
    <t xml:space="preserve">Souss - Massa </t>
  </si>
  <si>
    <t xml:space="preserve">سوس ــ ماسة </t>
  </si>
  <si>
    <t>Guelmim - Oued Noun</t>
  </si>
  <si>
    <t>كلميم ــ واد نون</t>
  </si>
  <si>
    <t>Laâyoune - Sakia El Hamra</t>
  </si>
  <si>
    <t>العيون ــ الساقية الحمراء</t>
  </si>
  <si>
    <t xml:space="preserve">Dakhla - Oued Ed-Dahab </t>
  </si>
  <si>
    <t xml:space="preserve">الداخلة - وادي الذهب </t>
  </si>
  <si>
    <t>المجموع الوطني</t>
  </si>
  <si>
    <t>(1) Projections au 1er juillet de l'année.</t>
  </si>
  <si>
    <t xml:space="preserve"> (1) إسقاطات فاتح يوليوز من السنة .</t>
  </si>
  <si>
    <t xml:space="preserve">طنجة-أصيلة </t>
  </si>
  <si>
    <t>Tanger-Assilah</t>
  </si>
  <si>
    <t>مغرب الجهات</t>
  </si>
  <si>
    <t>LE MAROC</t>
  </si>
  <si>
    <t>DES REGIONS</t>
  </si>
  <si>
    <t xml:space="preserve">REGION </t>
  </si>
  <si>
    <t xml:space="preserve">جهة </t>
  </si>
  <si>
    <t xml:space="preserve">خريطة الجهة </t>
  </si>
  <si>
    <t>CHIFFRES  CLES</t>
  </si>
  <si>
    <t>أرقام أساسية</t>
  </si>
  <si>
    <t xml:space="preserve">I- SECTEURS SOCIAUX </t>
  </si>
  <si>
    <t>a- Population et emploi</t>
  </si>
  <si>
    <t xml:space="preserve"> 1-Population</t>
  </si>
  <si>
    <t xml:space="preserve">1- السكان </t>
  </si>
  <si>
    <t xml:space="preserve"> 2-Activité et chômage</t>
  </si>
  <si>
    <t>b-Enseignement</t>
  </si>
  <si>
    <t xml:space="preserve"> 1-Enseignement primaire</t>
  </si>
  <si>
    <t xml:space="preserve"> 2-Enseignement secondaire collégial</t>
  </si>
  <si>
    <t xml:space="preserve"> 3-Enseignement secondaire qualifiant</t>
  </si>
  <si>
    <t xml:space="preserve"> 4-Formation professionnelle</t>
  </si>
  <si>
    <t xml:space="preserve">4- التكوين المهني </t>
  </si>
  <si>
    <t>c-Santé et couverture médicale</t>
  </si>
  <si>
    <t xml:space="preserve"> 1-Personnel médical et paramédical</t>
  </si>
  <si>
    <t xml:space="preserve"> 2-Infrastructure sanitaire publique</t>
  </si>
  <si>
    <t xml:space="preserve"> 3-Assurance Maladie Obligatoire</t>
  </si>
  <si>
    <t>II- SECTEURS ECONOMIQUES</t>
  </si>
  <si>
    <t>a- Pêche</t>
  </si>
  <si>
    <t xml:space="preserve">أ- الصيد </t>
  </si>
  <si>
    <t xml:space="preserve"> 1-Pêche côtière</t>
  </si>
  <si>
    <t xml:space="preserve">1- الصيد الساحلي </t>
  </si>
  <si>
    <t>b-Eau</t>
  </si>
  <si>
    <t xml:space="preserve">ب- الماء </t>
  </si>
  <si>
    <t>1- الماء الصالح للشرب</t>
  </si>
  <si>
    <t>c-Industrie</t>
  </si>
  <si>
    <t xml:space="preserve"> 1-Grandeurs industrielles</t>
  </si>
  <si>
    <t xml:space="preserve"> 2-Production industrielle par secteur</t>
  </si>
  <si>
    <t xml:space="preserve"> 3-Investissements industriels par secteur</t>
  </si>
  <si>
    <t>d-Tourisme</t>
  </si>
  <si>
    <t xml:space="preserve">3 - Nuitées touristiques réalisées dans </t>
  </si>
  <si>
    <t xml:space="preserve">3- الليالي السياحية المنجزة بالمؤسسات </t>
  </si>
  <si>
    <t xml:space="preserve">     les établissements classés</t>
  </si>
  <si>
    <t xml:space="preserve">    المصنفة</t>
  </si>
  <si>
    <t>4 -Arrivées dans les établissements classés</t>
  </si>
  <si>
    <t xml:space="preserve">4- القادمون للمؤسسات المصنفة </t>
  </si>
  <si>
    <t>e-Transports</t>
  </si>
  <si>
    <t xml:space="preserve"> 1-Transport routier</t>
  </si>
  <si>
    <t xml:space="preserve"> 2-Transport maritime</t>
  </si>
  <si>
    <t xml:space="preserve"> 3-Transport aérien</t>
  </si>
  <si>
    <t>f-Construction et foncier</t>
  </si>
  <si>
    <t xml:space="preserve">و- البناء و العقار </t>
  </si>
  <si>
    <t xml:space="preserve"> 1-Autorisations de construire délivrées</t>
  </si>
  <si>
    <r>
      <t xml:space="preserve"> 2-Prix moyen du m</t>
    </r>
    <r>
      <rPr>
        <vertAlign val="superscript"/>
        <sz val="14"/>
        <rFont val="Times New Roman"/>
        <family val="1"/>
      </rPr>
      <t>2</t>
    </r>
    <r>
      <rPr>
        <sz val="14"/>
        <rFont val="Times New Roman"/>
        <family val="1"/>
      </rPr>
      <t xml:space="preserve"> couvert </t>
    </r>
  </si>
  <si>
    <t xml:space="preserve">2- ثمن المتر المربع </t>
  </si>
  <si>
    <t xml:space="preserve">   des nouvelles constructions</t>
  </si>
  <si>
    <t xml:space="preserve">    للبنايات الجديدة </t>
  </si>
  <si>
    <t>g-Implantation bancaire</t>
  </si>
  <si>
    <t>h-Prix</t>
  </si>
  <si>
    <t xml:space="preserve">  Indice des prix à la consommation</t>
  </si>
  <si>
    <t xml:space="preserve">  الرقم الاستدلالي للأثمان عند الاستهلاك</t>
  </si>
  <si>
    <t>i-Comptes régionaux</t>
  </si>
  <si>
    <t xml:space="preserve"> 1-Produit intérieur brut et dépenses </t>
  </si>
  <si>
    <t xml:space="preserve">1- الناتج الداخلي الإجمالي </t>
  </si>
  <si>
    <t xml:space="preserve">   de consommation finale des ménages</t>
  </si>
  <si>
    <t>(1) concerne uniquement la population municipale.</t>
  </si>
  <si>
    <t xml:space="preserve">        de longue durée</t>
  </si>
  <si>
    <t xml:space="preserve">        الطويلة الأمد</t>
  </si>
  <si>
    <t>Allal El Fassi</t>
  </si>
  <si>
    <t>علال الفاسي</t>
  </si>
  <si>
    <t>Idriss 1er</t>
  </si>
  <si>
    <t>إدريس الأول</t>
  </si>
  <si>
    <t>Fès - Meknès</t>
  </si>
  <si>
    <t>فاس ــ مكناس</t>
  </si>
  <si>
    <t>نشاط  م.و.ك.م.ص.ش</t>
  </si>
  <si>
    <t>Ghassoul (tonnes)</t>
  </si>
  <si>
    <t>الغاسول (بالطن)</t>
  </si>
  <si>
    <t>Sel (tonnes)</t>
  </si>
  <si>
    <t>الملح (بالطن)</t>
  </si>
  <si>
    <t>2- Transport aérien</t>
  </si>
  <si>
    <t>2- النقل الجوي</t>
  </si>
  <si>
    <t>Aéroport de Fès-saiss</t>
  </si>
  <si>
    <t>مطار فاس-سايس</t>
  </si>
  <si>
    <t>Aéroport d'Ifrane</t>
  </si>
  <si>
    <t>مطار إفران</t>
  </si>
  <si>
    <t>Indice des prix à la consommation : ville de Fès</t>
  </si>
  <si>
    <t>الرقم الاستدلالي للأثمان عند الاستهلاك : مدينة فاس</t>
  </si>
  <si>
    <t xml:space="preserve">الرقم الاستدلالي العام </t>
  </si>
  <si>
    <t>Indice des prix à la consommation : ville de Meknès</t>
  </si>
  <si>
    <t>الرقم الاستدلالي للأثمان عند الاستهلاك : مدينة مكناس</t>
  </si>
  <si>
    <r>
      <t xml:space="preserve"> - Agée de moins de 15 ans</t>
    </r>
    <r>
      <rPr>
        <vertAlign val="superscript"/>
        <sz val="12"/>
        <rFont val="Times New Roman"/>
        <family val="1"/>
      </rPr>
      <t>(1)</t>
    </r>
    <r>
      <rPr>
        <sz val="12"/>
        <rFont val="Times New Roman"/>
        <family val="1"/>
      </rPr>
      <t xml:space="preserve"> (2004)</t>
    </r>
  </si>
  <si>
    <r>
      <t xml:space="preserve"> - أقل من 15 سنة </t>
    </r>
    <r>
      <rPr>
        <vertAlign val="superscript"/>
        <sz val="14"/>
        <rFont val="Times New Roman"/>
        <family val="1"/>
      </rPr>
      <t>(1)</t>
    </r>
    <r>
      <rPr>
        <sz val="14"/>
        <rFont val="Times New Roman"/>
        <family val="1"/>
      </rPr>
      <t xml:space="preserve"> (2004)</t>
    </r>
  </si>
  <si>
    <t xml:space="preserve"> 1-3  المؤمّنون وذوو الحقوق  </t>
  </si>
  <si>
    <t>مولاي بوسلهام</t>
  </si>
  <si>
    <t>مهدية</t>
  </si>
  <si>
    <t>Moulay Bousselham</t>
  </si>
  <si>
    <t>Mehdia</t>
  </si>
  <si>
    <t xml:space="preserve">  Kénitra</t>
  </si>
  <si>
    <t xml:space="preserve">  القنيطرة</t>
  </si>
  <si>
    <t xml:space="preserve">  El Kansera</t>
  </si>
  <si>
    <t xml:space="preserve">  القنصرة</t>
  </si>
  <si>
    <t xml:space="preserve">    Production minière</t>
  </si>
  <si>
    <t xml:space="preserve">    الإنتاج المعدني</t>
  </si>
  <si>
    <t>Flyorine (tonnes)</t>
  </si>
  <si>
    <t>الفليورين (بالطن)</t>
  </si>
  <si>
    <t>Aéroport de Rabat - Salé</t>
  </si>
  <si>
    <t xml:space="preserve">مطار الرباط - سلا </t>
  </si>
  <si>
    <t xml:space="preserve">Indice des prix à la consommation : ville de Rabat </t>
  </si>
  <si>
    <t>Indice des prix à la consommation : ville de Kénitra</t>
  </si>
  <si>
    <t xml:space="preserve">       الطويلة الأمد</t>
  </si>
  <si>
    <t xml:space="preserve">a - Agriculture </t>
  </si>
  <si>
    <t xml:space="preserve">أ- الفلاحة </t>
  </si>
  <si>
    <t>El Borj</t>
  </si>
  <si>
    <t>البرج</t>
  </si>
  <si>
    <t>Tanafnit</t>
  </si>
  <si>
    <t>تنافنيت</t>
  </si>
  <si>
    <t>Ait Messaoud</t>
  </si>
  <si>
    <t>أيت مسعود</t>
  </si>
  <si>
    <t xml:space="preserve">Ahmed Al Hansali </t>
  </si>
  <si>
    <t>أحمد الحنصالي</t>
  </si>
  <si>
    <t>Hassan 1er</t>
  </si>
  <si>
    <t>الحسن الأول</t>
  </si>
  <si>
    <t>Bine El Ouidane</t>
  </si>
  <si>
    <t>بين الويدان</t>
  </si>
  <si>
    <t>STEP Afourer</t>
  </si>
  <si>
    <t>محطة تنقيل الطاقة عن طريق الضخ أفورار</t>
  </si>
  <si>
    <t>Afourer</t>
  </si>
  <si>
    <t>أفورار</t>
  </si>
  <si>
    <t xml:space="preserve">Aéroport de Béni Mellal </t>
  </si>
  <si>
    <t>مطار بني ملال</t>
  </si>
  <si>
    <t>Indice des prix à la consommation : ville de Béni Mellal</t>
  </si>
  <si>
    <t>الرقم الاستدلالي للأثمان عند الاستهلاك : بني ملال</t>
  </si>
  <si>
    <t>Effectifs des employés</t>
  </si>
  <si>
    <t>...</t>
  </si>
  <si>
    <t xml:space="preserve">Céréales </t>
  </si>
  <si>
    <r>
      <t xml:space="preserve">مجموع الجهة </t>
    </r>
    <r>
      <rPr>
        <b/>
        <vertAlign val="superscript"/>
        <sz val="10"/>
        <rFont val="Times New Roman"/>
        <family val="1"/>
      </rPr>
      <t>(1)</t>
    </r>
  </si>
  <si>
    <t>المحمدية</t>
  </si>
  <si>
    <t>الجديدة</t>
  </si>
  <si>
    <t>الدار البيضاء</t>
  </si>
  <si>
    <t>Mohammadia</t>
  </si>
  <si>
    <t>El Jadida</t>
  </si>
  <si>
    <t>Casablanca</t>
  </si>
  <si>
    <t>Total espèces</t>
  </si>
  <si>
    <t>Tit Mellil</t>
  </si>
  <si>
    <t>تيط ملبل</t>
  </si>
  <si>
    <t>Al Massira</t>
  </si>
  <si>
    <t>المسيرة</t>
  </si>
  <si>
    <t>Daourat</t>
  </si>
  <si>
    <t>الدورات</t>
  </si>
  <si>
    <t>Imfout</t>
  </si>
  <si>
    <t>إيمفوت</t>
  </si>
  <si>
    <t>الدار البيضاء- سطات</t>
  </si>
  <si>
    <t>Fer (tonnes)</t>
  </si>
  <si>
    <t>الحديد (بالطن)</t>
  </si>
  <si>
    <t>(1) : Il s'agit des clubs hôtels, des gites,des auberges, des motels , des pensions et des campings</t>
  </si>
  <si>
    <t>Port de Casablanca</t>
  </si>
  <si>
    <t>ميناء الدار البيضاء</t>
  </si>
  <si>
    <t>Port de Mohammadia</t>
  </si>
  <si>
    <t>ميناء المحمدية</t>
  </si>
  <si>
    <t>Port de Jorf Lasfar</t>
  </si>
  <si>
    <t>ميناء الجرف الأصفر</t>
  </si>
  <si>
    <t>مطار محمد الخامس</t>
  </si>
  <si>
    <t>Aéroport de Benslimane</t>
  </si>
  <si>
    <t>مطار بنسليمان</t>
  </si>
  <si>
    <t>المصدر : المندوبية السامية للتخطيط .</t>
  </si>
  <si>
    <r>
      <t>2 - Prix moyen du m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couvert des nouvelles constructions</t>
    </r>
  </si>
  <si>
    <t xml:space="preserve">Indice des prix à la consommation : ville de Casablanca </t>
  </si>
  <si>
    <t>الرقم الاستدلالي للأثمان عند الاستهلاك : مدينة الدار البيضاء</t>
  </si>
  <si>
    <t>Indice des prix à la consommation : ville de Settat</t>
  </si>
  <si>
    <t>الرقم الاستدلالي للأثمان عند الاستهلاك : مدينة سطات</t>
  </si>
  <si>
    <t>الصويرة</t>
  </si>
  <si>
    <t>آسفي</t>
  </si>
  <si>
    <t>Essaouira</t>
  </si>
  <si>
    <t>Safi</t>
  </si>
  <si>
    <t>Moulay Youssef</t>
  </si>
  <si>
    <t>مولاي يوسف</t>
  </si>
  <si>
    <t>Lalla Takerkoust</t>
  </si>
  <si>
    <t>للاتكركوست</t>
  </si>
  <si>
    <t>مراكش- أسفي</t>
  </si>
  <si>
    <t>Barytine (tonnes)</t>
  </si>
  <si>
    <t>الباريتين (بالطن)</t>
  </si>
  <si>
    <t xml:space="preserve">(1) :Il s'agit des clubs hôtels, des gites, des auberges, des motels, des pensions et des campings </t>
  </si>
  <si>
    <t>(1) ييتعلق الأمر بنادي فندقي، منازل، نزول، موتيلات والفنادق العائلية و مخيمات</t>
  </si>
  <si>
    <t>Port de Safi</t>
  </si>
  <si>
    <t>ميناء آسفي</t>
  </si>
  <si>
    <t>Aéroport de Marrakech</t>
  </si>
  <si>
    <t>مطار مراكش</t>
  </si>
  <si>
    <t>Aéroport d'Essaouira</t>
  </si>
  <si>
    <t>مطار الصويرة</t>
  </si>
  <si>
    <t>Indice des prix à la consommation : ville de Marrakech</t>
  </si>
  <si>
    <t>الرقم الاستدلالي للأثمان عند الاستهلاك : مدينة مراكش</t>
  </si>
  <si>
    <t>Indice des prix à la consommation : ville de Safi</t>
  </si>
  <si>
    <t>الرقم الاستدلالي للأثمان عند الاستهلاك : مدينة آسفي</t>
  </si>
  <si>
    <t>Mansour Eddahbi</t>
  </si>
  <si>
    <t xml:space="preserve">المنصور الذهبي </t>
  </si>
  <si>
    <t>درعة- تافيلالت</t>
  </si>
  <si>
    <t>Cobalt (tonnes)</t>
  </si>
  <si>
    <t>الكوبالت (بالطن)</t>
  </si>
  <si>
    <t>Argent (tonnes)</t>
  </si>
  <si>
    <t>الفضة (بالطن)</t>
  </si>
  <si>
    <t>Manganèse (tonnes)</t>
  </si>
  <si>
    <t>(بالطن)المنغنيز</t>
  </si>
  <si>
    <t xml:space="preserve">(1) Il s'agit des clubs hôtels, des gites, des auberges, des motels, des pensions et des campings </t>
  </si>
  <si>
    <t>Aéroport d'Errachidia</t>
  </si>
  <si>
    <t>مطار الرشيدية</t>
  </si>
  <si>
    <t xml:space="preserve">Aéroport de Ouarzazate </t>
  </si>
  <si>
    <t>مطار ورزازات</t>
  </si>
  <si>
    <t>أكادير</t>
  </si>
  <si>
    <t>إمسوان</t>
  </si>
  <si>
    <t>Agadir</t>
  </si>
  <si>
    <t>Imessouane</t>
  </si>
  <si>
    <t xml:space="preserve"> Centrales thermiques</t>
  </si>
  <si>
    <t xml:space="preserve"> المحطات الحرارية</t>
  </si>
  <si>
    <t>(1)  يتعلق الأمر بنادي فندقي، منازل، نزول، موتيلات والفنادق العائلية و مخيمات</t>
  </si>
  <si>
    <t>Port d'Agadir</t>
  </si>
  <si>
    <t>ميناء أكادير</t>
  </si>
  <si>
    <t>Aéroport d'Agadir</t>
  </si>
  <si>
    <t>مطار أكادير</t>
  </si>
  <si>
    <t>Indice des prix à la consommation : ville d'Agadir</t>
  </si>
  <si>
    <t>الرقم الاستدلالي للأثمان عند الاستهلاك : مدينة أكادير</t>
  </si>
  <si>
    <t xml:space="preserve"> - Totale </t>
  </si>
  <si>
    <t xml:space="preserve"> - المجموع </t>
  </si>
  <si>
    <t xml:space="preserve">         de longue durée</t>
  </si>
  <si>
    <t>سيدي إفني</t>
  </si>
  <si>
    <t>طانطان</t>
  </si>
  <si>
    <t>Sidi Ifni</t>
  </si>
  <si>
    <t>Tan Tan</t>
  </si>
  <si>
    <t xml:space="preserve">   Tan Tan </t>
  </si>
  <si>
    <t xml:space="preserve">    طانطان</t>
  </si>
  <si>
    <t>كلميم- واد نون</t>
  </si>
  <si>
    <t xml:space="preserve">Aéroport de Tan Tan </t>
  </si>
  <si>
    <t>مطار طانطان</t>
  </si>
  <si>
    <t>Aéroport de Guelmim</t>
  </si>
  <si>
    <t>مطار كلميم</t>
  </si>
  <si>
    <t>Indice des prix à la consommation : ville de Guelmim</t>
  </si>
  <si>
    <t>الرقم الاستدلالي للأثمان عند الاستهلاك : مدينة كلميم</t>
  </si>
  <si>
    <t xml:space="preserve"> - Totale (habitants)</t>
  </si>
  <si>
    <t xml:space="preserve"> - المجموع (نسمة)</t>
  </si>
  <si>
    <r>
      <t xml:space="preserve"> - Agée de moins de 15 ans </t>
    </r>
    <r>
      <rPr>
        <vertAlign val="superscript"/>
        <sz val="12"/>
        <rFont val="Times New Roman"/>
        <family val="1"/>
      </rPr>
      <t>(1)</t>
    </r>
    <r>
      <rPr>
        <sz val="12"/>
        <rFont val="Times New Roman"/>
        <family val="1"/>
      </rPr>
      <t xml:space="preserve"> (2014)</t>
    </r>
  </si>
  <si>
    <t>4 - Formation professionnelle</t>
  </si>
  <si>
    <t xml:space="preserve">    1-3  المؤمّنون وذوو الحقوق  </t>
  </si>
  <si>
    <t xml:space="preserve">a - pêche </t>
  </si>
  <si>
    <t>1 - Pêche côtière</t>
  </si>
  <si>
    <t>بوجدور</t>
  </si>
  <si>
    <t>العيون</t>
  </si>
  <si>
    <t>Boujdour</t>
  </si>
  <si>
    <t>Laâyoune</t>
  </si>
  <si>
    <t>Es-Smara et Boujdour</t>
  </si>
  <si>
    <t>السمارة وبوجدور</t>
  </si>
  <si>
    <t>Port de Laâyoune</t>
  </si>
  <si>
    <t>ميناء العيون</t>
  </si>
  <si>
    <t>Aéroport de Laâyoune</t>
  </si>
  <si>
    <t>مطار العيون</t>
  </si>
  <si>
    <t>Indice des prix à la consommation : ville de Laâyoune</t>
  </si>
  <si>
    <t>الرقم الاستدلالي للأثمان عند الاستهلاك : مدينة  العيون</t>
  </si>
  <si>
    <t xml:space="preserve">1 - Produit intérieur brut par branche d'activité </t>
  </si>
  <si>
    <t xml:space="preserve">     et dépenses de consommation finale des ménages</t>
  </si>
  <si>
    <t xml:space="preserve"> 2-3  عدد المستفيدين من نفقات الأمراض </t>
  </si>
  <si>
    <t xml:space="preserve">         الطويلة الأمد</t>
  </si>
  <si>
    <t xml:space="preserve"> (2) : En milliers de Dh</t>
  </si>
  <si>
    <t xml:space="preserve">a - Pêche </t>
  </si>
  <si>
    <t xml:space="preserve"> الداخلة</t>
  </si>
  <si>
    <r>
      <t>Total région</t>
    </r>
    <r>
      <rPr>
        <b/>
        <vertAlign val="superscript"/>
        <sz val="10"/>
        <color indexed="8"/>
        <rFont val="Times New Roman"/>
        <family val="1"/>
      </rPr>
      <t xml:space="preserve">(1) </t>
    </r>
  </si>
  <si>
    <t>Dakhla</t>
  </si>
  <si>
    <t>b - Eau</t>
  </si>
  <si>
    <t xml:space="preserve">1 - Eau potable </t>
  </si>
  <si>
    <t>d- Tourisme</t>
  </si>
  <si>
    <t xml:space="preserve">Port de Dakhla </t>
  </si>
  <si>
    <t>ميناء الداخلة</t>
  </si>
  <si>
    <t xml:space="preserve">Aéroport de Dakhla </t>
  </si>
  <si>
    <t>مطار الداخلة</t>
  </si>
  <si>
    <t xml:space="preserve"> المصدر : المندوبية السامية للتخطيط.</t>
  </si>
  <si>
    <r>
      <t>2 - Prix moyen du m</t>
    </r>
    <r>
      <rPr>
        <b/>
        <vertAlign val="superscript"/>
        <sz val="12"/>
        <color indexed="8"/>
        <rFont val="Times New Roman"/>
        <family val="1"/>
        <charset val="178"/>
      </rPr>
      <t>2</t>
    </r>
    <r>
      <rPr>
        <b/>
        <sz val="12"/>
        <color indexed="8"/>
        <rFont val="Times New Roman"/>
        <family val="1"/>
        <charset val="178"/>
      </rPr>
      <t xml:space="preserve"> couvert des nouvelles constructions</t>
    </r>
  </si>
  <si>
    <t>د - الأسعار</t>
  </si>
  <si>
    <t xml:space="preserve">Indice des prix à la consommation : ville de Dakhla </t>
  </si>
  <si>
    <t>الرقم الاستدلالي للأثمان عند الاستهلاك : مدينة الداخلة</t>
  </si>
  <si>
    <t>4-Formation professionnelle</t>
  </si>
  <si>
    <t xml:space="preserve">c-Santé et couverture médicale </t>
  </si>
  <si>
    <t>d-Justice</t>
  </si>
  <si>
    <t>د- العدل</t>
  </si>
  <si>
    <t xml:space="preserve"> 1-Auxiliaires de justice</t>
  </si>
  <si>
    <t>c-Mines</t>
  </si>
  <si>
    <t>ج- المعادن</t>
  </si>
  <si>
    <t>d-Industrie</t>
  </si>
  <si>
    <t>e-Tourisme</t>
  </si>
  <si>
    <t>f-Transports</t>
  </si>
  <si>
    <t>g-Construction et foncier</t>
  </si>
  <si>
    <t>h-Implantation bancaire</t>
  </si>
  <si>
    <t>i-Prix</t>
  </si>
  <si>
    <t>j-Comptes régionaux</t>
  </si>
  <si>
    <t xml:space="preserve">     ونفقات الإستهلاك النهائي للأسر</t>
  </si>
  <si>
    <t>L'ORIENTAL</t>
  </si>
  <si>
    <t xml:space="preserve"> رقم المعاملات (مليون درهم)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</si>
  <si>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 xml:space="preserve">الشرق </t>
    </r>
    <r>
      <rPr>
        <sz val="16"/>
        <color rgb="FF000000"/>
        <rFont val="Times New Roman"/>
        <family val="1"/>
      </rPr>
      <t xml:space="preserve"> 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</si>
  <si>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L'ORIENTAL</t>
    </r>
    <r>
      <rPr>
        <sz val="16"/>
        <color rgb="FF000000"/>
        <rFont val="Times New Roman"/>
        <family val="1"/>
      </rPr>
      <t xml:space="preserve"> </t>
    </r>
  </si>
  <si>
    <t xml:space="preserve">مقر الجهة : وجدة-أنجاد </t>
  </si>
  <si>
    <t>جهة</t>
  </si>
  <si>
    <t xml:space="preserve">فاس - مكناس </t>
  </si>
  <si>
    <t>FES - MEKNES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</si>
  <si>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فاس-مكناس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</si>
  <si>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FES-MEKNES</t>
    </r>
    <r>
      <rPr>
        <sz val="16"/>
        <color rgb="FF000000"/>
        <rFont val="Times New Roman"/>
        <family val="1"/>
      </rPr>
      <t xml:space="preserve"> </t>
    </r>
  </si>
  <si>
    <t xml:space="preserve">مقر الجهة : فاس </t>
  </si>
  <si>
    <t>Chef-lieu : Fès</t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</si>
  <si>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RABAT-SALE-KENITRA</t>
    </r>
    <r>
      <rPr>
        <sz val="16"/>
        <color rgb="FF000000"/>
        <rFont val="Times New Roman"/>
        <family val="1"/>
      </rPr>
      <t xml:space="preserve"> </t>
    </r>
  </si>
  <si>
    <t xml:space="preserve">مقر الجهة : الرباط </t>
  </si>
  <si>
    <t>Chef-lieu : Rabat</t>
  </si>
  <si>
    <t xml:space="preserve">RABAT-SALE-KENITRA </t>
  </si>
  <si>
    <t>الرباط - سلا - القنيطرة</t>
  </si>
  <si>
    <t xml:space="preserve"> الرقم الاستدلالي للأثمان عند الاستهلاك : مدينة الرباط</t>
  </si>
  <si>
    <t xml:space="preserve"> الرقم الاستدلالي للأثمان عند الاستهلاك : مدينة القنيطرة</t>
  </si>
  <si>
    <t>بني ملال - خنيفرة</t>
  </si>
  <si>
    <t>BENI MELLAL - KHENIFRA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</si>
  <si>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بني ملال - خنيفرة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</si>
  <si>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BENI MELLAL - KHENIFRA</t>
    </r>
    <r>
      <rPr>
        <sz val="16"/>
        <color rgb="FF000000"/>
        <rFont val="Times New Roman"/>
        <family val="1"/>
      </rPr>
      <t xml:space="preserve"> </t>
    </r>
  </si>
  <si>
    <t>Chef-lieu : Béni Mellal</t>
  </si>
  <si>
    <t xml:space="preserve">مقر الجهة : بني ملال </t>
  </si>
  <si>
    <t>CASABLANCA - SETTAT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</si>
  <si>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الدار البيضاء - سطات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</si>
  <si>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CASABLANCA - SETTAT</t>
    </r>
    <r>
      <rPr>
        <sz val="16"/>
        <color rgb="FF000000"/>
        <rFont val="Times New Roman"/>
        <family val="1"/>
      </rPr>
      <t xml:space="preserve"> </t>
    </r>
  </si>
  <si>
    <t>Chef-lieu : Casablanca</t>
  </si>
  <si>
    <t>مقر الجهة : الدار البيضاء</t>
  </si>
  <si>
    <t>مراكش - آسفي</t>
  </si>
  <si>
    <t>MARRAKECH - SAFI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</si>
  <si>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مراكش - آسفي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</si>
  <si>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MARRAKECH - SAFI</t>
    </r>
  </si>
  <si>
    <t>Chef-lieu : Marrakech</t>
  </si>
  <si>
    <t>مقر الجهة : مراكش</t>
  </si>
  <si>
    <t>درعة - تافيلالت</t>
  </si>
  <si>
    <t>DRAA - TAFILALET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</si>
  <si>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درعة - تافيلالت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</si>
  <si>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DRAA - TAFILALET</t>
    </r>
  </si>
  <si>
    <t>مقر الجهة : الرشيدية</t>
  </si>
  <si>
    <t>Chef-lieu : Errachidia</t>
  </si>
  <si>
    <t>SOUSS - MASSA</t>
  </si>
  <si>
    <t>سوس - ماسة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</si>
  <si>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سوس - ماسة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</si>
  <si>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SOUSS - MASSA</t>
    </r>
  </si>
  <si>
    <t>كلميم - واد نون</t>
  </si>
  <si>
    <t>GUELMIM - OUED NOUN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</si>
  <si>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كلميم - واد نون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</si>
  <si>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GUELMIM - OUED NOUN</t>
    </r>
  </si>
  <si>
    <t>مقر الجهة : كلميم</t>
  </si>
  <si>
    <t>Chef-lieu : Guelmim</t>
  </si>
  <si>
    <t>مقر الجهة : أكادير-إداوتنان</t>
  </si>
  <si>
    <t>Chef-lieu : Agadir-Ida-Ou-Tanane</t>
  </si>
  <si>
    <t>LAAYOUNE - SAKIA EL HAMRA</t>
  </si>
  <si>
    <t>العيون - الساقية الحمراء</t>
  </si>
  <si>
    <t>مقر الجهة : العيون</t>
  </si>
  <si>
    <t>Chef-lieu : Laâyoune</t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</si>
  <si>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LAAYOUNE - SAKIA EL HAMRA</t>
    </r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</si>
  <si>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العيون - الساقية الحمراء</t>
    </r>
  </si>
  <si>
    <t>DAKHLA - OUED ED-DAHAB</t>
  </si>
  <si>
    <t>Chef-lieu : Oued Ed-Dahab</t>
  </si>
  <si>
    <t>مقر الجهة : وادي الذهب</t>
  </si>
  <si>
    <t>الداخلة - وادي الذهب</t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</si>
  <si>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الداخلة - وادي الذهب</t>
    </r>
  </si>
  <si>
    <r>
      <t xml:space="preserve"> </t>
    </r>
    <r>
      <rPr>
        <b/>
        <sz val="16"/>
        <color theme="1"/>
        <rFont val="Wingdings 3"/>
        <family val="1"/>
        <charset val="2"/>
      </rPr>
      <t></t>
    </r>
    <r>
      <rPr>
        <b/>
        <sz val="16"/>
        <color theme="1"/>
        <rFont val="Times New Roman"/>
        <family val="1"/>
      </rPr>
      <t>DAKHLA - OUED ED-DAHAB</t>
    </r>
  </si>
  <si>
    <r>
      <t xml:space="preserve">Transport maritime de marchandises </t>
    </r>
    <r>
      <rPr>
        <b/>
        <sz val="12"/>
        <rFont val="Times New Roman"/>
        <family val="1"/>
      </rPr>
      <t xml:space="preserve">(en millers de tonnes)       </t>
    </r>
    <r>
      <rPr>
        <b/>
        <sz val="16"/>
        <rFont val="Times New Roman"/>
        <family val="1"/>
      </rPr>
      <t xml:space="preserve">      </t>
    </r>
  </si>
  <si>
    <r>
      <t xml:space="preserve">النقل البحري للبضائع </t>
    </r>
    <r>
      <rPr>
        <b/>
        <sz val="14"/>
        <rFont val="Times New Roman"/>
        <family val="1"/>
      </rPr>
      <t>(بألف طن)</t>
    </r>
  </si>
  <si>
    <t>Source : Haut-Commissariat au Plan.</t>
  </si>
  <si>
    <t>المزروعات السكرية</t>
  </si>
  <si>
    <t>Cultures sucrières</t>
  </si>
  <si>
    <t>المصدر : وزارة التجهيز والنقل واللوجستيك والماء (مديرية الطرق).</t>
  </si>
  <si>
    <t>Source : Ministère de l'Equipement, du Transport de la Logistique et de l'Eau(Direction des Routes).</t>
  </si>
  <si>
    <r>
      <t xml:space="preserve">Transport maritime de marchandises </t>
    </r>
    <r>
      <rPr>
        <b/>
        <sz val="12"/>
        <rFont val="Times New Roman"/>
        <family val="1"/>
      </rPr>
      <t xml:space="preserve">(en milliers de tonnes)       </t>
    </r>
    <r>
      <rPr>
        <b/>
        <sz val="16"/>
        <rFont val="Times New Roman"/>
        <family val="1"/>
      </rPr>
      <t xml:space="preserve">      </t>
    </r>
  </si>
  <si>
    <t>Source : Ministère de l'Equipement, du Transport de la Logistique et de l'Eau (Direction des Routes).</t>
  </si>
  <si>
    <t>وجدة-أنجاد</t>
  </si>
  <si>
    <t>فاس</t>
  </si>
  <si>
    <t>الرباط</t>
  </si>
  <si>
    <t>بني ملال</t>
  </si>
  <si>
    <t>مراكش</t>
  </si>
  <si>
    <t>الرشيدية</t>
  </si>
  <si>
    <t>أكادير-إداوتنان</t>
  </si>
  <si>
    <t>كلميم</t>
  </si>
  <si>
    <t>وادي الذهب</t>
  </si>
  <si>
    <t>Oujda-Angad</t>
  </si>
  <si>
    <t>Fès</t>
  </si>
  <si>
    <t>Rabat</t>
  </si>
  <si>
    <t>Béni Mellal</t>
  </si>
  <si>
    <t>Marrakech</t>
  </si>
  <si>
    <t>Errachidia</t>
  </si>
  <si>
    <t>Agadir-Ida-Ou-Tanane</t>
  </si>
  <si>
    <t>Guelmim</t>
  </si>
  <si>
    <t>Oued Ed-Dahab</t>
  </si>
  <si>
    <t>الفوسفاط (بألف طن)</t>
  </si>
  <si>
    <t>Phosphate (en mille tonnes)</t>
  </si>
  <si>
    <t>Source :  Haut-Commissariat au Plan.</t>
  </si>
  <si>
    <t>Aéroport  Mohammed V</t>
  </si>
  <si>
    <t>Phosphate (en mille tonne)</t>
  </si>
  <si>
    <r>
      <t xml:space="preserve"> - معدل النشاط </t>
    </r>
    <r>
      <rPr>
        <vertAlign val="superscript"/>
        <sz val="14"/>
        <rFont val="Times New Roman"/>
        <family val="1"/>
      </rPr>
      <t>(2)</t>
    </r>
  </si>
  <si>
    <r>
      <t xml:space="preserve"> - Taux d'activité </t>
    </r>
    <r>
      <rPr>
        <vertAlign val="superscript"/>
        <sz val="12"/>
        <rFont val="Times New Roman"/>
        <family val="1"/>
      </rPr>
      <t>(2)</t>
    </r>
  </si>
  <si>
    <t>(2) : il s'agit des régions du Sud.</t>
  </si>
  <si>
    <t>(2) يتعلق الأمر بالأقاليم الجنوبية.</t>
  </si>
  <si>
    <t>Dakhla - Oued Ed Dahab</t>
  </si>
  <si>
    <t>(1) Les trois régions ont été regroupées pour des considérations d'échantillonnage</t>
  </si>
  <si>
    <t>(1) جمعت هذه الجهات الثلاث لاعتبارات ترجع إلى طريقة المعاينة</t>
  </si>
  <si>
    <t>Source : Haut- Commissariat au Plan.</t>
  </si>
  <si>
    <t>SIGNES ET ABREVIATIONS ADOPTES</t>
  </si>
  <si>
    <t xml:space="preserve"> *            : Provisoire ou estimé                                                                                  </t>
  </si>
  <si>
    <t xml:space="preserve"> …          : Information non disponible</t>
  </si>
  <si>
    <r>
      <t>-</t>
    </r>
    <r>
      <rPr>
        <sz val="7"/>
        <rFont val="Times New Roman"/>
        <family val="1"/>
      </rPr>
      <t xml:space="preserve">          </t>
    </r>
    <r>
      <rPr>
        <sz val="12"/>
        <rFont val="Times New Roman"/>
        <family val="1"/>
      </rPr>
      <t xml:space="preserve">        : Résultat rigoureusement nul </t>
    </r>
  </si>
  <si>
    <r>
      <t>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          : Mètre carré</t>
    </r>
  </si>
  <si>
    <r>
      <t>m</t>
    </r>
    <r>
      <rPr>
        <vertAlign val="superscript"/>
        <sz val="12"/>
        <rFont val="Times New Roman"/>
        <family val="1"/>
      </rPr>
      <t>3</t>
    </r>
    <r>
      <rPr>
        <sz val="12"/>
        <rFont val="Times New Roman"/>
        <family val="1"/>
      </rPr>
      <t>          : Mètre cube</t>
    </r>
  </si>
  <si>
    <t>Kg          : Kilogramme</t>
  </si>
  <si>
    <t>Dh          : Dirham</t>
  </si>
  <si>
    <t>Ha          : Hectare</t>
  </si>
  <si>
    <t>Qx          : Quintaux</t>
  </si>
  <si>
    <t>Km         : Kilomètre</t>
  </si>
  <si>
    <t>ONEP    : Office National de l’Eau Potable</t>
  </si>
  <si>
    <t>A.B.B     : Al Barid Bank</t>
  </si>
  <si>
    <t xml:space="preserve">A.W.B    : Attijari Wafabank </t>
  </si>
  <si>
    <t>B.M.C.E : Banque Marocaine du Commerce Extérieur</t>
  </si>
  <si>
    <t>B.M.C.I : Banque Marocaine du Commerce et de l’Industrie</t>
  </si>
  <si>
    <t>C.A.M    : Crédit Agricole marocain</t>
  </si>
  <si>
    <t>C.D.M    : Crédit du Maroc</t>
  </si>
  <si>
    <t>C.I.H      : Crédit de l’Immobilier et de l’Hôtellerie</t>
  </si>
  <si>
    <t>C.P.M    : Crédit Populaire du Maroc</t>
  </si>
  <si>
    <t>S.G       : Société générale</t>
  </si>
  <si>
    <t>الرموز والمصطلحات المستعملة</t>
  </si>
  <si>
    <t>* : معطيات مؤقتة</t>
  </si>
  <si>
    <t>... :  معطيات غير متوفرة</t>
  </si>
  <si>
    <t xml:space="preserve"> -  :  نتائج شبه منعدمة</t>
  </si>
  <si>
    <t>كلغ :  كيلو غرام</t>
  </si>
  <si>
    <t>كلم : كيلومتر</t>
  </si>
  <si>
    <t>ب.ب : البريد بنك</t>
  </si>
  <si>
    <t>ت.ب.و : التجاري بنك الوفاء</t>
  </si>
  <si>
    <t>ب.م.ت.خ : البنك المغربي للتجارة الخارجية</t>
  </si>
  <si>
    <t>ب.م.ت.ص :البنك المغربي للتجارة والصناعة</t>
  </si>
  <si>
    <t>ق.م.ف :القرض المغربي الفلاحي</t>
  </si>
  <si>
    <t>م.م : مصرف المغرب</t>
  </si>
  <si>
    <t>ق.ع.س : القرض العقاري والسياحي</t>
  </si>
  <si>
    <t>ق.ش.م : القرض الشعبي للمغرب</t>
  </si>
  <si>
    <t>ش.ع : الشركة العامة</t>
  </si>
  <si>
    <r>
      <t>م</t>
    </r>
    <r>
      <rPr>
        <vertAlign val="superscript"/>
        <sz val="14"/>
        <rFont val="Times New Roman"/>
        <family val="1"/>
      </rPr>
      <t>2</t>
    </r>
    <r>
      <rPr>
        <sz val="14"/>
        <rFont val="Times New Roman"/>
        <family val="1"/>
      </rPr>
      <t xml:space="preserve">  : متر مربع</t>
    </r>
  </si>
  <si>
    <r>
      <t>م</t>
    </r>
    <r>
      <rPr>
        <vertAlign val="superscript"/>
        <sz val="14"/>
        <rFont val="Times New Roman"/>
        <family val="1"/>
      </rPr>
      <t>3</t>
    </r>
    <r>
      <rPr>
        <sz val="14"/>
        <rFont val="Times New Roman"/>
        <family val="1"/>
      </rPr>
      <t xml:space="preserve"> : متر مكعب</t>
    </r>
  </si>
  <si>
    <r>
      <t xml:space="preserve"> </t>
    </r>
    <r>
      <rPr>
        <b/>
        <sz val="16"/>
        <color theme="1"/>
        <rFont val="Wingdings 3"/>
        <family val="1"/>
        <charset val="2"/>
      </rPr>
      <t xml:space="preserve"> </t>
    </r>
    <r>
      <rPr>
        <b/>
        <sz val="16"/>
        <color theme="1"/>
        <rFont val="Times New Roman"/>
        <family val="1"/>
      </rPr>
      <t>الرباط - سلا - القنيطرة</t>
    </r>
  </si>
  <si>
    <t>e- Transports</t>
  </si>
  <si>
    <t>a- Agriculture et pêche</t>
  </si>
  <si>
    <t xml:space="preserve"> 1-Agriculture</t>
  </si>
  <si>
    <t xml:space="preserve"> 2-Pêche côtière</t>
  </si>
  <si>
    <t>1- الفلاحة</t>
  </si>
  <si>
    <t>1-Production nette d'électricité</t>
  </si>
  <si>
    <t>2- Ventes d'électricité</t>
  </si>
  <si>
    <t xml:space="preserve"> 3-Eau potable</t>
  </si>
  <si>
    <t>b-Energie et Eau</t>
  </si>
  <si>
    <t xml:space="preserve">  Production minière</t>
  </si>
  <si>
    <t xml:space="preserve">  الإنتاج المعدني</t>
  </si>
  <si>
    <t xml:space="preserve"> 2-Transport aérien</t>
  </si>
  <si>
    <t xml:space="preserve">a- Agriculture </t>
  </si>
  <si>
    <t xml:space="preserve"> 1-Eau potable </t>
  </si>
  <si>
    <r>
      <t xml:space="preserve">السكان </t>
    </r>
    <r>
      <rPr>
        <b/>
        <sz val="14"/>
        <rFont val="Times New Roman"/>
        <family val="1"/>
      </rPr>
      <t xml:space="preserve">           </t>
    </r>
  </si>
  <si>
    <r>
      <t>Population </t>
    </r>
    <r>
      <rPr>
        <b/>
        <sz val="12"/>
        <rFont val="Times New Roman"/>
        <family val="1"/>
      </rPr>
      <t xml:space="preserve">                </t>
    </r>
  </si>
  <si>
    <r>
      <rPr>
        <b/>
        <sz val="10"/>
        <rFont val="Times New Roman"/>
        <family val="1"/>
      </rPr>
      <t xml:space="preserve">                   Année 2016 : </t>
    </r>
    <r>
      <rPr>
        <b/>
        <sz val="12"/>
        <rFont val="Times New Roman"/>
        <family val="1"/>
      </rPr>
      <t xml:space="preserve">                </t>
    </r>
  </si>
  <si>
    <r>
      <rPr>
        <b/>
        <sz val="10"/>
        <rFont val="Times New Roman"/>
        <family val="1"/>
      </rPr>
      <t xml:space="preserve">                   Année 2017 : </t>
    </r>
    <r>
      <rPr>
        <b/>
        <sz val="12"/>
        <rFont val="Times New Roman"/>
        <family val="1"/>
      </rPr>
      <t xml:space="preserve">                </t>
    </r>
  </si>
  <si>
    <r>
      <rPr>
        <b/>
        <sz val="12"/>
        <rFont val="Times New Roman"/>
        <family val="1"/>
      </rPr>
      <t xml:space="preserve">            سنة 2016</t>
    </r>
    <r>
      <rPr>
        <b/>
        <sz val="14"/>
        <rFont val="Times New Roman"/>
        <family val="1"/>
      </rPr>
      <t xml:space="preserve"> :           </t>
    </r>
  </si>
  <si>
    <t xml:space="preserve">            سنة 2017 :</t>
  </si>
  <si>
    <t>TAUX  DE CHOMAGE</t>
  </si>
  <si>
    <t xml:space="preserve">                  معدل النشاط                   15 سنة فما فوق</t>
  </si>
  <si>
    <t>رقم المعاملات  (بملايين الدراهم)</t>
  </si>
  <si>
    <r>
      <rPr>
        <b/>
        <sz val="11"/>
        <rFont val="Times New Roman"/>
        <family val="1"/>
      </rPr>
      <t xml:space="preserve">                                      المؤسسات الصناعية                                          </t>
    </r>
    <r>
      <rPr>
        <b/>
        <sz val="9"/>
        <rFont val="Times New Roman"/>
        <family val="1"/>
      </rPr>
      <t>ETABLISSEMENTS INDUSTRIELS</t>
    </r>
  </si>
  <si>
    <r>
      <rPr>
        <b/>
        <sz val="9"/>
        <rFont val="Times New Roman"/>
        <family val="1"/>
      </rPr>
      <t xml:space="preserve">             CHIFFRE D'AFFAIRES               (Millions DH</t>
    </r>
    <r>
      <rPr>
        <b/>
        <sz val="10"/>
        <rFont val="Times New Roman"/>
        <family val="1"/>
      </rPr>
      <t>)</t>
    </r>
  </si>
  <si>
    <t xml:space="preserve">        المؤسسات السياحية المصنفة          (عدد الأسرة)</t>
  </si>
  <si>
    <t>(suite)</t>
  </si>
  <si>
    <t>(تابع)</t>
  </si>
  <si>
    <t>(en milliers)</t>
  </si>
  <si>
    <t xml:space="preserve"> (بالآلاف)</t>
  </si>
  <si>
    <t xml:space="preserve">2 - Activité </t>
  </si>
  <si>
    <t xml:space="preserve">2- النشاط </t>
  </si>
  <si>
    <t xml:space="preserve">Taux d'activité de la population âgée de 15 ans et plus </t>
  </si>
  <si>
    <t>(ب %)</t>
  </si>
  <si>
    <t>(en %)</t>
  </si>
  <si>
    <t>3 - Chômage</t>
  </si>
  <si>
    <t>3- البطالة</t>
  </si>
  <si>
    <t xml:space="preserve">Taux de chômage de la population âgée de 15 ans et plus </t>
  </si>
  <si>
    <t xml:space="preserve"> معدل النشاط  للسكان البالغين 15 سنة فأكثر</t>
  </si>
  <si>
    <t xml:space="preserve"> معدل البطالة للسكان البالغين 15 سنة فأكثر</t>
  </si>
  <si>
    <t>Année 2016-2017</t>
  </si>
  <si>
    <t xml:space="preserve">سنة 2016 -2017 </t>
  </si>
  <si>
    <t>Année 2017-2018</t>
  </si>
  <si>
    <t xml:space="preserve">سنة 2017 -2018 </t>
  </si>
  <si>
    <t>المتدربون في طور التكوين</t>
  </si>
  <si>
    <t>Stagiaires en formation</t>
  </si>
  <si>
    <t>2017-2016</t>
  </si>
  <si>
    <t>2018-2017</t>
  </si>
  <si>
    <t>Année 2016</t>
  </si>
  <si>
    <t xml:space="preserve">سنة 2016 </t>
  </si>
  <si>
    <t>Année 2017</t>
  </si>
  <si>
    <t xml:space="preserve">سنة 2017 </t>
  </si>
  <si>
    <t>Source : Ministère de la  Justice.</t>
  </si>
  <si>
    <t xml:space="preserve">المصدر : وزارة العدل. </t>
  </si>
  <si>
    <t>Nombre de têtes (en milliers)</t>
  </si>
  <si>
    <t>عدد الرؤوس (بالآلاف)</t>
  </si>
  <si>
    <t>Au 31 - 12 -2016</t>
  </si>
  <si>
    <t>Au 31 - 12 -2017</t>
  </si>
  <si>
    <t>إلى غاية 31-12-2016</t>
  </si>
  <si>
    <t>إلى غاية 31-12-2017</t>
  </si>
  <si>
    <t>سنة 2016</t>
  </si>
  <si>
    <t>سنة 2017</t>
  </si>
  <si>
    <r>
      <t>(Surface en m</t>
    </r>
    <r>
      <rPr>
        <vertAlign val="superscript"/>
        <sz val="9"/>
        <rFont val="Times New Roman"/>
        <family val="1"/>
      </rPr>
      <t>2</t>
    </r>
    <r>
      <rPr>
        <sz val="9"/>
        <rFont val="Times New Roman"/>
        <family val="1"/>
      </rPr>
      <t>, Valeur en  milliers de Dh)</t>
    </r>
  </si>
  <si>
    <t xml:space="preserve"> (المساحة بالمتر المربع والقيمة بألف درهم)</t>
  </si>
  <si>
    <r>
      <t>(Prix du m</t>
    </r>
    <r>
      <rPr>
        <vertAlign val="superscript"/>
        <sz val="9"/>
        <rFont val="Times New Roman"/>
        <family val="1"/>
      </rPr>
      <t>2</t>
    </r>
    <r>
      <rPr>
        <sz val="9"/>
        <rFont val="Times New Roman"/>
        <family val="1"/>
      </rPr>
      <t xml:space="preserve"> en Dh)</t>
    </r>
  </si>
  <si>
    <r>
      <t xml:space="preserve"> (ثمن م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بالدرهم)</t>
    </r>
  </si>
  <si>
    <t>(nombre d'agences)</t>
  </si>
  <si>
    <t>(عدد الوكالات)</t>
  </si>
  <si>
    <t>ETABLISSEMENTS    TOURISTIQUES CLASSES          (Nbre de lits)</t>
  </si>
  <si>
    <t>Chef-lieu : Oujda-Angad</t>
  </si>
  <si>
    <t>بني ملال- خنيفرة</t>
  </si>
  <si>
    <t>ميناء  طانطان</t>
  </si>
  <si>
    <t>Port de Tan Tan</t>
  </si>
  <si>
    <t xml:space="preserve"> 2-Activité </t>
  </si>
  <si>
    <t xml:space="preserve"> 3-Chômage</t>
  </si>
  <si>
    <t>المساحة المشجرة المتواجدة (الغابات)(هكتار)</t>
  </si>
  <si>
    <t xml:space="preserve">عدد المؤسسات </t>
  </si>
  <si>
    <t>…</t>
  </si>
  <si>
    <t>2016-2015</t>
  </si>
  <si>
    <t xml:space="preserve">القشريات </t>
  </si>
  <si>
    <t xml:space="preserve">Crustacés </t>
  </si>
  <si>
    <t>المؤسسات</t>
  </si>
  <si>
    <t>d'établissements</t>
  </si>
  <si>
    <t>.المصدر : وزارة الصناعة والتجارة  والإقتصاد الأخضر والرقمي</t>
  </si>
  <si>
    <t>Source : Ministère de l'Industrie, du Commerce et de l'Economie Verte et Numérique.</t>
  </si>
  <si>
    <t xml:space="preserve">Source : Ministère du Tourisme, de l'Artisanat, du Transport Aérien et de l'Economie Sociale. </t>
  </si>
  <si>
    <t>المصدر : وزارة السياحة والصناعة التقليدية والنقل الجوي والإقتصاد الإجتماعي.</t>
  </si>
  <si>
    <r>
      <t>Superficie (10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Ha)</t>
    </r>
  </si>
  <si>
    <r>
      <t>Production (10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Tonne)</t>
    </r>
  </si>
  <si>
    <t xml:space="preserve"> 2-Activité</t>
  </si>
  <si>
    <t>2- النشاط</t>
  </si>
  <si>
    <t>2 - Transport aérien</t>
  </si>
  <si>
    <t>مطار تيط مليل</t>
  </si>
  <si>
    <t>Aéroport de Tit Mellil</t>
  </si>
  <si>
    <t>مطار زاكورة</t>
  </si>
  <si>
    <t>Aéroport de Zagora</t>
  </si>
  <si>
    <t>القشريات</t>
  </si>
  <si>
    <t>Crustacés</t>
  </si>
  <si>
    <t>Nombre d'établissementss</t>
  </si>
  <si>
    <t>طنجة المتوسط</t>
  </si>
  <si>
    <t>Tanger Med</t>
  </si>
  <si>
    <t>* : non compris le cabotage import et export.</t>
  </si>
  <si>
    <t>* لا يشمل المساحلة الاستيراد والتصدير.</t>
  </si>
</sst>
</file>

<file path=xl/styles.xml><?xml version="1.0" encoding="utf-8"?>
<styleSheet xmlns="http://schemas.openxmlformats.org/spreadsheetml/2006/main">
  <numFmts count="23">
    <numFmt numFmtId="43" formatCode="_-* #,##0.00\ _€_-;\-* #,##0.00\ _€_-;_-* &quot;-&quot;??\ _€_-;_-@_-"/>
    <numFmt numFmtId="164" formatCode="###,###,###"/>
    <numFmt numFmtId="165" formatCode="0.0"/>
    <numFmt numFmtId="166" formatCode="###,###.0"/>
    <numFmt numFmtId="167" formatCode="#\ ###\ ###"/>
    <numFmt numFmtId="168" formatCode="General_)"/>
    <numFmt numFmtId="169" formatCode="#,##0.0"/>
    <numFmt numFmtId="170" formatCode="###\ ###\ ###"/>
    <numFmt numFmtId="171" formatCode="#,###,###"/>
    <numFmt numFmtId="172" formatCode="0_)"/>
    <numFmt numFmtId="173" formatCode="###\ ###"/>
    <numFmt numFmtId="174" formatCode="0.0%"/>
    <numFmt numFmtId="175" formatCode="\ ####"/>
    <numFmt numFmtId="176" formatCode="\-"/>
    <numFmt numFmtId="177" formatCode="0.0_)"/>
    <numFmt numFmtId="178" formatCode="###\ ###\ "/>
    <numFmt numFmtId="179" formatCode="0;0;"/>
    <numFmt numFmtId="180" formatCode="#,##0.0\ _€"/>
    <numFmt numFmtId="181" formatCode="_-* #,##0\ _€_-;\-* #,##0\ _€_-;_-* &quot;-&quot;??\ _€_-;_-@_-"/>
    <numFmt numFmtId="182" formatCode="0.00_)"/>
    <numFmt numFmtId="183" formatCode="\ ###\ ###\ ###"/>
    <numFmt numFmtId="184" formatCode="#,###,###.0"/>
    <numFmt numFmtId="185" formatCode="_([$€]* #,##0.00_);_([$€]* \(#,##0.00\);_([$€]* &quot;-&quot;??_);_(@_)"/>
  </numFmts>
  <fonts count="143">
    <font>
      <sz val="10"/>
      <name val="Times New Roman"/>
      <charset val="17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  <charset val="178"/>
    </font>
    <font>
      <b/>
      <sz val="10"/>
      <name val="Times New Roman"/>
      <family val="1"/>
      <charset val="178"/>
    </font>
    <font>
      <b/>
      <vertAlign val="superscript"/>
      <sz val="10"/>
      <name val="Times New Roman"/>
      <family val="1"/>
      <charset val="178"/>
    </font>
    <font>
      <sz val="7"/>
      <name val="Times New Roman"/>
      <family val="1"/>
      <charset val="178"/>
    </font>
    <font>
      <b/>
      <sz val="7"/>
      <name val="Times New Roman"/>
      <family val="1"/>
      <charset val="178"/>
    </font>
    <font>
      <b/>
      <sz val="8"/>
      <name val="Times New Roman"/>
      <family val="1"/>
      <charset val="178"/>
    </font>
    <font>
      <sz val="10"/>
      <name val="Times New Roman"/>
      <family val="1"/>
      <charset val="178"/>
    </font>
    <font>
      <b/>
      <u/>
      <sz val="8"/>
      <name val="Times New Roman"/>
      <family val="1"/>
      <charset val="178"/>
    </font>
    <font>
      <sz val="10"/>
      <name val="Courier"/>
      <family val="3"/>
    </font>
    <font>
      <sz val="10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  <charset val="178"/>
    </font>
    <font>
      <b/>
      <sz val="8"/>
      <name val="Times New Roman"/>
      <family val="1"/>
    </font>
    <font>
      <b/>
      <sz val="12"/>
      <color indexed="9"/>
      <name val="Times New Roman"/>
      <family val="1"/>
      <charset val="178"/>
    </font>
    <font>
      <b/>
      <sz val="12"/>
      <name val="Times New Roman"/>
      <family val="1"/>
      <charset val="178"/>
    </font>
    <font>
      <b/>
      <vertAlign val="superscript"/>
      <sz val="12"/>
      <name val="Times New Roman"/>
      <family val="1"/>
      <charset val="178"/>
    </font>
    <font>
      <b/>
      <sz val="12"/>
      <color indexed="8"/>
      <name val="Times New Roman"/>
      <family val="1"/>
    </font>
    <font>
      <b/>
      <sz val="24"/>
      <name val="Times New Roman"/>
      <family val="1"/>
      <charset val="178"/>
    </font>
    <font>
      <b/>
      <sz val="12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9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  <charset val="178"/>
    </font>
    <font>
      <sz val="10"/>
      <color indexed="8"/>
      <name val="Times New Roman"/>
      <family val="1"/>
    </font>
    <font>
      <u/>
      <sz val="10"/>
      <name val="Times New Roman"/>
      <family val="1"/>
      <charset val="178"/>
    </font>
    <font>
      <b/>
      <vertAlign val="superscript"/>
      <sz val="10"/>
      <name val="Times New Roman"/>
      <family val="1"/>
    </font>
    <font>
      <b/>
      <sz val="28"/>
      <color indexed="12"/>
      <name val="Times New Roman"/>
      <family val="1"/>
      <charset val="178"/>
    </font>
    <font>
      <sz val="9"/>
      <name val="Times New Roman"/>
      <family val="1"/>
    </font>
    <font>
      <sz val="12"/>
      <name val="Times New Roman"/>
      <family val="1"/>
      <charset val="178"/>
    </font>
    <font>
      <sz val="16"/>
      <name val="Times New Roman"/>
      <family val="1"/>
      <charset val="178"/>
    </font>
    <font>
      <vertAlign val="superscript"/>
      <sz val="10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78"/>
    </font>
    <font>
      <b/>
      <sz val="9"/>
      <name val="Times New Roman"/>
      <family val="1"/>
      <charset val="178"/>
    </font>
    <font>
      <b/>
      <sz val="26"/>
      <name val="Times New Roman"/>
      <family val="1"/>
    </font>
    <font>
      <b/>
      <u/>
      <sz val="26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  <charset val="178"/>
    </font>
    <font>
      <vertAlign val="superscript"/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vertAlign val="superscript"/>
      <sz val="14"/>
      <name val="Times New Roman"/>
      <family val="1"/>
    </font>
    <font>
      <sz val="11"/>
      <name val="Times New Roman"/>
      <family val="1"/>
      <charset val="178"/>
    </font>
    <font>
      <sz val="9"/>
      <color indexed="8"/>
      <name val="Times New Roman"/>
      <family val="1"/>
    </font>
    <font>
      <b/>
      <sz val="10.5"/>
      <name val="Times New Roman"/>
      <family val="1"/>
    </font>
    <font>
      <sz val="10"/>
      <name val="Courier"/>
      <family val="3"/>
      <charset val="178"/>
    </font>
    <font>
      <vertAlign val="superscript"/>
      <sz val="8"/>
      <name val="Times New Roman"/>
      <family val="1"/>
    </font>
    <font>
      <b/>
      <sz val="16"/>
      <name val="Times New Roman"/>
      <family val="1"/>
      <charset val="178"/>
    </font>
    <font>
      <b/>
      <u/>
      <sz val="16"/>
      <name val="Times New Roman"/>
      <family val="1"/>
      <charset val="178"/>
    </font>
    <font>
      <b/>
      <u/>
      <sz val="18"/>
      <name val="Times New Roman"/>
      <family val="1"/>
    </font>
    <font>
      <vertAlign val="superscript"/>
      <sz val="9"/>
      <name val="Times New Roman"/>
      <family val="1"/>
    </font>
    <font>
      <sz val="12"/>
      <name val="Arial"/>
      <family val="2"/>
    </font>
    <font>
      <b/>
      <vertAlign val="superscript"/>
      <sz val="10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78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  <charset val="178"/>
    </font>
    <font>
      <b/>
      <sz val="12"/>
      <color theme="0"/>
      <name val="Times New Roman"/>
      <family val="1"/>
      <charset val="178"/>
    </font>
    <font>
      <sz val="7"/>
      <name val="Times New Roman"/>
      <family val="1"/>
    </font>
    <font>
      <b/>
      <sz val="14"/>
      <color indexed="9"/>
      <name val="Times New Roman"/>
      <family val="1"/>
    </font>
    <font>
      <b/>
      <sz val="28"/>
      <name val="Times New Roman"/>
      <family val="1"/>
    </font>
    <font>
      <sz val="28"/>
      <name val="Times New Roman"/>
      <family val="1"/>
    </font>
    <font>
      <b/>
      <sz val="36"/>
      <color indexed="12"/>
      <name val="Times New Roman"/>
      <family val="1"/>
    </font>
    <font>
      <b/>
      <sz val="10"/>
      <color indexed="12"/>
      <name val="Times New Roman"/>
      <family val="1"/>
    </font>
    <font>
      <sz val="10"/>
      <color indexed="9"/>
      <name val="Times New Roman"/>
      <family val="1"/>
      <charset val="178"/>
    </font>
    <font>
      <sz val="14"/>
      <color indexed="9"/>
      <name val="Times New Roman"/>
      <family val="1"/>
    </font>
    <font>
      <sz val="16"/>
      <color indexed="9"/>
      <name val="Times New Roman"/>
      <family val="1"/>
    </font>
    <font>
      <b/>
      <sz val="24"/>
      <name val="Times New Roman"/>
      <family val="1"/>
    </font>
    <font>
      <b/>
      <sz val="20"/>
      <name val="Times New Roman"/>
      <family val="1"/>
    </font>
    <font>
      <b/>
      <sz val="24"/>
      <color theme="1"/>
      <name val="Times New Roman"/>
      <family val="1"/>
    </font>
    <font>
      <b/>
      <sz val="2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Wingdings 3"/>
      <family val="1"/>
      <charset val="2"/>
    </font>
    <font>
      <sz val="16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.5"/>
      <name val="Times New Roman"/>
      <family val="1"/>
      <charset val="178"/>
    </font>
    <font>
      <b/>
      <sz val="22"/>
      <name val="Times New Roman"/>
      <family val="1"/>
    </font>
    <font>
      <sz val="11"/>
      <name val="Calibri"/>
      <family val="2"/>
    </font>
    <font>
      <b/>
      <sz val="60"/>
      <name val="Times New Roman"/>
      <family val="1"/>
    </font>
    <font>
      <b/>
      <sz val="60"/>
      <name val="Calibri"/>
      <family val="2"/>
    </font>
    <font>
      <sz val="22"/>
      <name val="Times New Roman"/>
      <family val="1"/>
    </font>
    <font>
      <sz val="18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63"/>
      <name val="Times New Roman"/>
      <family val="1"/>
    </font>
    <font>
      <sz val="10"/>
      <color rgb="FFFF0000"/>
      <name val="Times New Roman"/>
      <family val="1"/>
    </font>
    <font>
      <b/>
      <vertAlign val="superscript"/>
      <sz val="12"/>
      <name val="Times New Roman"/>
      <family val="1"/>
    </font>
    <font>
      <b/>
      <sz val="18"/>
      <color theme="1"/>
      <name val="Times New Roman"/>
      <family val="1"/>
    </font>
    <font>
      <sz val="10"/>
      <color theme="1"/>
      <name val="Times New Roman"/>
      <family val="1"/>
      <charset val="178"/>
    </font>
    <font>
      <b/>
      <sz val="12"/>
      <color theme="1"/>
      <name val="Times New Roman"/>
      <family val="1"/>
      <charset val="178"/>
    </font>
    <font>
      <b/>
      <sz val="10"/>
      <color theme="1"/>
      <name val="Times New Roman"/>
      <family val="1"/>
      <charset val="178"/>
    </font>
    <font>
      <b/>
      <sz val="8"/>
      <color theme="1"/>
      <name val="Times New Roman"/>
      <family val="1"/>
      <charset val="178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178"/>
    </font>
    <font>
      <sz val="7"/>
      <color theme="1"/>
      <name val="Times New Roman"/>
      <family val="1"/>
      <charset val="178"/>
    </font>
    <font>
      <b/>
      <sz val="9"/>
      <color theme="1"/>
      <name val="Times New Roman"/>
      <family val="1"/>
    </font>
    <font>
      <b/>
      <vertAlign val="superscript"/>
      <sz val="12"/>
      <color indexed="8"/>
      <name val="Times New Roman"/>
      <family val="1"/>
      <charset val="178"/>
    </font>
    <font>
      <b/>
      <sz val="12"/>
      <color indexed="8"/>
      <name val="Times New Roman"/>
      <family val="1"/>
      <charset val="178"/>
    </font>
    <font>
      <b/>
      <sz val="10.5"/>
      <color theme="1"/>
      <name val="Times New Roman"/>
      <family val="1"/>
    </font>
    <font>
      <sz val="12"/>
      <color theme="1"/>
      <name val="Arial"/>
      <family val="2"/>
    </font>
    <font>
      <sz val="26"/>
      <name val="Times New Roman"/>
      <family val="1"/>
    </font>
    <font>
      <sz val="10"/>
      <name val="Calibri"/>
      <family val="2"/>
    </font>
    <font>
      <sz val="14"/>
      <name val="Arial"/>
      <family val="2"/>
    </font>
    <font>
      <b/>
      <sz val="9"/>
      <name val="Arial"/>
      <family val="2"/>
    </font>
    <font>
      <sz val="10"/>
      <name val="Times New Roman"/>
      <charset val="178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66003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ck">
        <color rgb="FF660033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rgb="FF66003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</borders>
  <cellStyleXfs count="1805">
    <xf numFmtId="0" fontId="0" fillId="0" borderId="0"/>
    <xf numFmtId="43" fontId="65" fillId="0" borderId="0" applyFont="0" applyFill="0" applyBorder="0" applyAlignment="0" applyProtection="0"/>
    <xf numFmtId="0" fontId="57" fillId="0" borderId="0"/>
    <xf numFmtId="0" fontId="66" fillId="0" borderId="0"/>
    <xf numFmtId="0" fontId="17" fillId="0" borderId="0"/>
    <xf numFmtId="0" fontId="5" fillId="0" borderId="0"/>
    <xf numFmtId="0" fontId="66" fillId="0" borderId="0"/>
    <xf numFmtId="0" fontId="14" fillId="0" borderId="0"/>
    <xf numFmtId="168" fontId="14" fillId="0" borderId="0"/>
    <xf numFmtId="168" fontId="14" fillId="0" borderId="0"/>
    <xf numFmtId="0" fontId="15" fillId="0" borderId="0"/>
    <xf numFmtId="168" fontId="14" fillId="0" borderId="0"/>
    <xf numFmtId="172" fontId="14" fillId="0" borderId="0"/>
    <xf numFmtId="0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168" fontId="14" fillId="0" borderId="0"/>
    <xf numFmtId="0" fontId="15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43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15" fillId="0" borderId="0"/>
    <xf numFmtId="0" fontId="14" fillId="0" borderId="0"/>
    <xf numFmtId="168" fontId="14" fillId="0" borderId="0"/>
    <xf numFmtId="0" fontId="2" fillId="0" borderId="0"/>
    <xf numFmtId="0" fontId="2" fillId="0" borderId="0"/>
    <xf numFmtId="0" fontId="2" fillId="0" borderId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8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1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9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3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4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2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4" fillId="10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4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9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7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5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6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8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19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5" fillId="20" borderId="0" applyNumberFormat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7" fillId="21" borderId="28" applyNumberFormat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06" fillId="0" borderId="29" applyNumberFormat="0" applyFill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4" fillId="10" borderId="30" applyNumberFormat="0" applyFon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0" fontId="108" fillId="13" borderId="28" applyNumberFormat="0" applyAlignment="0" applyProtection="0"/>
    <xf numFmtId="185" fontId="14" fillId="0" borderId="0" applyFont="0" applyFill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110" fillId="13" borderId="0" applyNumberFormat="0" applyBorder="0" applyAlignment="0" applyProtection="0"/>
    <xf numFmtId="0" fontId="2" fillId="0" borderId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1" fillId="12" borderId="0" applyNumberFormat="0" applyBorder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2" fillId="21" borderId="31" applyNumberFormat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5" fillId="0" borderId="32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6" fillId="0" borderId="33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34" applyNumberFormat="0" applyFill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8" fillId="0" borderId="35" applyNumberFormat="0" applyFill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119" fillId="23" borderId="36" applyNumberFormat="0" applyAlignment="0" applyProtection="0"/>
    <xf numFmtId="0" fontId="2" fillId="0" borderId="0"/>
    <xf numFmtId="0" fontId="14" fillId="0" borderId="0"/>
    <xf numFmtId="179" fontId="14" fillId="0" borderId="0"/>
    <xf numFmtId="169" fontId="14" fillId="0" borderId="0"/>
    <xf numFmtId="0" fontId="1" fillId="0" borderId="0"/>
    <xf numFmtId="9" fontId="142" fillId="0" borderId="0" applyFont="0" applyFill="0" applyBorder="0" applyAlignment="0" applyProtection="0"/>
  </cellStyleXfs>
  <cellXfs count="2405">
    <xf numFmtId="0" fontId="0" fillId="0" borderId="0" xfId="0"/>
    <xf numFmtId="0" fontId="0" fillId="0" borderId="0" xfId="0" applyBorder="1"/>
    <xf numFmtId="0" fontId="7" fillId="0" borderId="0" xfId="0" applyFont="1"/>
    <xf numFmtId="0" fontId="6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167" fontId="9" fillId="0" borderId="0" xfId="18" applyNumberFormat="1" applyFont="1" applyAlignment="1" applyProtection="1">
      <alignment vertical="center"/>
    </xf>
    <xf numFmtId="0" fontId="12" fillId="0" borderId="0" xfId="0" applyFont="1"/>
    <xf numFmtId="0" fontId="12" fillId="0" borderId="0" xfId="0" applyFont="1" applyBorder="1"/>
    <xf numFmtId="0" fontId="11" fillId="0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165" fontId="6" fillId="0" borderId="0" xfId="12" applyNumberFormat="1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/>
    </xf>
    <xf numFmtId="167" fontId="19" fillId="0" borderId="0" xfId="21" applyNumberFormat="1" applyFont="1" applyAlignment="1">
      <alignment vertical="center"/>
    </xf>
    <xf numFmtId="0" fontId="22" fillId="0" borderId="0" xfId="0" applyFont="1"/>
    <xf numFmtId="0" fontId="16" fillId="0" borderId="0" xfId="0" applyFont="1" applyBorder="1" applyAlignment="1">
      <alignment horizontal="right"/>
    </xf>
    <xf numFmtId="0" fontId="12" fillId="0" borderId="0" xfId="0" applyFont="1" applyFill="1"/>
    <xf numFmtId="0" fontId="12" fillId="0" borderId="0" xfId="0" applyFont="1" applyFill="1" applyBorder="1"/>
    <xf numFmtId="0" fontId="12" fillId="0" borderId="1" xfId="0" applyFont="1" applyFill="1" applyBorder="1"/>
    <xf numFmtId="0" fontId="7" fillId="3" borderId="1" xfId="0" applyFont="1" applyFill="1" applyBorder="1"/>
    <xf numFmtId="0" fontId="16" fillId="0" borderId="0" xfId="0" applyFont="1" applyAlignment="1">
      <alignment horizontal="right"/>
    </xf>
    <xf numFmtId="0" fontId="10" fillId="0" borderId="0" xfId="0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5" fontId="6" fillId="0" borderId="0" xfId="12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 applyFill="1" applyBorder="1"/>
    <xf numFmtId="0" fontId="18" fillId="3" borderId="1" xfId="0" applyFont="1" applyFill="1" applyBorder="1"/>
    <xf numFmtId="0" fontId="12" fillId="0" borderId="2" xfId="0" applyFont="1" applyFill="1" applyBorder="1"/>
    <xf numFmtId="0" fontId="18" fillId="0" borderId="1" xfId="0" applyFont="1" applyFill="1" applyBorder="1" applyAlignment="1">
      <alignment horizontal="center"/>
    </xf>
    <xf numFmtId="165" fontId="12" fillId="0" borderId="1" xfId="0" applyNumberFormat="1" applyFont="1" applyFill="1" applyBorder="1"/>
    <xf numFmtId="0" fontId="7" fillId="0" borderId="1" xfId="0" applyFont="1" applyFill="1" applyBorder="1" applyAlignment="1">
      <alignment horizontal="left"/>
    </xf>
    <xf numFmtId="0" fontId="17" fillId="0" borderId="1" xfId="0" applyFont="1" applyFill="1" applyBorder="1"/>
    <xf numFmtId="0" fontId="0" fillId="0" borderId="0" xfId="0" applyFill="1" applyBorder="1"/>
    <xf numFmtId="0" fontId="7" fillId="0" borderId="1" xfId="0" applyFont="1" applyFill="1" applyBorder="1"/>
    <xf numFmtId="0" fontId="12" fillId="0" borderId="1" xfId="0" applyFont="1" applyFill="1" applyBorder="1" applyAlignment="1">
      <alignment horizontal="center"/>
    </xf>
    <xf numFmtId="0" fontId="0" fillId="0" borderId="0" xfId="0" applyFill="1"/>
    <xf numFmtId="0" fontId="12" fillId="2" borderId="1" xfId="0" applyFont="1" applyFill="1" applyBorder="1"/>
    <xf numFmtId="175" fontId="16" fillId="2" borderId="0" xfId="0" applyNumberFormat="1" applyFont="1" applyFill="1" applyBorder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0" fontId="21" fillId="0" borderId="0" xfId="0" applyFont="1" applyFill="1"/>
    <xf numFmtId="3" fontId="12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/>
    <xf numFmtId="0" fontId="18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/>
    <xf numFmtId="0" fontId="12" fillId="0" borderId="0" xfId="0" applyFont="1" applyFill="1" applyBorder="1" applyAlignment="1">
      <alignment horizontal="center"/>
    </xf>
    <xf numFmtId="165" fontId="12" fillId="2" borderId="0" xfId="18" quotePrefix="1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/>
    </xf>
    <xf numFmtId="0" fontId="34" fillId="0" borderId="1" xfId="0" applyFont="1" applyFill="1" applyBorder="1"/>
    <xf numFmtId="0" fontId="17" fillId="0" borderId="1" xfId="0" applyFont="1" applyFill="1" applyBorder="1" applyAlignment="1">
      <alignment horizontal="center"/>
    </xf>
    <xf numFmtId="0" fontId="18" fillId="0" borderId="1" xfId="0" applyFont="1" applyFill="1" applyBorder="1" applyAlignment="1"/>
    <xf numFmtId="165" fontId="12" fillId="0" borderId="1" xfId="0" applyNumberFormat="1" applyFont="1" applyFill="1" applyBorder="1" applyAlignment="1">
      <alignment horizontal="center"/>
    </xf>
    <xf numFmtId="165" fontId="12" fillId="0" borderId="1" xfId="0" applyNumberFormat="1" applyFont="1" applyFill="1" applyBorder="1" applyAlignment="1"/>
    <xf numFmtId="0" fontId="18" fillId="0" borderId="0" xfId="0" applyFont="1" applyAlignment="1">
      <alignment horizontal="center"/>
    </xf>
    <xf numFmtId="164" fontId="6" fillId="0" borderId="0" xfId="0" applyNumberFormat="1" applyFont="1" applyFill="1" applyBorder="1" applyAlignment="1">
      <alignment horizontal="left"/>
    </xf>
    <xf numFmtId="0" fontId="17" fillId="0" borderId="2" xfId="0" applyFont="1" applyFill="1" applyBorder="1"/>
    <xf numFmtId="0" fontId="18" fillId="0" borderId="2" xfId="0" applyFont="1" applyFill="1" applyBorder="1" applyAlignment="1">
      <alignment horizontal="center"/>
    </xf>
    <xf numFmtId="0" fontId="18" fillId="0" borderId="2" xfId="0" applyFont="1" applyFill="1" applyBorder="1" applyAlignment="1"/>
    <xf numFmtId="0" fontId="18" fillId="0" borderId="0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12" fillId="2" borderId="2" xfId="0" applyFont="1" applyFill="1" applyBorder="1"/>
    <xf numFmtId="0" fontId="17" fillId="2" borderId="1" xfId="0" applyFont="1" applyFill="1" applyBorder="1" applyAlignment="1">
      <alignment horizontal="left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26" fillId="0" borderId="0" xfId="0" applyFont="1" applyFill="1" applyBorder="1"/>
    <xf numFmtId="165" fontId="12" fillId="0" borderId="1" xfId="0" applyNumberFormat="1" applyFont="1" applyFill="1" applyBorder="1" applyAlignment="1">
      <alignment horizontal="center" vertical="center" wrapText="1"/>
    </xf>
    <xf numFmtId="170" fontId="38" fillId="0" borderId="0" xfId="0" applyNumberFormat="1" applyFont="1" applyAlignment="1">
      <alignment vertical="center"/>
    </xf>
    <xf numFmtId="3" fontId="38" fillId="0" borderId="0" xfId="0" applyNumberFormat="1" applyFont="1" applyAlignment="1" applyProtection="1">
      <alignment vertical="center"/>
    </xf>
    <xf numFmtId="169" fontId="38" fillId="0" borderId="0" xfId="0" applyNumberFormat="1" applyFont="1" applyFill="1" applyAlignment="1">
      <alignment vertical="center"/>
    </xf>
    <xf numFmtId="0" fontId="5" fillId="0" borderId="0" xfId="0" applyFont="1"/>
    <xf numFmtId="0" fontId="5" fillId="0" borderId="0" xfId="0" applyFont="1" applyAlignment="1"/>
    <xf numFmtId="0" fontId="5" fillId="2" borderId="0" xfId="0" applyFont="1" applyFill="1"/>
    <xf numFmtId="3" fontId="12" fillId="0" borderId="1" xfId="14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/>
    </xf>
    <xf numFmtId="3" fontId="12" fillId="0" borderId="1" xfId="0" quotePrefix="1" applyNumberFormat="1" applyFont="1" applyFill="1" applyBorder="1" applyAlignment="1">
      <alignment horizontal="center"/>
    </xf>
    <xf numFmtId="3" fontId="12" fillId="0" borderId="1" xfId="15" applyNumberFormat="1" applyFont="1" applyFill="1" applyBorder="1" applyAlignment="1">
      <alignment horizontal="center"/>
    </xf>
    <xf numFmtId="3" fontId="12" fillId="0" borderId="1" xfId="16" applyNumberFormat="1" applyFont="1" applyFill="1" applyBorder="1" applyAlignment="1">
      <alignment horizontal="center"/>
    </xf>
    <xf numFmtId="3" fontId="12" fillId="0" borderId="1" xfId="11" applyNumberFormat="1" applyFont="1" applyFill="1" applyBorder="1" applyAlignment="1" applyProtection="1">
      <alignment horizontal="center"/>
    </xf>
    <xf numFmtId="3" fontId="12" fillId="0" borderId="1" xfId="11" quotePrefix="1" applyNumberFormat="1" applyFont="1" applyFill="1" applyBorder="1" applyAlignment="1" applyProtection="1">
      <alignment horizontal="center"/>
    </xf>
    <xf numFmtId="3" fontId="12" fillId="0" borderId="1" xfId="18" applyNumberFormat="1" applyFont="1" applyFill="1" applyBorder="1" applyAlignment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/>
    </xf>
    <xf numFmtId="1" fontId="12" fillId="0" borderId="0" xfId="0" applyNumberFormat="1" applyFont="1" applyFill="1" applyBorder="1" applyAlignment="1">
      <alignment horizontal="center" vertical="center"/>
    </xf>
    <xf numFmtId="0" fontId="7" fillId="0" borderId="2" xfId="0" applyFont="1" applyFill="1" applyBorder="1"/>
    <xf numFmtId="169" fontId="18" fillId="0" borderId="1" xfId="0" applyNumberFormat="1" applyFont="1" applyBorder="1" applyAlignment="1">
      <alignment horizontal="center"/>
    </xf>
    <xf numFmtId="3" fontId="18" fillId="0" borderId="1" xfId="0" applyNumberFormat="1" applyFont="1" applyBorder="1" applyAlignment="1">
      <alignment horizontal="center"/>
    </xf>
    <xf numFmtId="0" fontId="43" fillId="0" borderId="0" xfId="0" applyFont="1"/>
    <xf numFmtId="0" fontId="43" fillId="0" borderId="0" xfId="0" applyFont="1" applyBorder="1"/>
    <xf numFmtId="165" fontId="43" fillId="0" borderId="0" xfId="0" applyNumberFormat="1" applyFont="1" applyBorder="1" applyAlignment="1">
      <alignment horizontal="center"/>
    </xf>
    <xf numFmtId="167" fontId="43" fillId="0" borderId="0" xfId="18" applyNumberFormat="1" applyFont="1" applyAlignment="1" applyProtection="1">
      <alignment vertical="center"/>
    </xf>
    <xf numFmtId="0" fontId="38" fillId="0" borderId="0" xfId="0" applyFont="1"/>
    <xf numFmtId="0" fontId="38" fillId="0" borderId="0" xfId="0" applyFont="1" applyAlignment="1">
      <alignment horizontal="left"/>
    </xf>
    <xf numFmtId="0" fontId="16" fillId="0" borderId="0" xfId="0" applyFont="1" applyAlignment="1"/>
    <xf numFmtId="0" fontId="17" fillId="2" borderId="1" xfId="0" applyFont="1" applyFill="1" applyBorder="1" applyAlignment="1">
      <alignment horizontal="left" wrapText="1"/>
    </xf>
    <xf numFmtId="0" fontId="32" fillId="0" borderId="2" xfId="0" applyFont="1" applyFill="1" applyBorder="1" applyAlignment="1">
      <alignment horizontal="center"/>
    </xf>
    <xf numFmtId="0" fontId="51" fillId="0" borderId="0" xfId="0" applyFont="1" applyAlignment="1">
      <alignment horizontal="right" readingOrder="2"/>
    </xf>
    <xf numFmtId="0" fontId="0" fillId="0" borderId="3" xfId="0" applyBorder="1"/>
    <xf numFmtId="0" fontId="17" fillId="0" borderId="2" xfId="0" applyFont="1" applyBorder="1"/>
    <xf numFmtId="0" fontId="17" fillId="0" borderId="2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center"/>
    </xf>
    <xf numFmtId="0" fontId="17" fillId="0" borderId="0" xfId="0" applyFont="1" applyAlignment="1">
      <alignment horizontal="right" readingOrder="2"/>
    </xf>
    <xf numFmtId="169" fontId="6" fillId="2" borderId="3" xfId="0" applyNumberFormat="1" applyFont="1" applyFill="1" applyBorder="1" applyAlignment="1">
      <alignment vertical="center"/>
    </xf>
    <xf numFmtId="0" fontId="42" fillId="0" borderId="0" xfId="0" applyFont="1"/>
    <xf numFmtId="0" fontId="52" fillId="0" borderId="2" xfId="0" applyFont="1" applyBorder="1"/>
    <xf numFmtId="0" fontId="42" fillId="4" borderId="2" xfId="0" applyFont="1" applyFill="1" applyBorder="1" applyAlignment="1">
      <alignment horizontal="right" readingOrder="2"/>
    </xf>
    <xf numFmtId="0" fontId="12" fillId="0" borderId="2" xfId="0" applyFont="1" applyBorder="1"/>
    <xf numFmtId="0" fontId="12" fillId="0" borderId="0" xfId="0" applyFont="1" applyAlignment="1">
      <alignment horizontal="right" readingOrder="2"/>
    </xf>
    <xf numFmtId="0" fontId="42" fillId="0" borderId="0" xfId="0" applyFont="1" applyAlignment="1">
      <alignment horizontal="right" readingOrder="2"/>
    </xf>
    <xf numFmtId="0" fontId="18" fillId="0" borderId="2" xfId="0" applyFont="1" applyBorder="1" applyAlignment="1">
      <alignment horizontal="center"/>
    </xf>
    <xf numFmtId="0" fontId="18" fillId="0" borderId="2" xfId="0" applyFont="1" applyFill="1" applyBorder="1"/>
    <xf numFmtId="0" fontId="54" fillId="0" borderId="1" xfId="0" applyFont="1" applyBorder="1"/>
    <xf numFmtId="0" fontId="42" fillId="4" borderId="1" xfId="0" applyFont="1" applyFill="1" applyBorder="1" applyAlignment="1">
      <alignment horizontal="right" readingOrder="2"/>
    </xf>
    <xf numFmtId="0" fontId="38" fillId="0" borderId="0" xfId="0" applyFont="1" applyBorder="1" applyAlignment="1">
      <alignment horizontal="left"/>
    </xf>
    <xf numFmtId="3" fontId="12" fillId="0" borderId="2" xfId="18" applyNumberFormat="1" applyFont="1" applyFill="1" applyBorder="1" applyAlignment="1">
      <alignment horizontal="center" vertical="center"/>
    </xf>
    <xf numFmtId="0" fontId="54" fillId="0" borderId="1" xfId="0" applyFont="1" applyFill="1" applyBorder="1"/>
    <xf numFmtId="0" fontId="42" fillId="0" borderId="1" xfId="0" applyFont="1" applyFill="1" applyBorder="1"/>
    <xf numFmtId="0" fontId="54" fillId="0" borderId="2" xfId="0" applyFont="1" applyBorder="1" applyAlignment="1">
      <alignment horizontal="right" readingOrder="2"/>
    </xf>
    <xf numFmtId="0" fontId="54" fillId="0" borderId="1" xfId="0" applyFont="1" applyBorder="1" applyAlignment="1">
      <alignment horizontal="right" readingOrder="2"/>
    </xf>
    <xf numFmtId="0" fontId="7" fillId="0" borderId="2" xfId="0" applyFont="1" applyFill="1" applyBorder="1" applyAlignment="1">
      <alignment horizontal="left"/>
    </xf>
    <xf numFmtId="0" fontId="42" fillId="0" borderId="2" xfId="0" applyFont="1" applyFill="1" applyBorder="1"/>
    <xf numFmtId="0" fontId="52" fillId="0" borderId="1" xfId="0" applyFont="1" applyBorder="1" applyAlignment="1">
      <alignment wrapText="1"/>
    </xf>
    <xf numFmtId="0" fontId="26" fillId="0" borderId="0" xfId="0" applyFont="1" applyAlignment="1">
      <alignment horizontal="right" readingOrder="2"/>
    </xf>
    <xf numFmtId="0" fontId="17" fillId="2" borderId="2" xfId="0" applyFont="1" applyFill="1" applyBorder="1" applyAlignment="1">
      <alignment horizontal="left" wrapText="1"/>
    </xf>
    <xf numFmtId="0" fontId="52" fillId="0" borderId="2" xfId="0" applyFont="1" applyBorder="1" applyAlignment="1">
      <alignment wrapText="1"/>
    </xf>
    <xf numFmtId="0" fontId="0" fillId="0" borderId="2" xfId="0" applyBorder="1"/>
    <xf numFmtId="0" fontId="34" fillId="0" borderId="2" xfId="0" applyFont="1" applyFill="1" applyBorder="1"/>
    <xf numFmtId="0" fontId="17" fillId="0" borderId="2" xfId="0" applyFont="1" applyFill="1" applyBorder="1" applyAlignment="1">
      <alignment horizontal="center"/>
    </xf>
    <xf numFmtId="0" fontId="52" fillId="0" borderId="1" xfId="0" applyFont="1" applyBorder="1"/>
    <xf numFmtId="165" fontId="12" fillId="0" borderId="2" xfId="0" applyNumberFormat="1" applyFont="1" applyFill="1" applyBorder="1" applyAlignment="1">
      <alignment horizontal="center"/>
    </xf>
    <xf numFmtId="0" fontId="5" fillId="0" borderId="3" xfId="0" applyFont="1" applyBorder="1"/>
    <xf numFmtId="0" fontId="5" fillId="0" borderId="2" xfId="0" applyFont="1" applyBorder="1"/>
    <xf numFmtId="0" fontId="7" fillId="0" borderId="2" xfId="0" applyFont="1" applyFill="1" applyBorder="1" applyAlignment="1"/>
    <xf numFmtId="0" fontId="42" fillId="0" borderId="2" xfId="0" applyFont="1" applyBorder="1" applyAlignment="1">
      <alignment horizontal="right"/>
    </xf>
    <xf numFmtId="165" fontId="42" fillId="0" borderId="2" xfId="0" applyNumberFormat="1" applyFont="1" applyFill="1" applyBorder="1" applyAlignment="1">
      <alignment horizontal="right"/>
    </xf>
    <xf numFmtId="165" fontId="54" fillId="0" borderId="1" xfId="0" applyNumberFormat="1" applyFont="1" applyFill="1" applyBorder="1" applyAlignment="1">
      <alignment horizontal="right"/>
    </xf>
    <xf numFmtId="165" fontId="42" fillId="0" borderId="1" xfId="0" applyNumberFormat="1" applyFont="1" applyFill="1" applyBorder="1" applyAlignment="1">
      <alignment horizontal="right"/>
    </xf>
    <xf numFmtId="0" fontId="7" fillId="0" borderId="0" xfId="0" applyFont="1" applyBorder="1" applyAlignment="1"/>
    <xf numFmtId="0" fontId="42" fillId="0" borderId="1" xfId="0" applyFont="1" applyBorder="1"/>
    <xf numFmtId="0" fontId="26" fillId="0" borderId="0" xfId="0" applyFont="1"/>
    <xf numFmtId="0" fontId="51" fillId="0" borderId="0" xfId="0" applyFont="1"/>
    <xf numFmtId="167" fontId="18" fillId="0" borderId="2" xfId="0" applyNumberFormat="1" applyFont="1" applyFill="1" applyBorder="1" applyAlignment="1"/>
    <xf numFmtId="0" fontId="18" fillId="0" borderId="0" xfId="0" applyFont="1" applyFill="1" applyBorder="1" applyAlignment="1"/>
    <xf numFmtId="167" fontId="18" fillId="0" borderId="3" xfId="0" applyNumberFormat="1" applyFont="1" applyFill="1" applyBorder="1" applyAlignment="1"/>
    <xf numFmtId="0" fontId="52" fillId="0" borderId="0" xfId="0" applyFont="1"/>
    <xf numFmtId="165" fontId="18" fillId="0" borderId="0" xfId="0" applyNumberFormat="1" applyFont="1" applyFill="1" applyBorder="1" applyAlignment="1"/>
    <xf numFmtId="165" fontId="18" fillId="0" borderId="0" xfId="0" applyNumberFormat="1" applyFont="1" applyFill="1" applyBorder="1" applyAlignment="1">
      <alignment horizontal="center"/>
    </xf>
    <xf numFmtId="0" fontId="38" fillId="0" borderId="0" xfId="0" applyFont="1" applyFill="1" applyBorder="1"/>
    <xf numFmtId="0" fontId="18" fillId="2" borderId="2" xfId="0" applyFont="1" applyFill="1" applyBorder="1" applyAlignment="1"/>
    <xf numFmtId="0" fontId="35" fillId="2" borderId="0" xfId="0" applyFont="1" applyFill="1" applyBorder="1"/>
    <xf numFmtId="0" fontId="35" fillId="2" borderId="3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2" fontId="18" fillId="3" borderId="1" xfId="0" applyNumberFormat="1" applyFont="1" applyFill="1" applyBorder="1" applyAlignment="1"/>
    <xf numFmtId="0" fontId="18" fillId="0" borderId="1" xfId="0" applyFont="1" applyBorder="1" applyAlignment="1">
      <alignment horizontal="center"/>
    </xf>
    <xf numFmtId="0" fontId="42" fillId="0" borderId="1" xfId="0" applyFont="1" applyBorder="1" applyAlignment="1">
      <alignment readingOrder="2"/>
    </xf>
    <xf numFmtId="168" fontId="18" fillId="0" borderId="0" xfId="0" applyNumberFormat="1" applyFont="1" applyAlignment="1" applyProtection="1">
      <alignment horizontal="right" vertical="center" readingOrder="2"/>
    </xf>
    <xf numFmtId="0" fontId="52" fillId="0" borderId="1" xfId="0" applyFont="1" applyBorder="1" applyAlignment="1">
      <alignment horizontal="right" vertical="center"/>
    </xf>
    <xf numFmtId="0" fontId="52" fillId="0" borderId="1" xfId="0" quotePrefix="1" applyFont="1" applyBorder="1" applyAlignment="1">
      <alignment horizontal="right" vertical="center"/>
    </xf>
    <xf numFmtId="0" fontId="52" fillId="0" borderId="1" xfId="0" quotePrefix="1" applyFont="1" applyBorder="1" applyAlignment="1">
      <alignment horizontal="right" vertical="center" readingOrder="2"/>
    </xf>
    <xf numFmtId="165" fontId="12" fillId="0" borderId="2" xfId="0" applyNumberFormat="1" applyFont="1" applyFill="1" applyBorder="1" applyAlignment="1"/>
    <xf numFmtId="0" fontId="12" fillId="0" borderId="2" xfId="0" applyFont="1" applyFill="1" applyBorder="1" applyAlignment="1"/>
    <xf numFmtId="165" fontId="12" fillId="0" borderId="2" xfId="0" applyNumberFormat="1" applyFont="1" applyFill="1" applyBorder="1" applyAlignment="1">
      <alignment horizontal="center" vertical="center" wrapText="1"/>
    </xf>
    <xf numFmtId="0" fontId="52" fillId="0" borderId="2" xfId="0" applyFont="1" applyBorder="1" applyAlignment="1">
      <alignment horizontal="right" vertical="center"/>
    </xf>
    <xf numFmtId="0" fontId="22" fillId="0" borderId="0" xfId="4" applyFont="1" applyAlignment="1"/>
    <xf numFmtId="177" fontId="52" fillId="0" borderId="1" xfId="2" applyNumberFormat="1" applyFont="1" applyBorder="1" applyAlignment="1">
      <alignment horizontal="right" vertical="center" readingOrder="2"/>
    </xf>
    <xf numFmtId="178" fontId="42" fillId="0" borderId="1" xfId="2" applyNumberFormat="1" applyFont="1" applyBorder="1" applyAlignment="1">
      <alignment horizontal="right" vertical="center" readingOrder="2"/>
    </xf>
    <xf numFmtId="178" fontId="52" fillId="0" borderId="0" xfId="2" applyNumberFormat="1" applyFont="1" applyAlignment="1">
      <alignment horizontal="right" vertical="center" readingOrder="2"/>
    </xf>
    <xf numFmtId="0" fontId="18" fillId="0" borderId="0" xfId="0" applyFont="1" applyBorder="1" applyAlignment="1">
      <alignment vertical="center"/>
    </xf>
    <xf numFmtId="0" fontId="18" fillId="0" borderId="0" xfId="0" applyFont="1" applyFill="1" applyBorder="1" applyAlignment="1">
      <alignment horizontal="left"/>
    </xf>
    <xf numFmtId="0" fontId="7" fillId="2" borderId="3" xfId="0" applyFont="1" applyFill="1" applyBorder="1" applyAlignment="1"/>
    <xf numFmtId="0" fontId="7" fillId="2" borderId="2" xfId="0" applyFont="1" applyFill="1" applyBorder="1" applyAlignment="1"/>
    <xf numFmtId="167" fontId="12" fillId="2" borderId="1" xfId="0" applyNumberFormat="1" applyFont="1" applyFill="1" applyBorder="1" applyAlignment="1"/>
    <xf numFmtId="0" fontId="51" fillId="0" borderId="0" xfId="0" applyFont="1" applyFill="1" applyBorder="1" applyAlignment="1">
      <alignment horizontal="right" readingOrder="2"/>
    </xf>
    <xf numFmtId="164" fontId="18" fillId="0" borderId="1" xfId="0" applyNumberFormat="1" applyFont="1" applyFill="1" applyBorder="1" applyAlignment="1">
      <alignment horizontal="center"/>
    </xf>
    <xf numFmtId="0" fontId="42" fillId="0" borderId="2" xfId="0" applyFont="1" applyBorder="1"/>
    <xf numFmtId="167" fontId="18" fillId="0" borderId="1" xfId="0" applyNumberFormat="1" applyFont="1" applyFill="1" applyBorder="1" applyAlignment="1"/>
    <xf numFmtId="165" fontId="18" fillId="0" borderId="1" xfId="0" applyNumberFormat="1" applyFont="1" applyFill="1" applyBorder="1" applyAlignment="1">
      <alignment horizontal="center"/>
    </xf>
    <xf numFmtId="165" fontId="18" fillId="0" borderId="1" xfId="0" applyNumberFormat="1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right" vertical="center" readingOrder="2"/>
    </xf>
    <xf numFmtId="0" fontId="12" fillId="0" borderId="2" xfId="18" applyNumberFormat="1" applyFont="1" applyFill="1" applyBorder="1" applyAlignment="1">
      <alignment horizontal="center" vertical="center"/>
    </xf>
    <xf numFmtId="0" fontId="12" fillId="0" borderId="1" xfId="18" applyNumberFormat="1" applyFont="1" applyFill="1" applyBorder="1" applyAlignment="1">
      <alignment horizontal="center" vertical="center"/>
    </xf>
    <xf numFmtId="0" fontId="12" fillId="0" borderId="1" xfId="18" applyNumberFormat="1" applyFont="1" applyFill="1" applyBorder="1" applyAlignment="1" applyProtection="1">
      <alignment horizontal="center" vertical="center"/>
    </xf>
    <xf numFmtId="0" fontId="12" fillId="0" borderId="1" xfId="18" quotePrefix="1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/>
    <xf numFmtId="0" fontId="5" fillId="0" borderId="0" xfId="5"/>
    <xf numFmtId="0" fontId="29" fillId="3" borderId="0" xfId="5" applyFont="1" applyFill="1"/>
    <xf numFmtId="0" fontId="30" fillId="3" borderId="0" xfId="5" applyFont="1" applyFill="1"/>
    <xf numFmtId="0" fontId="30" fillId="3" borderId="0" xfId="5" applyFont="1" applyFill="1" applyAlignment="1">
      <alignment horizontal="left"/>
    </xf>
    <xf numFmtId="0" fontId="47" fillId="3" borderId="0" xfId="5" applyFont="1" applyFill="1" applyAlignment="1">
      <alignment horizontal="right" readingOrder="2"/>
    </xf>
    <xf numFmtId="0" fontId="27" fillId="0" borderId="0" xfId="5" applyFont="1"/>
    <xf numFmtId="0" fontId="27" fillId="0" borderId="0" xfId="5" applyFont="1" applyAlignment="1">
      <alignment horizontal="center"/>
    </xf>
    <xf numFmtId="0" fontId="48" fillId="0" borderId="0" xfId="5" applyFont="1" applyAlignment="1">
      <alignment horizontal="right" readingOrder="2"/>
    </xf>
    <xf numFmtId="0" fontId="5" fillId="0" borderId="0" xfId="5" applyFont="1" applyAlignment="1"/>
    <xf numFmtId="0" fontId="48" fillId="0" borderId="0" xfId="5" applyFont="1" applyAlignment="1">
      <alignment vertical="center" readingOrder="2"/>
    </xf>
    <xf numFmtId="0" fontId="5" fillId="0" borderId="0" xfId="5" applyFont="1" applyAlignment="1">
      <alignment vertical="top"/>
    </xf>
    <xf numFmtId="174" fontId="27" fillId="0" borderId="0" xfId="5" applyNumberFormat="1" applyFont="1" applyAlignment="1">
      <alignment horizontal="center"/>
    </xf>
    <xf numFmtId="0" fontId="27" fillId="0" borderId="0" xfId="5" applyFont="1" applyAlignment="1">
      <alignment horizontal="left"/>
    </xf>
    <xf numFmtId="0" fontId="30" fillId="3" borderId="0" xfId="5" applyFont="1" applyFill="1" applyAlignment="1">
      <alignment horizontal="center"/>
    </xf>
    <xf numFmtId="0" fontId="48" fillId="0" borderId="0" xfId="5" applyFont="1" applyFill="1" applyAlignment="1">
      <alignment horizontal="right" vertical="center" readingOrder="2"/>
    </xf>
    <xf numFmtId="0" fontId="12" fillId="0" borderId="0" xfId="5" applyFont="1" applyFill="1" applyAlignment="1">
      <alignment horizontal="left"/>
    </xf>
    <xf numFmtId="0" fontId="12" fillId="0" borderId="0" xfId="5" applyFont="1" applyFill="1" applyAlignment="1">
      <alignment horizontal="left" vertical="top"/>
    </xf>
    <xf numFmtId="0" fontId="39" fillId="0" borderId="0" xfId="5" applyFont="1" applyAlignment="1">
      <alignment horizontal="center"/>
    </xf>
    <xf numFmtId="0" fontId="39" fillId="0" borderId="0" xfId="5" applyFont="1"/>
    <xf numFmtId="0" fontId="5" fillId="0" borderId="0" xfId="5" applyFont="1" applyAlignment="1">
      <alignment horizontal="left" vertical="top"/>
    </xf>
    <xf numFmtId="3" fontId="27" fillId="0" borderId="0" xfId="5" applyNumberFormat="1" applyFont="1" applyAlignment="1">
      <alignment horizontal="center"/>
    </xf>
    <xf numFmtId="0" fontId="27" fillId="2" borderId="0" xfId="5" applyFont="1" applyFill="1" applyAlignment="1">
      <alignment horizontal="left"/>
    </xf>
    <xf numFmtId="3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Alignment="1">
      <alignment vertical="center"/>
    </xf>
    <xf numFmtId="3" fontId="5" fillId="0" borderId="0" xfId="5" applyNumberFormat="1" applyFont="1" applyFill="1" applyAlignment="1">
      <alignment horizontal="left" vertical="top"/>
    </xf>
    <xf numFmtId="0" fontId="5" fillId="0" borderId="0" xfId="5" applyAlignment="1">
      <alignment horizontal="left"/>
    </xf>
    <xf numFmtId="0" fontId="5" fillId="0" borderId="0" xfId="0" applyFont="1" applyFill="1" applyBorder="1" applyAlignment="1">
      <alignment horizontal="right" readingOrder="2"/>
    </xf>
    <xf numFmtId="0" fontId="37" fillId="0" borderId="0" xfId="0" applyFont="1" applyAlignment="1"/>
    <xf numFmtId="0" fontId="45" fillId="0" borderId="0" xfId="0" applyFont="1" applyBorder="1"/>
    <xf numFmtId="0" fontId="25" fillId="0" borderId="0" xfId="0" applyFont="1" applyAlignment="1"/>
    <xf numFmtId="0" fontId="25" fillId="0" borderId="0" xfId="0" applyFont="1" applyAlignment="1">
      <alignment horizontal="right"/>
    </xf>
    <xf numFmtId="0" fontId="5" fillId="0" borderId="0" xfId="0" applyFont="1" applyBorder="1"/>
    <xf numFmtId="168" fontId="18" fillId="0" borderId="0" xfId="0" applyNumberFormat="1" applyFont="1" applyFill="1" applyAlignment="1" applyProtection="1">
      <alignment horizontal="right" vertical="center" readingOrder="2"/>
    </xf>
    <xf numFmtId="0" fontId="61" fillId="0" borderId="0" xfId="0" applyFont="1" applyBorder="1" applyAlignment="1">
      <alignment horizontal="right"/>
    </xf>
    <xf numFmtId="0" fontId="5" fillId="0" borderId="2" xfId="0" applyFont="1" applyFill="1" applyBorder="1"/>
    <xf numFmtId="0" fontId="27" fillId="0" borderId="0" xfId="5" applyFont="1" applyAlignment="1">
      <alignment horizontal="right" readingOrder="2"/>
    </xf>
    <xf numFmtId="0" fontId="5" fillId="0" borderId="0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3" xfId="0" applyFont="1" applyFill="1" applyBorder="1"/>
    <xf numFmtId="0" fontId="5" fillId="0" borderId="0" xfId="0" applyFont="1" applyFill="1" applyBorder="1"/>
    <xf numFmtId="168" fontId="18" fillId="0" borderId="0" xfId="0" applyNumberFormat="1" applyFont="1" applyAlignment="1" applyProtection="1">
      <alignment horizontal="left" vertical="center" readingOrder="2"/>
    </xf>
    <xf numFmtId="0" fontId="5" fillId="0" borderId="1" xfId="0" applyFont="1" applyBorder="1"/>
    <xf numFmtId="0" fontId="5" fillId="2" borderId="1" xfId="0" applyFont="1" applyFill="1" applyBorder="1"/>
    <xf numFmtId="167" fontId="12" fillId="2" borderId="2" xfId="0" applyNumberFormat="1" applyFont="1" applyFill="1" applyBorder="1" applyAlignment="1"/>
    <xf numFmtId="3" fontId="5" fillId="0" borderId="1" xfId="10" applyNumberFormat="1" applyFont="1" applyFill="1" applyBorder="1" applyAlignment="1">
      <alignment horizont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1" xfId="10" applyNumberFormat="1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67" fontId="12" fillId="2" borderId="2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0" fontId="29" fillId="0" borderId="0" xfId="0" applyFont="1"/>
    <xf numFmtId="0" fontId="47" fillId="0" borderId="0" xfId="0" applyFont="1" applyAlignment="1">
      <alignment horizontal="right" readingOrder="2"/>
    </xf>
    <xf numFmtId="0" fontId="18" fillId="0" borderId="0" xfId="0" applyFont="1"/>
    <xf numFmtId="0" fontId="5" fillId="0" borderId="0" xfId="0" applyFont="1" applyFill="1"/>
    <xf numFmtId="169" fontId="12" fillId="0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 readingOrder="2"/>
    </xf>
    <xf numFmtId="169" fontId="5" fillId="0" borderId="1" xfId="0" applyNumberFormat="1" applyFont="1" applyFill="1" applyBorder="1" applyAlignment="1"/>
    <xf numFmtId="166" fontId="5" fillId="0" borderId="1" xfId="0" applyNumberFormat="1" applyFont="1" applyFill="1" applyBorder="1" applyAlignment="1"/>
    <xf numFmtId="169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16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/>
    <xf numFmtId="171" fontId="5" fillId="0" borderId="1" xfId="0" applyNumberFormat="1" applyFont="1" applyFill="1" applyBorder="1" applyAlignment="1"/>
    <xf numFmtId="171" fontId="5" fillId="0" borderId="0" xfId="0" applyNumberFormat="1" applyFont="1" applyFill="1" applyBorder="1" applyAlignment="1"/>
    <xf numFmtId="0" fontId="5" fillId="0" borderId="1" xfId="0" applyFont="1" applyFill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169" fontId="5" fillId="0" borderId="0" xfId="0" applyNumberFormat="1" applyFont="1" applyFill="1" applyBorder="1" applyAlignment="1">
      <alignment horizontal="right"/>
    </xf>
    <xf numFmtId="169" fontId="5" fillId="0" borderId="0" xfId="0" applyNumberFormat="1" applyFont="1" applyFill="1" applyBorder="1" applyAlignment="1">
      <alignment horizontal="center"/>
    </xf>
    <xf numFmtId="169" fontId="5" fillId="0" borderId="0" xfId="0" applyNumberFormat="1" applyFont="1" applyFill="1" applyBorder="1" applyAlignment="1"/>
    <xf numFmtId="0" fontId="5" fillId="2" borderId="0" xfId="0" applyFont="1" applyFill="1" applyBorder="1"/>
    <xf numFmtId="170" fontId="5" fillId="0" borderId="2" xfId="0" applyNumberFormat="1" applyFont="1" applyFill="1" applyBorder="1" applyAlignment="1">
      <alignment horizontal="center"/>
    </xf>
    <xf numFmtId="3" fontId="5" fillId="0" borderId="0" xfId="0" applyNumberFormat="1" applyFont="1" applyFill="1" applyAlignment="1">
      <alignment horizontal="right" vertical="center"/>
    </xf>
    <xf numFmtId="169" fontId="5" fillId="0" borderId="0" xfId="0" applyNumberFormat="1" applyFont="1" applyAlignment="1">
      <alignment vertical="center"/>
    </xf>
    <xf numFmtId="0" fontId="5" fillId="2" borderId="2" xfId="0" applyFont="1" applyFill="1" applyBorder="1"/>
    <xf numFmtId="167" fontId="5" fillId="2" borderId="1" xfId="0" applyNumberFormat="1" applyFont="1" applyFill="1" applyBorder="1" applyAlignment="1"/>
    <xf numFmtId="167" fontId="5" fillId="2" borderId="1" xfId="0" applyNumberFormat="1" applyFont="1" applyFill="1" applyBorder="1" applyAlignment="1">
      <alignment horizontal="center"/>
    </xf>
    <xf numFmtId="167" fontId="5" fillId="2" borderId="0" xfId="0" applyNumberFormat="1" applyFont="1" applyFill="1" applyBorder="1" applyAlignment="1"/>
    <xf numFmtId="0" fontId="5" fillId="0" borderId="0" xfId="0" applyFont="1" applyBorder="1" applyAlignment="1">
      <alignment horizontal="left"/>
    </xf>
    <xf numFmtId="0" fontId="51" fillId="0" borderId="0" xfId="0" applyFont="1" applyFill="1"/>
    <xf numFmtId="0" fontId="5" fillId="0" borderId="0" xfId="0" applyFont="1" applyAlignment="1">
      <alignment horizontal="left"/>
    </xf>
    <xf numFmtId="0" fontId="38" fillId="0" borderId="0" xfId="6" applyFont="1" applyBorder="1" applyAlignment="1">
      <alignment horizontal="justify" vertical="center" wrapText="1"/>
    </xf>
    <xf numFmtId="0" fontId="38" fillId="0" borderId="0" xfId="6" applyFont="1" applyBorder="1" applyAlignment="1">
      <alignment vertical="center"/>
    </xf>
    <xf numFmtId="3" fontId="5" fillId="0" borderId="1" xfId="0" applyNumberFormat="1" applyFont="1" applyBorder="1" applyAlignment="1">
      <alignment horizontal="center" wrapText="1"/>
    </xf>
    <xf numFmtId="16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63" fillId="0" borderId="0" xfId="0" applyFont="1"/>
    <xf numFmtId="0" fontId="69" fillId="0" borderId="0" xfId="0" applyFont="1"/>
    <xf numFmtId="0" fontId="68" fillId="0" borderId="0" xfId="0" applyFont="1" applyBorder="1" applyAlignment="1">
      <alignment horizontal="left"/>
    </xf>
    <xf numFmtId="0" fontId="68" fillId="0" borderId="0" xfId="0" applyFont="1" applyBorder="1"/>
    <xf numFmtId="0" fontId="68" fillId="0" borderId="0" xfId="0" applyFont="1" applyBorder="1" applyAlignment="1">
      <alignment horizontal="right"/>
    </xf>
    <xf numFmtId="0" fontId="68" fillId="0" borderId="0" xfId="0" applyFont="1" applyFill="1" applyBorder="1"/>
    <xf numFmtId="0" fontId="68" fillId="0" borderId="0" xfId="0" applyFont="1" applyFill="1" applyBorder="1" applyAlignment="1">
      <alignment vertical="center"/>
    </xf>
    <xf numFmtId="0" fontId="68" fillId="0" borderId="0" xfId="0" applyFont="1" applyFill="1" applyBorder="1" applyAlignment="1">
      <alignment horizontal="center"/>
    </xf>
    <xf numFmtId="0" fontId="68" fillId="0" borderId="2" xfId="0" applyFont="1" applyFill="1" applyBorder="1" applyAlignment="1">
      <alignment vertical="center"/>
    </xf>
    <xf numFmtId="0" fontId="69" fillId="0" borderId="2" xfId="0" applyFont="1" applyFill="1" applyBorder="1"/>
    <xf numFmtId="164" fontId="69" fillId="0" borderId="2" xfId="0" applyNumberFormat="1" applyFont="1" applyFill="1" applyBorder="1" applyAlignment="1"/>
    <xf numFmtId="164" fontId="69" fillId="0" borderId="0" xfId="0" applyNumberFormat="1" applyFont="1" applyFill="1" applyBorder="1" applyAlignment="1"/>
    <xf numFmtId="0" fontId="70" fillId="0" borderId="0" xfId="0" applyFont="1" applyFill="1" applyBorder="1"/>
    <xf numFmtId="165" fontId="68" fillId="0" borderId="0" xfId="0" applyNumberFormat="1" applyFont="1" applyFill="1" applyBorder="1" applyAlignment="1"/>
    <xf numFmtId="165" fontId="68" fillId="0" borderId="0" xfId="0" applyNumberFormat="1" applyFont="1" applyFill="1" applyBorder="1" applyAlignment="1">
      <alignment horizontal="center"/>
    </xf>
    <xf numFmtId="0" fontId="69" fillId="0" borderId="0" xfId="0" applyFont="1" applyFill="1" applyBorder="1" applyAlignment="1">
      <alignment horizontal="right" readingOrder="2"/>
    </xf>
    <xf numFmtId="0" fontId="69" fillId="0" borderId="0" xfId="0" applyFont="1" applyFill="1"/>
    <xf numFmtId="0" fontId="71" fillId="0" borderId="0" xfId="0" applyFont="1"/>
    <xf numFmtId="0" fontId="72" fillId="0" borderId="0" xfId="0" applyFont="1" applyFill="1" applyBorder="1"/>
    <xf numFmtId="0" fontId="72" fillId="0" borderId="0" xfId="0" applyFont="1" applyBorder="1"/>
    <xf numFmtId="3" fontId="5" fillId="0" borderId="2" xfId="11" applyNumberFormat="1" applyFont="1" applyFill="1" applyBorder="1" applyAlignment="1" applyProtection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81" fontId="18" fillId="0" borderId="0" xfId="1" applyNumberFormat="1" applyFont="1" applyFill="1" applyBorder="1" applyAlignment="1" applyProtection="1">
      <alignment horizontal="center" vertical="center"/>
    </xf>
    <xf numFmtId="3" fontId="18" fillId="0" borderId="0" xfId="11" applyNumberFormat="1" applyFont="1" applyFill="1" applyBorder="1" applyAlignment="1" applyProtection="1">
      <alignment horizontal="center" vertical="center"/>
    </xf>
    <xf numFmtId="3" fontId="18" fillId="0" borderId="0" xfId="0" applyNumberFormat="1" applyFont="1" applyFill="1" applyBorder="1" applyAlignment="1">
      <alignment horizontal="center" vertical="center"/>
    </xf>
    <xf numFmtId="0" fontId="52" fillId="0" borderId="0" xfId="0" applyFont="1" applyFill="1" applyBorder="1"/>
    <xf numFmtId="165" fontId="18" fillId="0" borderId="0" xfId="0" applyNumberFormat="1" applyFont="1" applyFill="1" applyBorder="1" applyAlignment="1">
      <alignment horizontal="center" vertical="center"/>
    </xf>
    <xf numFmtId="176" fontId="18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readingOrder="2"/>
    </xf>
    <xf numFmtId="3" fontId="5" fillId="0" borderId="1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12" applyNumberFormat="1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horizontal="center"/>
    </xf>
    <xf numFmtId="3" fontId="18" fillId="0" borderId="0" xfId="0" applyNumberFormat="1" applyFont="1" applyFill="1" applyBorder="1"/>
    <xf numFmtId="3" fontId="68" fillId="0" borderId="0" xfId="0" applyNumberFormat="1" applyFont="1" applyFill="1" applyBorder="1"/>
    <xf numFmtId="165" fontId="5" fillId="0" borderId="0" xfId="0" applyNumberFormat="1" applyFont="1" applyFill="1" applyBorder="1" applyAlignment="1">
      <alignment horizontal="center"/>
    </xf>
    <xf numFmtId="165" fontId="38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165" fontId="16" fillId="0" borderId="0" xfId="12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7" fontId="16" fillId="0" borderId="0" xfId="11" applyNumberFormat="1" applyFont="1" applyFill="1" applyBorder="1" applyAlignment="1">
      <alignment horizontal="center" vertical="center"/>
    </xf>
    <xf numFmtId="181" fontId="18" fillId="0" borderId="0" xfId="1" applyNumberFormat="1" applyFont="1" applyFill="1" applyBorder="1" applyAlignment="1">
      <alignment horizontal="center" vertical="center"/>
    </xf>
    <xf numFmtId="3" fontId="18" fillId="0" borderId="0" xfId="14" applyNumberFormat="1" applyFont="1" applyFill="1" applyBorder="1" applyAlignment="1">
      <alignment horizontal="center"/>
    </xf>
    <xf numFmtId="165" fontId="18" fillId="0" borderId="0" xfId="14" applyNumberFormat="1" applyFont="1" applyFill="1" applyBorder="1" applyAlignment="1">
      <alignment horizontal="center"/>
    </xf>
    <xf numFmtId="176" fontId="18" fillId="0" borderId="0" xfId="14" applyNumberFormat="1" applyFont="1" applyFill="1" applyBorder="1" applyAlignment="1">
      <alignment horizontal="center"/>
    </xf>
    <xf numFmtId="1" fontId="18" fillId="0" borderId="0" xfId="0" applyNumberFormat="1" applyFont="1" applyFill="1" applyBorder="1" applyAlignment="1">
      <alignment horizontal="center"/>
    </xf>
    <xf numFmtId="3" fontId="18" fillId="0" borderId="0" xfId="13" quotePrefix="1" applyNumberFormat="1" applyFont="1" applyFill="1" applyBorder="1" applyAlignment="1" applyProtection="1">
      <alignment horizontal="right" vertical="center"/>
    </xf>
    <xf numFmtId="3" fontId="18" fillId="0" borderId="0" xfId="13" applyNumberFormat="1" applyFont="1" applyFill="1" applyBorder="1" applyAlignment="1" applyProtection="1">
      <alignment horizontal="right" vertical="center"/>
    </xf>
    <xf numFmtId="0" fontId="73" fillId="0" borderId="0" xfId="0" applyFont="1" applyFill="1" applyBorder="1"/>
    <xf numFmtId="167" fontId="16" fillId="0" borderId="0" xfId="15" applyNumberFormat="1" applyFont="1" applyFill="1" applyBorder="1" applyAlignment="1">
      <alignment horizontal="center" vertical="center"/>
    </xf>
    <xf numFmtId="3" fontId="18" fillId="0" borderId="0" xfId="15" applyNumberFormat="1" applyFont="1" applyFill="1" applyBorder="1" applyAlignment="1">
      <alignment horizontal="center"/>
    </xf>
    <xf numFmtId="3" fontId="18" fillId="0" borderId="0" xfId="11" quotePrefix="1" applyNumberFormat="1" applyFont="1" applyFill="1" applyBorder="1" applyAlignment="1" applyProtection="1">
      <alignment horizontal="center"/>
    </xf>
    <xf numFmtId="3" fontId="18" fillId="0" borderId="0" xfId="11" applyNumberFormat="1" applyFont="1" applyFill="1" applyBorder="1" applyAlignment="1" applyProtection="1">
      <alignment horizontal="center"/>
    </xf>
    <xf numFmtId="1" fontId="18" fillId="0" borderId="0" xfId="16" applyNumberFormat="1" applyFont="1" applyFill="1" applyBorder="1" applyAlignment="1">
      <alignment horizontal="center"/>
    </xf>
    <xf numFmtId="165" fontId="18" fillId="0" borderId="0" xfId="11" quotePrefix="1" applyNumberFormat="1" applyFont="1" applyFill="1" applyBorder="1" applyAlignment="1" applyProtection="1">
      <alignment horizontal="center"/>
    </xf>
    <xf numFmtId="165" fontId="18" fillId="0" borderId="0" xfId="11" applyNumberFormat="1" applyFont="1" applyFill="1" applyBorder="1" applyAlignment="1" applyProtection="1">
      <alignment horizontal="center"/>
    </xf>
    <xf numFmtId="165" fontId="18" fillId="0" borderId="0" xfId="16" applyNumberFormat="1" applyFont="1" applyFill="1" applyBorder="1" applyAlignment="1">
      <alignment horizontal="center"/>
    </xf>
    <xf numFmtId="176" fontId="18" fillId="0" borderId="0" xfId="16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73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readingOrder="2"/>
    </xf>
    <xf numFmtId="0" fontId="32" fillId="0" borderId="0" xfId="0" applyFont="1" applyFill="1" applyBorder="1" applyAlignment="1">
      <alignment horizontal="center"/>
    </xf>
    <xf numFmtId="1" fontId="18" fillId="0" borderId="0" xfId="17" applyNumberFormat="1" applyFont="1" applyFill="1" applyBorder="1" applyAlignment="1">
      <alignment horizontal="center"/>
    </xf>
    <xf numFmtId="1" fontId="18" fillId="0" borderId="0" xfId="17" applyNumberFormat="1" applyFont="1" applyFill="1" applyBorder="1" applyAlignment="1" applyProtection="1">
      <alignment horizontal="center"/>
    </xf>
    <xf numFmtId="176" fontId="18" fillId="0" borderId="0" xfId="17" applyNumberFormat="1" applyFont="1" applyFill="1" applyBorder="1" applyAlignment="1" applyProtection="1">
      <alignment horizontal="center"/>
    </xf>
    <xf numFmtId="0" fontId="16" fillId="0" borderId="0" xfId="0" applyFont="1" applyFill="1" applyBorder="1"/>
    <xf numFmtId="0" fontId="16" fillId="0" borderId="0" xfId="0" applyFont="1" applyFill="1" applyBorder="1" applyAlignment="1">
      <alignment horizontal="right"/>
    </xf>
    <xf numFmtId="0" fontId="42" fillId="0" borderId="0" xfId="0" applyFont="1" applyFill="1" applyBorder="1"/>
    <xf numFmtId="3" fontId="18" fillId="0" borderId="0" xfId="18" applyNumberFormat="1" applyFont="1" applyFill="1" applyBorder="1" applyAlignment="1">
      <alignment horizontal="right" vertical="center"/>
    </xf>
    <xf numFmtId="3" fontId="18" fillId="0" borderId="0" xfId="18" applyNumberFormat="1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vertical="center"/>
    </xf>
    <xf numFmtId="0" fontId="52" fillId="0" borderId="0" xfId="0" applyFont="1" applyFill="1" applyBorder="1" applyAlignment="1">
      <alignment horizontal="right" readingOrder="2"/>
    </xf>
    <xf numFmtId="165" fontId="18" fillId="0" borderId="0" xfId="18" quotePrefix="1" applyNumberFormat="1" applyFont="1" applyFill="1" applyBorder="1" applyAlignment="1" applyProtection="1">
      <alignment horizontal="center" vertical="center"/>
    </xf>
    <xf numFmtId="165" fontId="18" fillId="0" borderId="0" xfId="18" quotePrefix="1" applyNumberFormat="1" applyFont="1" applyFill="1" applyBorder="1" applyAlignment="1" applyProtection="1">
      <alignment vertical="center"/>
    </xf>
    <xf numFmtId="176" fontId="18" fillId="0" borderId="0" xfId="18" quotePrefix="1" applyNumberFormat="1" applyFont="1" applyFill="1" applyBorder="1" applyAlignment="1" applyProtection="1">
      <alignment horizontal="center" vertical="center"/>
    </xf>
    <xf numFmtId="0" fontId="18" fillId="0" borderId="0" xfId="18" applyNumberFormat="1" applyFont="1" applyFill="1" applyBorder="1" applyAlignment="1">
      <alignment horizontal="center" vertical="center"/>
    </xf>
    <xf numFmtId="3" fontId="18" fillId="0" borderId="0" xfId="18" applyNumberFormat="1" applyFont="1" applyFill="1" applyBorder="1" applyAlignment="1" applyProtection="1">
      <alignment horizontal="right" vertical="center"/>
    </xf>
    <xf numFmtId="3" fontId="18" fillId="0" borderId="0" xfId="18" quotePrefix="1" applyNumberFormat="1" applyFont="1" applyFill="1" applyBorder="1" applyAlignment="1" applyProtection="1">
      <alignment horizontal="right" vertical="center"/>
    </xf>
    <xf numFmtId="165" fontId="18" fillId="0" borderId="0" xfId="18" quotePrefix="1" applyNumberFormat="1" applyFont="1" applyFill="1" applyBorder="1" applyAlignment="1" applyProtection="1">
      <alignment horizontal="right" vertical="center"/>
    </xf>
    <xf numFmtId="165" fontId="5" fillId="0" borderId="0" xfId="18" quotePrefix="1" applyNumberFormat="1" applyFont="1" applyFill="1" applyBorder="1" applyAlignment="1" applyProtection="1">
      <alignment horizontal="center" vertical="center"/>
    </xf>
    <xf numFmtId="3" fontId="0" fillId="0" borderId="0" xfId="0" applyNumberFormat="1" applyFill="1" applyBorder="1"/>
    <xf numFmtId="3" fontId="69" fillId="0" borderId="1" xfId="0" applyNumberFormat="1" applyFont="1" applyFill="1" applyBorder="1" applyAlignment="1"/>
    <xf numFmtId="3" fontId="69" fillId="0" borderId="1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0" fontId="0" fillId="4" borderId="0" xfId="0" applyFill="1"/>
    <xf numFmtId="0" fontId="30" fillId="3" borderId="0" xfId="0" applyFont="1" applyFill="1" applyAlignment="1">
      <alignment horizontal="left"/>
    </xf>
    <xf numFmtId="0" fontId="30" fillId="3" borderId="0" xfId="0" applyFont="1" applyFill="1"/>
    <xf numFmtId="0" fontId="32" fillId="0" borderId="1" xfId="0" applyFont="1" applyFill="1" applyBorder="1" applyAlignment="1"/>
    <xf numFmtId="180" fontId="18" fillId="0" borderId="1" xfId="0" applyNumberFormat="1" applyFont="1" applyFill="1" applyBorder="1" applyAlignment="1">
      <alignment horizontal="center"/>
    </xf>
    <xf numFmtId="165" fontId="18" fillId="0" borderId="1" xfId="0" applyNumberFormat="1" applyFont="1" applyFill="1" applyBorder="1" applyAlignment="1">
      <alignment horizontal="right"/>
    </xf>
    <xf numFmtId="1" fontId="18" fillId="0" borderId="1" xfId="20" applyNumberFormat="1" applyFont="1" applyFill="1" applyBorder="1" applyAlignment="1" applyProtection="1">
      <alignment horizontal="center" vertical="center"/>
    </xf>
    <xf numFmtId="180" fontId="18" fillId="0" borderId="0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right" vertical="center"/>
    </xf>
    <xf numFmtId="179" fontId="18" fillId="2" borderId="0" xfId="2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>
      <alignment vertical="center"/>
    </xf>
    <xf numFmtId="180" fontId="18" fillId="0" borderId="0" xfId="0" applyNumberFormat="1" applyFont="1" applyAlignment="1">
      <alignment horizontal="center"/>
    </xf>
    <xf numFmtId="0" fontId="18" fillId="0" borderId="1" xfId="0" applyFont="1" applyFill="1" applyBorder="1" applyAlignment="1">
      <alignment horizontal="right"/>
    </xf>
    <xf numFmtId="0" fontId="42" fillId="0" borderId="0" xfId="0" applyFont="1" applyBorder="1" applyAlignment="1">
      <alignment horizontal="right"/>
    </xf>
    <xf numFmtId="0" fontId="18" fillId="2" borderId="2" xfId="0" applyFont="1" applyFill="1" applyBorder="1" applyAlignment="1">
      <alignment horizontal="left"/>
    </xf>
    <xf numFmtId="0" fontId="27" fillId="0" borderId="0" xfId="5" applyFont="1" applyAlignment="1">
      <alignment vertical="center"/>
    </xf>
    <xf numFmtId="0" fontId="27" fillId="0" borderId="0" xfId="0" applyFont="1"/>
    <xf numFmtId="0" fontId="29" fillId="3" borderId="0" xfId="0" applyFont="1" applyFill="1"/>
    <xf numFmtId="0" fontId="40" fillId="3" borderId="0" xfId="0" applyFont="1" applyFill="1" applyAlignment="1">
      <alignment horizontal="center"/>
    </xf>
    <xf numFmtId="0" fontId="40" fillId="3" borderId="0" xfId="0" applyFont="1" applyFill="1"/>
    <xf numFmtId="0" fontId="47" fillId="3" borderId="0" xfId="0" applyFont="1" applyFill="1" applyAlignment="1">
      <alignment horizontal="right" readingOrder="2"/>
    </xf>
    <xf numFmtId="0" fontId="30" fillId="3" borderId="0" xfId="0" applyFont="1" applyFill="1" applyAlignment="1">
      <alignment horizontal="center"/>
    </xf>
    <xf numFmtId="0" fontId="7" fillId="0" borderId="0" xfId="19" applyFont="1" applyAlignment="1">
      <alignment vertical="center"/>
    </xf>
    <xf numFmtId="167" fontId="7" fillId="0" borderId="0" xfId="9" applyNumberFormat="1" applyFont="1" applyAlignment="1">
      <alignment vertical="center"/>
    </xf>
    <xf numFmtId="0" fontId="12" fillId="0" borderId="0" xfId="19" quotePrefix="1" applyFont="1" applyAlignment="1">
      <alignment horizontal="left" vertical="center"/>
    </xf>
    <xf numFmtId="167" fontId="5" fillId="0" borderId="0" xfId="9" applyNumberFormat="1" applyFont="1" applyAlignment="1">
      <alignment vertical="center"/>
    </xf>
    <xf numFmtId="1" fontId="5" fillId="0" borderId="0" xfId="0" quotePrefix="1" applyNumberFormat="1" applyFont="1" applyAlignment="1" applyProtection="1">
      <alignment horizontal="right" vertical="center"/>
    </xf>
    <xf numFmtId="167" fontId="5" fillId="0" borderId="0" xfId="0" applyNumberFormat="1" applyFont="1" applyAlignment="1">
      <alignment horizontal="right" vertical="center"/>
    </xf>
    <xf numFmtId="167" fontId="5" fillId="0" borderId="0" xfId="0" quotePrefix="1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right" vertical="center" readingOrder="2"/>
    </xf>
    <xf numFmtId="176" fontId="5" fillId="0" borderId="1" xfId="0" applyNumberFormat="1" applyFont="1" applyFill="1" applyBorder="1" applyAlignment="1">
      <alignment horizontal="center"/>
    </xf>
    <xf numFmtId="0" fontId="27" fillId="0" borderId="0" xfId="5" applyFont="1" applyBorder="1"/>
    <xf numFmtId="3" fontId="5" fillId="0" borderId="1" xfId="0" applyNumberFormat="1" applyFont="1" applyFill="1" applyBorder="1" applyAlignment="1">
      <alignment horizontal="center"/>
    </xf>
    <xf numFmtId="3" fontId="18" fillId="0" borderId="2" xfId="0" applyNumberFormat="1" applyFont="1" applyFill="1" applyBorder="1" applyAlignment="1">
      <alignment horizontal="center"/>
    </xf>
    <xf numFmtId="3" fontId="18" fillId="0" borderId="0" xfId="0" applyNumberFormat="1" applyFont="1" applyAlignment="1">
      <alignment horizontal="center"/>
    </xf>
    <xf numFmtId="3" fontId="18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167" fontId="5" fillId="0" borderId="1" xfId="0" applyNumberFormat="1" applyFont="1" applyFill="1" applyBorder="1" applyAlignment="1">
      <alignment horizontal="center"/>
    </xf>
    <xf numFmtId="0" fontId="59" fillId="0" borderId="0" xfId="0" applyFont="1"/>
    <xf numFmtId="0" fontId="74" fillId="0" borderId="0" xfId="0" applyFont="1" applyAlignment="1">
      <alignment horizontal="right" readingOrder="2"/>
    </xf>
    <xf numFmtId="0" fontId="21" fillId="5" borderId="0" xfId="0" applyFont="1" applyFill="1"/>
    <xf numFmtId="0" fontId="12" fillId="5" borderId="0" xfId="0" applyFont="1" applyFill="1"/>
    <xf numFmtId="0" fontId="67" fillId="5" borderId="0" xfId="0" applyFont="1" applyFill="1"/>
    <xf numFmtId="0" fontId="22" fillId="5" borderId="0" xfId="0" applyFont="1" applyFill="1"/>
    <xf numFmtId="0" fontId="5" fillId="5" borderId="0" xfId="0" applyFont="1" applyFill="1"/>
    <xf numFmtId="0" fontId="75" fillId="5" borderId="0" xfId="0" applyFont="1" applyFill="1"/>
    <xf numFmtId="167" fontId="5" fillId="0" borderId="0" xfId="0" applyNumberFormat="1" applyFont="1" applyFill="1" applyBorder="1" applyAlignment="1">
      <alignment horizontal="center"/>
    </xf>
    <xf numFmtId="169" fontId="27" fillId="0" borderId="0" xfId="5" applyNumberFormat="1" applyFont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76" fontId="12" fillId="0" borderId="1" xfId="0" applyNumberFormat="1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49" fillId="0" borderId="0" xfId="0" applyFont="1" applyAlignment="1">
      <alignment horizontal="left"/>
    </xf>
    <xf numFmtId="0" fontId="60" fillId="0" borderId="0" xfId="0" applyFont="1" applyAlignment="1">
      <alignment horizontal="left"/>
    </xf>
    <xf numFmtId="0" fontId="12" fillId="0" borderId="0" xfId="0" applyFont="1" applyBorder="1" applyAlignment="1"/>
    <xf numFmtId="167" fontId="42" fillId="0" borderId="0" xfId="0" applyNumberFormat="1" applyFont="1" applyFill="1" applyBorder="1" applyAlignment="1"/>
    <xf numFmtId="0" fontId="18" fillId="0" borderId="2" xfId="0" applyFont="1" applyFill="1" applyBorder="1" applyAlignment="1">
      <alignment horizontal="left"/>
    </xf>
    <xf numFmtId="169" fontId="18" fillId="0" borderId="0" xfId="0" applyNumberFormat="1" applyFont="1" applyFill="1" applyBorder="1" applyAlignment="1">
      <alignment horizontal="center"/>
    </xf>
    <xf numFmtId="167" fontId="18" fillId="0" borderId="0" xfId="0" applyNumberFormat="1" applyFont="1" applyFill="1" applyBorder="1" applyAlignment="1">
      <alignment horizontal="center"/>
    </xf>
    <xf numFmtId="0" fontId="42" fillId="0" borderId="0" xfId="0" applyFont="1" applyFill="1"/>
    <xf numFmtId="0" fontId="18" fillId="2" borderId="2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3" fontId="5" fillId="0" borderId="1" xfId="6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wrapText="1"/>
    </xf>
    <xf numFmtId="0" fontId="76" fillId="0" borderId="0" xfId="0" applyFont="1"/>
    <xf numFmtId="0" fontId="16" fillId="0" borderId="0" xfId="0" applyFont="1"/>
    <xf numFmtId="0" fontId="68" fillId="0" borderId="0" xfId="0" applyFont="1" applyFill="1" applyBorder="1" applyAlignment="1">
      <alignment horizontal="center" vertic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7" fillId="0" borderId="1" xfId="0" applyFont="1" applyBorder="1"/>
    <xf numFmtId="0" fontId="26" fillId="0" borderId="0" xfId="0" applyFont="1" applyBorder="1"/>
    <xf numFmtId="0" fontId="20" fillId="0" borderId="1" xfId="0" applyFont="1" applyBorder="1"/>
    <xf numFmtId="0" fontId="16" fillId="0" borderId="1" xfId="0" applyFont="1" applyBorder="1" applyAlignment="1">
      <alignment horizontal="right"/>
    </xf>
    <xf numFmtId="0" fontId="26" fillId="0" borderId="1" xfId="0" applyFont="1" applyBorder="1" applyAlignment="1">
      <alignment horizontal="right" readingOrder="2"/>
    </xf>
    <xf numFmtId="0" fontId="5" fillId="0" borderId="1" xfId="0" applyNumberFormat="1" applyFont="1" applyBorder="1"/>
    <xf numFmtId="0" fontId="20" fillId="0" borderId="0" xfId="0" applyFont="1" applyBorder="1"/>
    <xf numFmtId="0" fontId="51" fillId="0" borderId="0" xfId="0" applyFont="1" applyBorder="1" applyAlignment="1">
      <alignment horizontal="right" readingOrder="2"/>
    </xf>
    <xf numFmtId="182" fontId="42" fillId="0" borderId="0" xfId="0" applyNumberFormat="1" applyFont="1" applyAlignment="1">
      <alignment horizontal="right" vertical="center"/>
    </xf>
    <xf numFmtId="0" fontId="48" fillId="0" borderId="0" xfId="5" applyFont="1" applyAlignment="1">
      <alignment horizontal="right" vertical="center" readingOrder="2"/>
    </xf>
    <xf numFmtId="0" fontId="27" fillId="0" borderId="0" xfId="5" applyFont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71" fontId="5" fillId="0" borderId="2" xfId="0" applyNumberFormat="1" applyFont="1" applyFill="1" applyBorder="1" applyAlignment="1">
      <alignment horizontal="center"/>
    </xf>
    <xf numFmtId="169" fontId="5" fillId="0" borderId="2" xfId="0" applyNumberFormat="1" applyFont="1" applyFill="1" applyBorder="1" applyAlignment="1">
      <alignment horizontal="center" vertical="center"/>
    </xf>
    <xf numFmtId="174" fontId="7" fillId="3" borderId="1" xfId="18" quotePrefix="1" applyNumberFormat="1" applyFont="1" applyFill="1" applyBorder="1" applyAlignment="1" applyProtection="1">
      <alignment horizontal="center" vertical="center"/>
    </xf>
    <xf numFmtId="174" fontId="5" fillId="0" borderId="1" xfId="0" applyNumberFormat="1" applyFont="1" applyBorder="1" applyAlignment="1">
      <alignment horizontal="center" vertical="center"/>
    </xf>
    <xf numFmtId="174" fontId="18" fillId="3" borderId="1" xfId="0" applyNumberFormat="1" applyFont="1" applyFill="1" applyBorder="1" applyAlignment="1">
      <alignment horizontal="center" vertical="center"/>
    </xf>
    <xf numFmtId="174" fontId="5" fillId="3" borderId="1" xfId="0" applyNumberFormat="1" applyFont="1" applyFill="1" applyBorder="1" applyAlignment="1">
      <alignment horizontal="center"/>
    </xf>
    <xf numFmtId="174" fontId="7" fillId="3" borderId="1" xfId="0" applyNumberFormat="1" applyFont="1" applyFill="1" applyBorder="1" applyAlignment="1">
      <alignment horizontal="center" vertical="center"/>
    </xf>
    <xf numFmtId="174" fontId="7" fillId="3" borderId="1" xfId="11" quotePrefix="1" applyNumberFormat="1" applyFont="1" applyFill="1" applyBorder="1" applyAlignment="1" applyProtection="1">
      <alignment horizontal="center"/>
    </xf>
    <xf numFmtId="174" fontId="7" fillId="3" borderId="1" xfId="11" applyNumberFormat="1" applyFont="1" applyFill="1" applyBorder="1" applyAlignment="1" applyProtection="1">
      <alignment horizontal="center"/>
    </xf>
    <xf numFmtId="174" fontId="12" fillId="0" borderId="1" xfId="0" applyNumberFormat="1" applyFont="1" applyFill="1" applyBorder="1"/>
    <xf numFmtId="183" fontId="5" fillId="6" borderId="0" xfId="0" applyNumberFormat="1" applyFont="1" applyFill="1" applyAlignment="1">
      <alignment horizontal="right"/>
    </xf>
    <xf numFmtId="183" fontId="5" fillId="6" borderId="0" xfId="0" applyNumberFormat="1" applyFont="1" applyFill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27" fillId="0" borderId="0" xfId="5" applyFont="1" applyAlignment="1">
      <alignment horizontal="left" vertical="center"/>
    </xf>
    <xf numFmtId="0" fontId="48" fillId="0" borderId="0" xfId="5" applyFont="1" applyAlignment="1">
      <alignment horizontal="right" vertical="center" readingOrder="2"/>
    </xf>
    <xf numFmtId="3" fontId="27" fillId="2" borderId="0" xfId="5" applyNumberFormat="1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7" fontId="12" fillId="2" borderId="2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0" fontId="48" fillId="0" borderId="0" xfId="0" applyFont="1" applyFill="1" applyAlignment="1">
      <alignment vertical="center" readingOrder="2"/>
    </xf>
    <xf numFmtId="0" fontId="30" fillId="0" borderId="0" xfId="0" applyFont="1" applyFill="1" applyAlignment="1">
      <alignment vertical="center" readingOrder="2"/>
    </xf>
    <xf numFmtId="0" fontId="48" fillId="0" borderId="0" xfId="0" applyFont="1" applyAlignment="1">
      <alignment vertical="center" readingOrder="2"/>
    </xf>
    <xf numFmtId="0" fontId="26" fillId="0" borderId="0" xfId="5" applyFont="1" applyAlignment="1">
      <alignment horizontal="left" vertical="center"/>
    </xf>
    <xf numFmtId="0" fontId="77" fillId="5" borderId="0" xfId="0" applyFont="1" applyFill="1"/>
    <xf numFmtId="181" fontId="18" fillId="0" borderId="0" xfId="24" applyNumberFormat="1" applyFont="1" applyFill="1" applyBorder="1" applyAlignment="1" applyProtection="1">
      <alignment horizontal="center" vertical="center"/>
    </xf>
    <xf numFmtId="181" fontId="18" fillId="0" borderId="0" xfId="24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0" borderId="1" xfId="0" applyFont="1" applyFill="1" applyBorder="1" applyAlignment="1"/>
    <xf numFmtId="1" fontId="5" fillId="0" borderId="1" xfId="0" applyNumberFormat="1" applyFont="1" applyFill="1" applyBorder="1" applyAlignment="1">
      <alignment horizontal="center"/>
    </xf>
    <xf numFmtId="165" fontId="52" fillId="0" borderId="2" xfId="0" applyNumberFormat="1" applyFont="1" applyFill="1" applyBorder="1" applyAlignment="1">
      <alignment horizontal="right"/>
    </xf>
    <xf numFmtId="165" fontId="52" fillId="0" borderId="1" xfId="0" applyNumberFormat="1" applyFont="1" applyFill="1" applyBorder="1" applyAlignment="1">
      <alignment horizontal="right"/>
    </xf>
    <xf numFmtId="0" fontId="12" fillId="0" borderId="0" xfId="0" applyFont="1" applyAlignment="1"/>
    <xf numFmtId="165" fontId="18" fillId="3" borderId="1" xfId="0" applyNumberFormat="1" applyFont="1" applyFill="1" applyBorder="1" applyAlignment="1"/>
    <xf numFmtId="0" fontId="18" fillId="3" borderId="1" xfId="0" applyFont="1" applyFill="1" applyBorder="1" applyAlignment="1">
      <alignment horizontal="right" readingOrder="2"/>
    </xf>
    <xf numFmtId="175" fontId="18" fillId="0" borderId="2" xfId="0" applyNumberFormat="1" applyFont="1" applyFill="1" applyBorder="1" applyAlignment="1">
      <alignment horizontal="center"/>
    </xf>
    <xf numFmtId="0" fontId="20" fillId="0" borderId="0" xfId="0" applyFont="1"/>
    <xf numFmtId="0" fontId="18" fillId="0" borderId="0" xfId="19" quotePrefix="1" applyFont="1" applyFill="1" applyAlignment="1">
      <alignment horizontal="left" vertical="center"/>
    </xf>
    <xf numFmtId="169" fontId="5" fillId="0" borderId="0" xfId="0" applyNumberFormat="1" applyFont="1" applyAlignment="1">
      <alignment horizontal="center"/>
    </xf>
    <xf numFmtId="0" fontId="43" fillId="0" borderId="0" xfId="0" applyFont="1" applyFill="1"/>
    <xf numFmtId="3" fontId="69" fillId="0" borderId="2" xfId="0" applyNumberFormat="1" applyFont="1" applyFill="1" applyBorder="1" applyAlignment="1">
      <alignment horizontal="center"/>
    </xf>
    <xf numFmtId="0" fontId="38" fillId="0" borderId="2" xfId="0" applyFont="1" applyBorder="1" applyAlignment="1">
      <alignment horizontal="left"/>
    </xf>
    <xf numFmtId="167" fontId="5" fillId="0" borderId="2" xfId="0" applyNumberFormat="1" applyFont="1" applyFill="1" applyBorder="1" applyAlignment="1"/>
    <xf numFmtId="3" fontId="5" fillId="0" borderId="2" xfId="0" applyNumberFormat="1" applyFont="1" applyBorder="1"/>
    <xf numFmtId="3" fontId="5" fillId="0" borderId="1" xfId="0" applyNumberFormat="1" applyFont="1" applyBorder="1"/>
    <xf numFmtId="0" fontId="43" fillId="0" borderId="3" xfId="0" applyFont="1" applyBorder="1" applyAlignment="1"/>
    <xf numFmtId="164" fontId="68" fillId="0" borderId="1" xfId="0" applyNumberFormat="1" applyFont="1" applyFill="1" applyBorder="1" applyAlignment="1">
      <alignment horizontal="center"/>
    </xf>
    <xf numFmtId="175" fontId="18" fillId="0" borderId="1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0" fontId="22" fillId="0" borderId="0" xfId="26" applyFont="1" applyAlignment="1"/>
    <xf numFmtId="0" fontId="38" fillId="0" borderId="0" xfId="26" applyFont="1" applyBorder="1" applyAlignment="1">
      <alignment horizontal="left" vertical="center"/>
    </xf>
    <xf numFmtId="0" fontId="38" fillId="0" borderId="0" xfId="26" applyFont="1" applyBorder="1" applyAlignment="1">
      <alignment horizontal="left" vertical="center" wrapText="1"/>
    </xf>
    <xf numFmtId="0" fontId="5" fillId="0" borderId="0" xfId="26" applyFont="1"/>
    <xf numFmtId="0" fontId="5" fillId="0" borderId="0" xfId="26"/>
    <xf numFmtId="0" fontId="78" fillId="0" borderId="0" xfId="26" applyFont="1" applyAlignment="1"/>
    <xf numFmtId="0" fontId="78" fillId="0" borderId="0" xfId="26" applyFont="1"/>
    <xf numFmtId="0" fontId="79" fillId="0" borderId="0" xfId="26" applyFont="1"/>
    <xf numFmtId="0" fontId="80" fillId="0" borderId="0" xfId="26" applyFont="1" applyAlignment="1">
      <alignment horizontal="center"/>
    </xf>
    <xf numFmtId="0" fontId="81" fillId="0" borderId="0" xfId="26" applyFont="1"/>
    <xf numFmtId="0" fontId="5" fillId="0" borderId="0" xfId="26" applyFill="1"/>
    <xf numFmtId="0" fontId="48" fillId="0" borderId="0" xfId="26" applyFont="1"/>
    <xf numFmtId="0" fontId="27" fillId="0" borderId="0" xfId="26" applyFont="1"/>
    <xf numFmtId="0" fontId="30" fillId="0" borderId="0" xfId="26" applyFont="1" applyAlignment="1"/>
    <xf numFmtId="1" fontId="30" fillId="0" borderId="0" xfId="26" applyNumberFormat="1" applyFont="1" applyAlignment="1">
      <alignment horizontal="right" readingOrder="2"/>
    </xf>
    <xf numFmtId="0" fontId="27" fillId="0" borderId="0" xfId="26" applyFont="1" applyAlignment="1">
      <alignment horizontal="right" readingOrder="2"/>
    </xf>
    <xf numFmtId="0" fontId="26" fillId="0" borderId="5" xfId="0" applyFont="1" applyBorder="1"/>
    <xf numFmtId="3" fontId="26" fillId="0" borderId="3" xfId="0" applyNumberFormat="1" applyFont="1" applyBorder="1" applyAlignment="1">
      <alignment horizontal="center"/>
    </xf>
    <xf numFmtId="0" fontId="51" fillId="0" borderId="6" xfId="0" applyFont="1" applyBorder="1"/>
    <xf numFmtId="0" fontId="26" fillId="0" borderId="2" xfId="0" applyFont="1" applyBorder="1"/>
    <xf numFmtId="0" fontId="26" fillId="0" borderId="2" xfId="0" applyFont="1" applyBorder="1" applyAlignment="1">
      <alignment horizontal="center"/>
    </xf>
    <xf numFmtId="0" fontId="51" fillId="0" borderId="2" xfId="0" applyFont="1" applyBorder="1" applyAlignment="1">
      <alignment readingOrder="2"/>
    </xf>
    <xf numFmtId="0" fontId="3" fillId="0" borderId="0" xfId="27"/>
    <xf numFmtId="0" fontId="90" fillId="0" borderId="0" xfId="27" applyFont="1"/>
    <xf numFmtId="0" fontId="90" fillId="0" borderId="0" xfId="27" applyFont="1" applyAlignment="1">
      <alignment readingOrder="2"/>
    </xf>
    <xf numFmtId="0" fontId="93" fillId="0" borderId="7" xfId="27" applyFont="1" applyBorder="1"/>
    <xf numFmtId="0" fontId="93" fillId="0" borderId="2" xfId="27" applyFont="1" applyBorder="1"/>
    <xf numFmtId="0" fontId="94" fillId="0" borderId="8" xfId="27" applyFont="1" applyBorder="1"/>
    <xf numFmtId="0" fontId="12" fillId="0" borderId="0" xfId="27" applyFont="1" applyBorder="1"/>
    <xf numFmtId="0" fontId="12" fillId="0" borderId="0" xfId="27" applyFont="1"/>
    <xf numFmtId="0" fontId="59" fillId="0" borderId="0" xfId="27" applyFont="1" applyAlignment="1">
      <alignment horizontal="center"/>
    </xf>
    <xf numFmtId="0" fontId="95" fillId="0" borderId="0" xfId="27" applyFont="1" applyBorder="1" applyAlignment="1">
      <alignment horizontal="center"/>
    </xf>
    <xf numFmtId="0" fontId="26" fillId="0" borderId="0" xfId="27" applyFont="1" applyBorder="1" applyAlignment="1">
      <alignment horizontal="center"/>
    </xf>
    <xf numFmtId="0" fontId="42" fillId="0" borderId="0" xfId="27" applyFont="1" applyBorder="1" applyAlignment="1">
      <alignment horizontal="center"/>
    </xf>
    <xf numFmtId="0" fontId="39" fillId="0" borderId="0" xfId="27" applyFont="1"/>
    <xf numFmtId="0" fontId="39" fillId="0" borderId="0" xfId="27" applyFont="1" applyBorder="1"/>
    <xf numFmtId="0" fontId="31" fillId="0" borderId="0" xfId="27" applyFont="1" applyBorder="1" applyAlignment="1">
      <alignment horizontal="center"/>
    </xf>
    <xf numFmtId="0" fontId="18" fillId="0" borderId="18" xfId="19" applyFont="1" applyBorder="1" applyAlignment="1">
      <alignment horizontal="left" vertical="center"/>
    </xf>
    <xf numFmtId="0" fontId="12" fillId="0" borderId="0" xfId="27" applyFont="1" applyBorder="1" applyAlignment="1">
      <alignment horizontal="center" vertical="center"/>
    </xf>
    <xf numFmtId="1" fontId="26" fillId="0" borderId="0" xfId="27" applyNumberFormat="1" applyFont="1" applyBorder="1" applyAlignment="1">
      <alignment horizontal="right" readingOrder="2"/>
    </xf>
    <xf numFmtId="0" fontId="18" fillId="0" borderId="18" xfId="19" quotePrefix="1" applyFont="1" applyBorder="1" applyAlignment="1">
      <alignment horizontal="left" vertical="center"/>
    </xf>
    <xf numFmtId="174" fontId="12" fillId="0" borderId="0" xfId="27" applyNumberFormat="1" applyFont="1" applyBorder="1" applyAlignment="1">
      <alignment horizontal="center" vertical="center"/>
    </xf>
    <xf numFmtId="0" fontId="18" fillId="0" borderId="18" xfId="19" applyFont="1" applyBorder="1" applyAlignment="1">
      <alignment vertical="center"/>
    </xf>
    <xf numFmtId="167" fontId="18" fillId="0" borderId="18" xfId="19" applyNumberFormat="1" applyFont="1" applyBorder="1" applyAlignment="1" applyProtection="1">
      <alignment horizontal="left" vertical="center"/>
    </xf>
    <xf numFmtId="0" fontId="7" fillId="0" borderId="18" xfId="19" applyFont="1" applyBorder="1" applyAlignment="1">
      <alignment vertical="center"/>
    </xf>
    <xf numFmtId="167" fontId="18" fillId="0" borderId="18" xfId="19" quotePrefix="1" applyNumberFormat="1" applyFont="1" applyBorder="1" applyAlignment="1" applyProtection="1">
      <alignment horizontal="left" vertical="center"/>
    </xf>
    <xf numFmtId="0" fontId="7" fillId="0" borderId="18" xfId="19" quotePrefix="1" applyFont="1" applyBorder="1" applyAlignment="1">
      <alignment horizontal="left" vertical="center"/>
    </xf>
    <xf numFmtId="0" fontId="12" fillId="0" borderId="23" xfId="27" applyFont="1" applyBorder="1" applyAlignment="1">
      <alignment horizontal="center" vertical="center"/>
    </xf>
    <xf numFmtId="167" fontId="12" fillId="0" borderId="0" xfId="27" applyNumberFormat="1" applyFont="1"/>
    <xf numFmtId="170" fontId="12" fillId="0" borderId="0" xfId="27" applyNumberFormat="1" applyFont="1"/>
    <xf numFmtId="0" fontId="12" fillId="0" borderId="0" xfId="27" applyFont="1" applyAlignment="1">
      <alignment horizontal="right" readingOrder="2"/>
    </xf>
    <xf numFmtId="0" fontId="48" fillId="0" borderId="0" xfId="19" applyFont="1" applyBorder="1" applyAlignment="1">
      <alignment horizontal="left" vertical="center"/>
    </xf>
    <xf numFmtId="0" fontId="48" fillId="0" borderId="0" xfId="19" quotePrefix="1" applyFont="1" applyBorder="1" applyAlignment="1">
      <alignment horizontal="left" vertical="center"/>
    </xf>
    <xf numFmtId="0" fontId="48" fillId="0" borderId="0" xfId="19" applyFont="1" applyBorder="1" applyAlignment="1">
      <alignment vertical="center"/>
    </xf>
    <xf numFmtId="167" fontId="48" fillId="0" borderId="0" xfId="19" applyNumberFormat="1" applyFont="1" applyBorder="1" applyAlignment="1" applyProtection="1">
      <alignment horizontal="left" vertical="center"/>
    </xf>
    <xf numFmtId="167" fontId="48" fillId="0" borderId="0" xfId="19" quotePrefix="1" applyNumberFormat="1" applyFont="1" applyBorder="1" applyAlignment="1" applyProtection="1">
      <alignment horizontal="left" vertical="center"/>
    </xf>
    <xf numFmtId="1" fontId="30" fillId="0" borderId="0" xfId="28" quotePrefix="1" applyNumberFormat="1" applyFont="1" applyBorder="1" applyAlignment="1">
      <alignment horizontal="right" vertical="center" readingOrder="2"/>
    </xf>
    <xf numFmtId="1" fontId="30" fillId="0" borderId="0" xfId="28" applyNumberFormat="1" applyFont="1" applyBorder="1" applyAlignment="1">
      <alignment horizontal="right" vertical="center"/>
    </xf>
    <xf numFmtId="1" fontId="30" fillId="0" borderId="0" xfId="28" applyNumberFormat="1" applyFont="1" applyBorder="1" applyAlignment="1">
      <alignment horizontal="right" vertical="center" readingOrder="2"/>
    </xf>
    <xf numFmtId="1" fontId="30" fillId="0" borderId="0" xfId="28" quotePrefix="1" applyNumberFormat="1" applyFont="1" applyBorder="1" applyAlignment="1">
      <alignment horizontal="right" vertical="center"/>
    </xf>
    <xf numFmtId="0" fontId="48" fillId="0" borderId="0" xfId="26" applyFont="1" applyFill="1" applyAlignment="1">
      <alignment vertical="center"/>
    </xf>
    <xf numFmtId="0" fontId="82" fillId="0" borderId="0" xfId="26" applyFont="1" applyFill="1" applyAlignment="1">
      <alignment vertical="center"/>
    </xf>
    <xf numFmtId="0" fontId="5" fillId="0" borderId="0" xfId="26" applyFill="1" applyAlignment="1">
      <alignment vertical="center"/>
    </xf>
    <xf numFmtId="0" fontId="48" fillId="0" borderId="0" xfId="26" applyFont="1" applyAlignment="1">
      <alignment vertical="center"/>
    </xf>
    <xf numFmtId="0" fontId="30" fillId="0" borderId="0" xfId="26" applyFont="1" applyFill="1" applyAlignment="1">
      <alignment vertical="center"/>
    </xf>
    <xf numFmtId="0" fontId="30" fillId="0" borderId="0" xfId="26" applyFont="1" applyFill="1" applyAlignment="1">
      <alignment horizontal="right" vertical="center" readingOrder="2"/>
    </xf>
    <xf numFmtId="0" fontId="5" fillId="0" borderId="0" xfId="26" applyFill="1" applyAlignment="1">
      <alignment horizontal="right" vertical="center" readingOrder="2"/>
    </xf>
    <xf numFmtId="0" fontId="27" fillId="0" borderId="0" xfId="26" applyFont="1" applyAlignment="1">
      <alignment vertical="center"/>
    </xf>
    <xf numFmtId="0" fontId="30" fillId="0" borderId="0" xfId="26" applyFont="1" applyAlignment="1">
      <alignment vertical="center"/>
    </xf>
    <xf numFmtId="0" fontId="30" fillId="0" borderId="0" xfId="26" applyFont="1" applyAlignment="1">
      <alignment horizontal="right" vertical="center" readingOrder="2"/>
    </xf>
    <xf numFmtId="0" fontId="27" fillId="0" borderId="0" xfId="26" applyFont="1" applyAlignment="1">
      <alignment horizontal="right" vertical="center" readingOrder="2"/>
    </xf>
    <xf numFmtId="0" fontId="83" fillId="2" borderId="0" xfId="26" applyFont="1" applyFill="1" applyBorder="1" applyAlignment="1">
      <alignment vertical="center"/>
    </xf>
    <xf numFmtId="1" fontId="48" fillId="0" borderId="0" xfId="26" applyNumberFormat="1" applyFont="1" applyFill="1" applyBorder="1" applyAlignment="1">
      <alignment vertical="center"/>
    </xf>
    <xf numFmtId="0" fontId="84" fillId="2" borderId="0" xfId="26" applyFont="1" applyFill="1" applyBorder="1" applyAlignment="1">
      <alignment vertical="center"/>
    </xf>
    <xf numFmtId="0" fontId="48" fillId="0" borderId="0" xfId="5" applyFont="1" applyAlignment="1">
      <alignment horizontal="right" vertical="center" readingOrder="2"/>
    </xf>
    <xf numFmtId="0" fontId="27" fillId="0" borderId="0" xfId="5" applyFont="1" applyAlignment="1">
      <alignment horizontal="left" vertical="center"/>
    </xf>
    <xf numFmtId="3" fontId="27" fillId="2" borderId="0" xfId="5" applyNumberFormat="1" applyFont="1" applyFill="1" applyAlignment="1">
      <alignment horizontal="center" vertical="center"/>
    </xf>
    <xf numFmtId="0" fontId="48" fillId="0" borderId="0" xfId="0" applyFont="1" applyFill="1" applyAlignment="1">
      <alignment horizontal="right" vertical="center" readingOrder="2"/>
    </xf>
    <xf numFmtId="0" fontId="30" fillId="0" borderId="0" xfId="0" applyFont="1" applyFill="1" applyAlignment="1">
      <alignment horizontal="right" vertical="center" readingOrder="2"/>
    </xf>
    <xf numFmtId="0" fontId="27" fillId="0" borderId="0" xfId="0" applyFont="1" applyAlignment="1">
      <alignment horizontal="left" vertical="center"/>
    </xf>
    <xf numFmtId="3" fontId="39" fillId="0" borderId="0" xfId="5" applyNumberFormat="1" applyFont="1" applyFill="1" applyAlignment="1">
      <alignment horizontal="center" vertical="center"/>
    </xf>
    <xf numFmtId="0" fontId="47" fillId="3" borderId="0" xfId="0" applyFont="1" applyFill="1" applyAlignment="1">
      <alignment horizontal="right" vertical="center" readingOrder="2"/>
    </xf>
    <xf numFmtId="0" fontId="18" fillId="0" borderId="0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167" fontId="12" fillId="2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8" fillId="0" borderId="0" xfId="0" applyFont="1" applyAlignment="1">
      <alignment horizontal="right" vertical="center" readingOrder="2"/>
    </xf>
    <xf numFmtId="0" fontId="26" fillId="0" borderId="0" xfId="5" applyFont="1" applyAlignment="1">
      <alignment horizontal="left" vertic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0" fontId="5" fillId="0" borderId="0" xfId="26" applyBorder="1"/>
    <xf numFmtId="0" fontId="0" fillId="0" borderId="27" xfId="0" applyBorder="1"/>
    <xf numFmtId="0" fontId="12" fillId="0" borderId="27" xfId="27" applyFont="1" applyBorder="1"/>
    <xf numFmtId="0" fontId="97" fillId="0" borderId="0" xfId="0" applyFont="1"/>
    <xf numFmtId="0" fontId="98" fillId="0" borderId="0" xfId="0" applyFont="1" applyAlignment="1">
      <alignment horizontal="center"/>
    </xf>
    <xf numFmtId="0" fontId="99" fillId="0" borderId="0" xfId="0" applyFont="1" applyAlignment="1">
      <alignment horizontal="center"/>
    </xf>
    <xf numFmtId="0" fontId="100" fillId="0" borderId="0" xfId="26" applyFont="1" applyAlignment="1"/>
    <xf numFmtId="0" fontId="100" fillId="0" borderId="0" xfId="26" applyFont="1"/>
    <xf numFmtId="0" fontId="96" fillId="0" borderId="0" xfId="26" applyFont="1" applyAlignment="1"/>
    <xf numFmtId="0" fontId="26" fillId="0" borderId="0" xfId="26" applyFont="1" applyFill="1"/>
    <xf numFmtId="0" fontId="5" fillId="0" borderId="0" xfId="26" applyFont="1" applyFill="1"/>
    <xf numFmtId="0" fontId="51" fillId="0" borderId="0" xfId="26" applyFont="1" applyFill="1"/>
    <xf numFmtId="0" fontId="47" fillId="0" borderId="0" xfId="26" applyFont="1" applyFill="1" applyAlignment="1"/>
    <xf numFmtId="0" fontId="47" fillId="0" borderId="0" xfId="26" applyFont="1" applyFill="1"/>
    <xf numFmtId="0" fontId="51" fillId="0" borderId="0" xfId="26" applyFont="1"/>
    <xf numFmtId="0" fontId="29" fillId="0" borderId="0" xfId="26" applyFont="1"/>
    <xf numFmtId="0" fontId="47" fillId="0" borderId="0" xfId="26" applyFont="1" applyAlignment="1">
      <alignment horizontal="right" readingOrder="2"/>
    </xf>
    <xf numFmtId="0" fontId="101" fillId="0" borderId="0" xfId="26" applyFont="1" applyAlignment="1">
      <alignment horizontal="right" readingOrder="2"/>
    </xf>
    <xf numFmtId="0" fontId="83" fillId="2" borderId="0" xfId="26" applyFont="1" applyFill="1" applyBorder="1" applyAlignment="1"/>
    <xf numFmtId="0" fontId="48" fillId="0" borderId="0" xfId="26" applyFont="1" applyAlignment="1"/>
    <xf numFmtId="0" fontId="101" fillId="0" borderId="0" xfId="26" applyFont="1"/>
    <xf numFmtId="0" fontId="102" fillId="0" borderId="0" xfId="26" applyFont="1"/>
    <xf numFmtId="0" fontId="103" fillId="0" borderId="0" xfId="26" applyFont="1" applyAlignment="1">
      <alignment horizontal="right" readingOrder="2"/>
    </xf>
    <xf numFmtId="0" fontId="101" fillId="0" borderId="0" xfId="26" applyFont="1" applyAlignment="1"/>
    <xf numFmtId="1" fontId="96" fillId="0" borderId="0" xfId="28" quotePrefix="1" applyNumberFormat="1" applyFont="1" applyBorder="1" applyAlignment="1">
      <alignment horizontal="right" vertical="center" readingOrder="2"/>
    </xf>
    <xf numFmtId="0" fontId="96" fillId="0" borderId="0" xfId="19" applyFont="1" applyBorder="1" applyAlignment="1">
      <alignment horizontal="left" vertical="center"/>
    </xf>
    <xf numFmtId="0" fontId="5" fillId="0" borderId="0" xfId="5" applyBorder="1"/>
    <xf numFmtId="165" fontId="12" fillId="0" borderId="2" xfId="0" applyNumberFormat="1" applyFont="1" applyFill="1" applyBorder="1"/>
    <xf numFmtId="0" fontId="18" fillId="0" borderId="1" xfId="0" applyFont="1" applyFill="1" applyBorder="1" applyAlignment="1">
      <alignment horizontal="center" vertical="center"/>
    </xf>
    <xf numFmtId="0" fontId="26" fillId="0" borderId="1" xfId="0" applyFont="1" applyBorder="1"/>
    <xf numFmtId="0" fontId="18" fillId="7" borderId="0" xfId="0" applyFont="1" applyFill="1" applyBorder="1"/>
    <xf numFmtId="165" fontId="18" fillId="7" borderId="0" xfId="0" applyNumberFormat="1" applyFont="1" applyFill="1" applyBorder="1" applyAlignment="1"/>
    <xf numFmtId="165" fontId="18" fillId="7" borderId="0" xfId="0" applyNumberFormat="1" applyFont="1" applyFill="1" applyBorder="1" applyAlignment="1">
      <alignment horizontal="center"/>
    </xf>
    <xf numFmtId="0" fontId="18" fillId="7" borderId="0" xfId="0" applyFont="1" applyFill="1" applyBorder="1" applyAlignment="1">
      <alignment horizontal="right" readingOrder="2"/>
    </xf>
    <xf numFmtId="0" fontId="18" fillId="0" borderId="0" xfId="19" applyFont="1" applyFill="1" applyAlignment="1">
      <alignment horizontal="left" vertical="center"/>
    </xf>
    <xf numFmtId="182" fontId="42" fillId="0" borderId="0" xfId="0" quotePrefix="1" applyNumberFormat="1" applyFont="1" applyAlignment="1">
      <alignment horizontal="right" vertical="center"/>
    </xf>
    <xf numFmtId="167" fontId="12" fillId="0" borderId="1" xfId="0" applyNumberFormat="1" applyFont="1" applyFill="1" applyBorder="1" applyAlignment="1"/>
    <xf numFmtId="167" fontId="12" fillId="0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/>
    <xf numFmtId="164" fontId="12" fillId="0" borderId="1" xfId="0" applyNumberFormat="1" applyFont="1" applyFill="1" applyBorder="1" applyAlignment="1"/>
    <xf numFmtId="164" fontId="12" fillId="0" borderId="1" xfId="0" applyNumberFormat="1" applyFont="1" applyFill="1" applyBorder="1" applyAlignment="1">
      <alignment horizontal="center"/>
    </xf>
    <xf numFmtId="0" fontId="43" fillId="0" borderId="0" xfId="0" applyFont="1" applyBorder="1" applyAlignment="1"/>
    <xf numFmtId="0" fontId="75" fillId="0" borderId="0" xfId="0" applyFont="1" applyFill="1"/>
    <xf numFmtId="0" fontId="67" fillId="0" borderId="0" xfId="0" applyFont="1" applyFill="1"/>
    <xf numFmtId="0" fontId="72" fillId="0" borderId="0" xfId="0" applyNumberFormat="1" applyFont="1" applyBorder="1"/>
    <xf numFmtId="0" fontId="0" fillId="0" borderId="0" xfId="0" applyNumberFormat="1" applyBorder="1"/>
    <xf numFmtId="0" fontId="0" fillId="0" borderId="0" xfId="0" applyNumberFormat="1"/>
    <xf numFmtId="176" fontId="5" fillId="0" borderId="2" xfId="0" applyNumberFormat="1" applyFont="1" applyFill="1" applyBorder="1" applyAlignment="1">
      <alignment horizontal="center"/>
    </xf>
    <xf numFmtId="0" fontId="38" fillId="0" borderId="0" xfId="32" applyFont="1" applyBorder="1" applyAlignment="1">
      <alignment horizontal="justify" vertical="center" wrapText="1"/>
    </xf>
    <xf numFmtId="0" fontId="38" fillId="0" borderId="0" xfId="32" applyFont="1" applyBorder="1" applyAlignment="1">
      <alignment vertical="center"/>
    </xf>
    <xf numFmtId="167" fontId="5" fillId="0" borderId="0" xfId="0" applyNumberFormat="1" applyFont="1" applyFill="1" applyBorder="1" applyAlignment="1"/>
    <xf numFmtId="0" fontId="43" fillId="0" borderId="0" xfId="0" applyFont="1" applyFill="1" applyBorder="1"/>
    <xf numFmtId="0" fontId="38" fillId="0" borderId="0" xfId="32" applyFont="1" applyFill="1" applyBorder="1" applyAlignment="1">
      <alignment vertical="center"/>
    </xf>
    <xf numFmtId="3" fontId="5" fillId="0" borderId="2" xfId="0" applyNumberFormat="1" applyFont="1" applyBorder="1" applyAlignment="1">
      <alignment horizontal="center" wrapText="1"/>
    </xf>
    <xf numFmtId="169" fontId="5" fillId="0" borderId="2" xfId="0" applyNumberFormat="1" applyFont="1" applyBorder="1" applyAlignment="1">
      <alignment horizontal="center"/>
    </xf>
    <xf numFmtId="0" fontId="29" fillId="3" borderId="0" xfId="0" applyFont="1" applyFill="1" applyAlignment="1">
      <alignment vertical="center"/>
    </xf>
    <xf numFmtId="0" fontId="47" fillId="3" borderId="0" xfId="0" applyFont="1" applyFill="1" applyAlignment="1">
      <alignment vertical="center" readingOrder="2"/>
    </xf>
    <xf numFmtId="3" fontId="12" fillId="0" borderId="0" xfId="0" applyNumberFormat="1" applyFont="1" applyFill="1" applyBorder="1" applyAlignment="1">
      <alignment vertical="center"/>
    </xf>
    <xf numFmtId="0" fontId="27" fillId="0" borderId="0" xfId="5" applyFont="1" applyAlignment="1"/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30" fillId="0" borderId="0" xfId="0" applyFont="1" applyFill="1"/>
    <xf numFmtId="176" fontId="27" fillId="0" borderId="0" xfId="5" applyNumberFormat="1" applyFont="1" applyAlignment="1">
      <alignment horizontal="center"/>
    </xf>
    <xf numFmtId="0" fontId="20" fillId="0" borderId="2" xfId="0" applyFont="1" applyBorder="1"/>
    <xf numFmtId="0" fontId="16" fillId="0" borderId="2" xfId="0" applyFont="1" applyBorder="1" applyAlignment="1">
      <alignment horizontal="right"/>
    </xf>
    <xf numFmtId="0" fontId="7" fillId="0" borderId="2" xfId="0" applyFont="1" applyBorder="1"/>
    <xf numFmtId="0" fontId="71" fillId="0" borderId="0" xfId="0" applyFont="1" applyAlignment="1">
      <alignment vertical="top"/>
    </xf>
    <xf numFmtId="0" fontId="69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Border="1" applyAlignment="1">
      <alignment horizontal="right"/>
    </xf>
    <xf numFmtId="0" fontId="47" fillId="0" borderId="0" xfId="0" applyFont="1" applyFill="1" applyAlignment="1">
      <alignment horizontal="right" vertical="center" readingOrder="2"/>
    </xf>
    <xf numFmtId="0" fontId="27" fillId="0" borderId="0" xfId="0" applyFont="1" applyFill="1"/>
    <xf numFmtId="0" fontId="27" fillId="0" borderId="0" xfId="0" applyFont="1" applyAlignment="1">
      <alignment horizontal="center"/>
    </xf>
    <xf numFmtId="0" fontId="48" fillId="0" borderId="0" xfId="0" applyFont="1" applyAlignment="1">
      <alignment horizontal="right" readingOrder="2"/>
    </xf>
    <xf numFmtId="0" fontId="27" fillId="0" borderId="0" xfId="0" applyFont="1" applyBorder="1"/>
    <xf numFmtId="0" fontId="27" fillId="0" borderId="0" xfId="0" applyFont="1" applyAlignment="1">
      <alignment vertical="center"/>
    </xf>
    <xf numFmtId="169" fontId="27" fillId="0" borderId="0" xfId="0" applyNumberFormat="1" applyFont="1" applyAlignment="1">
      <alignment horizontal="center" vertical="center"/>
    </xf>
    <xf numFmtId="174" fontId="27" fillId="0" borderId="0" xfId="0" applyNumberFormat="1" applyFont="1" applyAlignment="1">
      <alignment horizontal="center"/>
    </xf>
    <xf numFmtId="0" fontId="27" fillId="0" borderId="0" xfId="0" applyFont="1" applyAlignment="1">
      <alignment horizontal="left"/>
    </xf>
    <xf numFmtId="0" fontId="39" fillId="0" borderId="0" xfId="0" applyFont="1" applyFill="1"/>
    <xf numFmtId="0" fontId="39" fillId="0" borderId="0" xfId="0" applyFont="1" applyAlignment="1">
      <alignment horizontal="center"/>
    </xf>
    <xf numFmtId="0" fontId="39" fillId="0" borderId="0" xfId="0" applyFont="1"/>
    <xf numFmtId="0" fontId="5" fillId="0" borderId="0" xfId="0" applyFont="1" applyAlignment="1">
      <alignment horizontal="left" vertical="top"/>
    </xf>
    <xf numFmtId="0" fontId="27" fillId="0" borderId="0" xfId="33" applyFont="1"/>
    <xf numFmtId="0" fontId="48" fillId="0" borderId="0" xfId="33" applyFont="1" applyAlignment="1">
      <alignment horizontal="right" readingOrder="2"/>
    </xf>
    <xf numFmtId="3" fontId="27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3" fontId="27" fillId="0" borderId="0" xfId="0" applyNumberFormat="1" applyFont="1" applyAlignment="1">
      <alignment horizontal="center" vertical="center"/>
    </xf>
    <xf numFmtId="0" fontId="27" fillId="2" borderId="0" xfId="0" applyFont="1" applyFill="1" applyAlignment="1">
      <alignment horizontal="left"/>
    </xf>
    <xf numFmtId="0" fontId="27" fillId="0" borderId="0" xfId="0" applyFont="1" applyAlignment="1">
      <alignment horizontal="right" readingOrder="2"/>
    </xf>
    <xf numFmtId="0" fontId="0" fillId="0" borderId="0" xfId="0" applyAlignment="1">
      <alignment horizontal="left"/>
    </xf>
    <xf numFmtId="0" fontId="120" fillId="0" borderId="0" xfId="0" applyFont="1"/>
    <xf numFmtId="0" fontId="26" fillId="0" borderId="0" xfId="0" applyFont="1" applyFill="1"/>
    <xf numFmtId="169" fontId="5" fillId="0" borderId="2" xfId="0" applyNumberFormat="1" applyFont="1" applyFill="1" applyBorder="1" applyAlignment="1">
      <alignment horizontal="center"/>
    </xf>
    <xf numFmtId="165" fontId="5" fillId="0" borderId="2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8" fillId="0" borderId="0" xfId="0" applyFont="1" applyBorder="1" applyAlignment="1"/>
    <xf numFmtId="0" fontId="18" fillId="0" borderId="0" xfId="0" applyFont="1" applyAlignment="1"/>
    <xf numFmtId="164" fontId="16" fillId="2" borderId="0" xfId="0" applyNumberFormat="1" applyFont="1" applyFill="1" applyBorder="1" applyAlignment="1">
      <alignment horizontal="center"/>
    </xf>
    <xf numFmtId="0" fontId="76" fillId="0" borderId="0" xfId="0" applyFont="1" applyAlignment="1">
      <alignment horizontal="right"/>
    </xf>
    <xf numFmtId="164" fontId="16" fillId="0" borderId="0" xfId="0" applyNumberFormat="1" applyFont="1" applyFill="1" applyBorder="1" applyAlignment="1">
      <alignment horizontal="left"/>
    </xf>
    <xf numFmtId="165" fontId="5" fillId="0" borderId="0" xfId="0" applyNumberFormat="1" applyFont="1" applyFill="1" applyBorder="1" applyAlignment="1"/>
    <xf numFmtId="0" fontId="18" fillId="7" borderId="1" xfId="0" applyFont="1" applyFill="1" applyBorder="1" applyAlignment="1"/>
    <xf numFmtId="0" fontId="18" fillId="7" borderId="1" xfId="0" applyFont="1" applyFill="1" applyBorder="1" applyAlignment="1">
      <alignment horizontal="center"/>
    </xf>
    <xf numFmtId="165" fontId="5" fillId="0" borderId="3" xfId="0" applyNumberFormat="1" applyFont="1" applyFill="1" applyBorder="1" applyAlignment="1"/>
    <xf numFmtId="165" fontId="5" fillId="0" borderId="3" xfId="0" applyNumberFormat="1" applyFont="1" applyFill="1" applyBorder="1" applyAlignment="1">
      <alignment horizontal="center"/>
    </xf>
    <xf numFmtId="3" fontId="5" fillId="0" borderId="0" xfId="0" applyNumberFormat="1" applyFont="1"/>
    <xf numFmtId="169" fontId="18" fillId="0" borderId="0" xfId="0" applyNumberFormat="1" applyFont="1"/>
    <xf numFmtId="164" fontId="5" fillId="0" borderId="2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/>
    <xf numFmtId="167" fontId="5" fillId="0" borderId="1" xfId="0" applyNumberFormat="1" applyFont="1" applyFill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2" fontId="5" fillId="0" borderId="1" xfId="0" applyNumberFormat="1" applyFont="1" applyFill="1" applyBorder="1" applyAlignment="1">
      <alignment horizontal="right"/>
    </xf>
    <xf numFmtId="0" fontId="18" fillId="2" borderId="0" xfId="0" applyFont="1" applyFill="1" applyBorder="1"/>
    <xf numFmtId="164" fontId="5" fillId="2" borderId="1" xfId="0" applyNumberFormat="1" applyFont="1" applyFill="1" applyBorder="1" applyAlignment="1"/>
    <xf numFmtId="164" fontId="5" fillId="2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/>
    <xf numFmtId="0" fontId="5" fillId="0" borderId="2" xfId="0" applyFont="1" applyFill="1" applyBorder="1" applyAlignment="1"/>
    <xf numFmtId="165" fontId="5" fillId="0" borderId="2" xfId="0" applyNumberFormat="1" applyFont="1" applyFill="1" applyBorder="1" applyAlignment="1"/>
    <xf numFmtId="165" fontId="5" fillId="0" borderId="2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26" fillId="0" borderId="0" xfId="26" applyFont="1" applyAlignment="1"/>
    <xf numFmtId="164" fontId="5" fillId="0" borderId="1" xfId="0" applyNumberFormat="1" applyFont="1" applyFill="1" applyBorder="1" applyAlignment="1"/>
    <xf numFmtId="176" fontId="5" fillId="0" borderId="1" xfId="0" applyNumberFormat="1" applyFont="1" applyFill="1" applyBorder="1" applyAlignment="1"/>
    <xf numFmtId="164" fontId="18" fillId="0" borderId="1" xfId="0" applyNumberFormat="1" applyFont="1" applyFill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182" fontId="42" fillId="0" borderId="0" xfId="0" applyNumberFormat="1" applyFont="1"/>
    <xf numFmtId="164" fontId="5" fillId="0" borderId="2" xfId="0" applyNumberFormat="1" applyFont="1" applyFill="1" applyBorder="1" applyAlignment="1"/>
    <xf numFmtId="167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/>
    <xf numFmtId="0" fontId="52" fillId="0" borderId="2" xfId="0" applyFont="1" applyBorder="1" applyAlignment="1">
      <alignment horizontal="right"/>
    </xf>
    <xf numFmtId="0" fontId="29" fillId="3" borderId="0" xfId="33" applyFont="1" applyFill="1"/>
    <xf numFmtId="0" fontId="30" fillId="3" borderId="0" xfId="33" applyFont="1" applyFill="1"/>
    <xf numFmtId="0" fontId="18" fillId="0" borderId="0" xfId="19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7" fillId="0" borderId="0" xfId="19" quotePrefix="1" applyFont="1" applyAlignment="1">
      <alignment horizontal="left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93" fillId="0" borderId="0" xfId="0" applyFont="1" applyBorder="1"/>
    <xf numFmtId="3" fontId="0" fillId="0" borderId="0" xfId="0" applyNumberFormat="1"/>
    <xf numFmtId="3" fontId="0" fillId="0" borderId="0" xfId="0" applyNumberFormat="1" applyFill="1"/>
    <xf numFmtId="0" fontId="27" fillId="0" borderId="0" xfId="0" applyFont="1" applyAlignment="1"/>
    <xf numFmtId="3" fontId="39" fillId="0" borderId="0" xfId="0" applyNumberFormat="1" applyFont="1" applyFill="1" applyAlignment="1">
      <alignment horizontal="center" vertical="center"/>
    </xf>
    <xf numFmtId="0" fontId="48" fillId="0" borderId="0" xfId="0" applyFont="1" applyAlignment="1">
      <alignment horizontal="center" vertical="center" readingOrder="2"/>
    </xf>
    <xf numFmtId="0" fontId="120" fillId="0" borderId="0" xfId="0" applyFont="1" applyAlignment="1">
      <alignment horizontal="right" readingOrder="2"/>
    </xf>
    <xf numFmtId="0" fontId="5" fillId="0" borderId="0" xfId="0" applyFont="1" applyAlignment="1">
      <alignment vertical="center"/>
    </xf>
    <xf numFmtId="0" fontId="38" fillId="0" borderId="0" xfId="0" applyFont="1" applyFill="1"/>
    <xf numFmtId="0" fontId="9" fillId="0" borderId="0" xfId="0" applyFont="1" applyFill="1" applyAlignment="1">
      <alignment horizontal="right"/>
    </xf>
    <xf numFmtId="0" fontId="26" fillId="0" borderId="1" xfId="0" applyFont="1" applyBorder="1" applyAlignment="1">
      <alignment readingOrder="2"/>
    </xf>
    <xf numFmtId="0" fontId="69" fillId="0" borderId="2" xfId="0" applyFont="1" applyBorder="1"/>
    <xf numFmtId="165" fontId="18" fillId="0" borderId="2" xfId="0" applyNumberFormat="1" applyFont="1" applyFill="1" applyBorder="1" applyAlignment="1">
      <alignment horizontal="center" vertical="center" wrapText="1"/>
    </xf>
    <xf numFmtId="0" fontId="40" fillId="0" borderId="0" xfId="0" applyFont="1"/>
    <xf numFmtId="167" fontId="7" fillId="0" borderId="0" xfId="1802" applyNumberFormat="1" applyFont="1" applyAlignment="1">
      <alignment vertical="center"/>
    </xf>
    <xf numFmtId="167" fontId="5" fillId="0" borderId="0" xfId="1802" applyNumberFormat="1" applyFont="1" applyAlignment="1">
      <alignment vertical="center"/>
    </xf>
    <xf numFmtId="3" fontId="18" fillId="0" borderId="0" xfId="29" applyNumberFormat="1" applyFont="1" applyFill="1" applyBorder="1" applyAlignment="1" applyProtection="1">
      <alignment horizontal="center" vertical="center"/>
    </xf>
    <xf numFmtId="165" fontId="43" fillId="0" borderId="0" xfId="0" applyNumberFormat="1" applyFont="1" applyFill="1" applyBorder="1" applyAlignment="1">
      <alignment horizontal="center"/>
    </xf>
    <xf numFmtId="165" fontId="18" fillId="0" borderId="0" xfId="29" quotePrefix="1" applyNumberFormat="1" applyFont="1" applyFill="1" applyBorder="1" applyAlignment="1" applyProtection="1">
      <alignment horizontal="center"/>
    </xf>
    <xf numFmtId="165" fontId="18" fillId="0" borderId="0" xfId="29" applyNumberFormat="1" applyFont="1" applyFill="1" applyBorder="1" applyAlignment="1" applyProtection="1">
      <alignment horizontal="center"/>
    </xf>
    <xf numFmtId="0" fontId="90" fillId="0" borderId="0" xfId="0" applyFont="1"/>
    <xf numFmtId="0" fontId="123" fillId="0" borderId="0" xfId="0" applyFont="1" applyAlignment="1">
      <alignment horizontal="right" readingOrder="2"/>
    </xf>
    <xf numFmtId="0" fontId="68" fillId="0" borderId="0" xfId="0" applyFont="1"/>
    <xf numFmtId="0" fontId="124" fillId="5" borderId="0" xfId="0" applyFont="1" applyFill="1"/>
    <xf numFmtId="0" fontId="125" fillId="0" borderId="0" xfId="0" applyFont="1" applyFill="1"/>
    <xf numFmtId="0" fontId="124" fillId="0" borderId="0" xfId="0" applyFont="1" applyFill="1"/>
    <xf numFmtId="0" fontId="68" fillId="0" borderId="2" xfId="0" applyFont="1" applyFill="1" applyBorder="1" applyAlignment="1">
      <alignment horizontal="center"/>
    </xf>
    <xf numFmtId="0" fontId="127" fillId="2" borderId="0" xfId="0" applyFont="1" applyFill="1" applyBorder="1" applyAlignment="1">
      <alignment horizontal="center"/>
    </xf>
    <xf numFmtId="0" fontId="68" fillId="0" borderId="2" xfId="0" applyFont="1" applyFill="1" applyBorder="1"/>
    <xf numFmtId="175" fontId="68" fillId="0" borderId="2" xfId="0" applyNumberFormat="1" applyFont="1" applyFill="1" applyBorder="1" applyAlignment="1">
      <alignment horizontal="center"/>
    </xf>
    <xf numFmtId="0" fontId="68" fillId="0" borderId="0" xfId="0" applyFont="1" applyAlignment="1">
      <alignment horizontal="center"/>
    </xf>
    <xf numFmtId="0" fontId="128" fillId="0" borderId="1" xfId="0" applyFont="1" applyBorder="1"/>
    <xf numFmtId="175" fontId="129" fillId="2" borderId="0" xfId="0" applyNumberFormat="1" applyFont="1" applyFill="1" applyBorder="1" applyAlignment="1">
      <alignment horizontal="center"/>
    </xf>
    <xf numFmtId="0" fontId="69" fillId="0" borderId="1" xfId="0" applyFont="1" applyFill="1" applyBorder="1"/>
    <xf numFmtId="0" fontId="73" fillId="0" borderId="1" xfId="0" applyFont="1" applyBorder="1"/>
    <xf numFmtId="175" fontId="130" fillId="2" borderId="0" xfId="0" applyNumberFormat="1" applyFont="1" applyFill="1" applyBorder="1" applyAlignment="1">
      <alignment horizontal="center"/>
    </xf>
    <xf numFmtId="164" fontId="131" fillId="2" borderId="0" xfId="0" applyNumberFormat="1" applyFont="1" applyFill="1" applyBorder="1" applyAlignment="1">
      <alignment horizontal="center"/>
    </xf>
    <xf numFmtId="0" fontId="68" fillId="0" borderId="1" xfId="0" applyFont="1" applyFill="1" applyBorder="1"/>
    <xf numFmtId="0" fontId="128" fillId="0" borderId="1" xfId="0" applyFont="1" applyBorder="1" applyAlignment="1">
      <alignment readingOrder="2"/>
    </xf>
    <xf numFmtId="0" fontId="68" fillId="3" borderId="1" xfId="0" applyFont="1" applyFill="1" applyBorder="1"/>
    <xf numFmtId="164" fontId="68" fillId="3" borderId="1" xfId="0" applyNumberFormat="1" applyFont="1" applyFill="1" applyBorder="1" applyAlignment="1">
      <alignment horizontal="center"/>
    </xf>
    <xf numFmtId="0" fontId="128" fillId="3" borderId="1" xfId="0" applyFont="1" applyFill="1" applyBorder="1"/>
    <xf numFmtId="0" fontId="69" fillId="2" borderId="0" xfId="0" applyFont="1" applyFill="1"/>
    <xf numFmtId="0" fontId="70" fillId="0" borderId="0" xfId="0" applyFont="1"/>
    <xf numFmtId="0" fontId="132" fillId="0" borderId="0" xfId="0" applyFont="1" applyAlignment="1">
      <alignment horizontal="right"/>
    </xf>
    <xf numFmtId="0" fontId="69" fillId="0" borderId="0" xfId="0" applyFont="1" applyAlignment="1">
      <alignment horizontal="right" readingOrder="2"/>
    </xf>
    <xf numFmtId="164" fontId="131" fillId="0" borderId="0" xfId="0" applyNumberFormat="1" applyFont="1" applyFill="1" applyBorder="1" applyAlignment="1">
      <alignment horizontal="left"/>
    </xf>
    <xf numFmtId="0" fontId="125" fillId="0" borderId="0" xfId="0" applyFont="1"/>
    <xf numFmtId="0" fontId="94" fillId="0" borderId="0" xfId="0" applyFont="1" applyAlignment="1">
      <alignment horizontal="right" readingOrder="2"/>
    </xf>
    <xf numFmtId="0" fontId="69" fillId="0" borderId="0" xfId="0" applyFont="1" applyFill="1" applyBorder="1"/>
    <xf numFmtId="167" fontId="69" fillId="0" borderId="1" xfId="0" applyNumberFormat="1" applyFont="1" applyFill="1" applyBorder="1" applyAlignment="1">
      <alignment horizontal="center"/>
    </xf>
    <xf numFmtId="0" fontId="70" fillId="0" borderId="0" xfId="0" applyFont="1" applyAlignment="1">
      <alignment horizontal="left"/>
    </xf>
    <xf numFmtId="0" fontId="130" fillId="0" borderId="0" xfId="0" applyFont="1" applyAlignment="1">
      <alignment horizontal="right"/>
    </xf>
    <xf numFmtId="0" fontId="69" fillId="0" borderId="1" xfId="0" applyFont="1" applyFill="1" applyBorder="1" applyAlignment="1">
      <alignment horizontal="left"/>
    </xf>
    <xf numFmtId="167" fontId="69" fillId="0" borderId="1" xfId="0" applyNumberFormat="1" applyFont="1" applyFill="1" applyBorder="1" applyAlignment="1"/>
    <xf numFmtId="167" fontId="69" fillId="0" borderId="0" xfId="0" applyNumberFormat="1" applyFont="1" applyFill="1" applyBorder="1" applyAlignment="1">
      <alignment horizontal="center"/>
    </xf>
    <xf numFmtId="0" fontId="132" fillId="0" borderId="0" xfId="0" applyFont="1"/>
    <xf numFmtId="3" fontId="69" fillId="0" borderId="0" xfId="0" applyNumberFormat="1" applyFont="1" applyFill="1" applyAlignment="1">
      <alignment horizontal="right" vertical="center"/>
    </xf>
    <xf numFmtId="169" fontId="70" fillId="0" borderId="0" xfId="0" applyNumberFormat="1" applyFont="1" applyFill="1" applyAlignment="1">
      <alignment vertical="center"/>
    </xf>
    <xf numFmtId="0" fontId="69" fillId="2" borderId="2" xfId="0" applyFont="1" applyFill="1" applyBorder="1"/>
    <xf numFmtId="164" fontId="124" fillId="2" borderId="1" xfId="0" applyNumberFormat="1" applyFont="1" applyFill="1" applyBorder="1" applyAlignment="1"/>
    <xf numFmtId="167" fontId="124" fillId="2" borderId="1" xfId="0" applyNumberFormat="1" applyFont="1" applyFill="1" applyBorder="1" applyAlignment="1">
      <alignment horizontal="center"/>
    </xf>
    <xf numFmtId="167" fontId="124" fillId="2" borderId="1" xfId="0" applyNumberFormat="1" applyFont="1" applyFill="1" applyBorder="1" applyAlignment="1"/>
    <xf numFmtId="167" fontId="124" fillId="2" borderId="2" xfId="0" applyNumberFormat="1" applyFont="1" applyFill="1" applyBorder="1" applyAlignment="1"/>
    <xf numFmtId="0" fontId="73" fillId="0" borderId="2" xfId="0" applyFont="1" applyBorder="1"/>
    <xf numFmtId="0" fontId="126" fillId="0" borderId="0" xfId="0" applyFont="1"/>
    <xf numFmtId="0" fontId="93" fillId="0" borderId="0" xfId="0" applyFont="1"/>
    <xf numFmtId="0" fontId="124" fillId="2" borderId="2" xfId="0" applyFont="1" applyFill="1" applyBorder="1"/>
    <xf numFmtId="167" fontId="124" fillId="2" borderId="2" xfId="0" applyNumberFormat="1" applyFont="1" applyFill="1" applyBorder="1" applyAlignment="1">
      <alignment horizontal="center"/>
    </xf>
    <xf numFmtId="0" fontId="124" fillId="2" borderId="1" xfId="0" applyFont="1" applyFill="1" applyBorder="1"/>
    <xf numFmtId="0" fontId="69" fillId="0" borderId="0" xfId="0" applyFont="1" applyAlignment="1">
      <alignment readingOrder="2"/>
    </xf>
    <xf numFmtId="168" fontId="68" fillId="0" borderId="0" xfId="0" applyNumberFormat="1" applyFont="1" applyAlignment="1" applyProtection="1">
      <alignment horizontal="right" vertical="center" readingOrder="2"/>
    </xf>
    <xf numFmtId="0" fontId="69" fillId="5" borderId="0" xfId="0" applyFont="1" applyFill="1"/>
    <xf numFmtId="0" fontId="124" fillId="0" borderId="0" xfId="0" applyFont="1"/>
    <xf numFmtId="0" fontId="94" fillId="0" borderId="0" xfId="0" applyFont="1"/>
    <xf numFmtId="0" fontId="69" fillId="0" borderId="0" xfId="0" applyFont="1" applyAlignment="1">
      <alignment horizontal="left"/>
    </xf>
    <xf numFmtId="0" fontId="136" fillId="0" borderId="0" xfId="0" applyFont="1" applyAlignment="1" applyProtection="1">
      <alignment horizontal="left" vertical="center"/>
    </xf>
    <xf numFmtId="165" fontId="68" fillId="0" borderId="0" xfId="0" applyNumberFormat="1" applyFont="1" applyAlignment="1">
      <alignment vertical="center"/>
    </xf>
    <xf numFmtId="0" fontId="136" fillId="0" borderId="0" xfId="0" applyFont="1" applyAlignment="1">
      <alignment vertical="center"/>
    </xf>
    <xf numFmtId="0" fontId="68" fillId="0" borderId="0" xfId="0" applyFont="1" applyAlignment="1" applyProtection="1">
      <alignment horizontal="left" vertical="center"/>
    </xf>
    <xf numFmtId="0" fontId="70" fillId="0" borderId="0" xfId="32" applyFont="1" applyBorder="1" applyAlignment="1">
      <alignment horizontal="justify" vertical="center" wrapText="1"/>
    </xf>
    <xf numFmtId="0" fontId="70" fillId="0" borderId="0" xfId="32" applyFont="1" applyBorder="1" applyAlignment="1">
      <alignment vertical="center"/>
    </xf>
    <xf numFmtId="0" fontId="70" fillId="0" borderId="0" xfId="26" applyFont="1" applyBorder="1" applyAlignment="1">
      <alignment horizontal="left" vertical="center" wrapText="1"/>
    </xf>
    <xf numFmtId="0" fontId="102" fillId="0" borderId="0" xfId="0" applyFont="1" applyAlignment="1">
      <alignment readingOrder="2"/>
    </xf>
    <xf numFmtId="0" fontId="137" fillId="0" borderId="0" xfId="0" applyFont="1"/>
    <xf numFmtId="0" fontId="100" fillId="0" borderId="0" xfId="0" applyFont="1" applyAlignment="1">
      <alignment horizontal="left"/>
    </xf>
    <xf numFmtId="0" fontId="100" fillId="0" borderId="0" xfId="0" applyFont="1" applyAlignment="1"/>
    <xf numFmtId="0" fontId="100" fillId="0" borderId="0" xfId="0" applyFont="1" applyAlignment="1">
      <alignment horizontal="right"/>
    </xf>
    <xf numFmtId="0" fontId="96" fillId="0" borderId="0" xfId="0" applyFont="1" applyAlignment="1">
      <alignment horizontal="left"/>
    </xf>
    <xf numFmtId="0" fontId="96" fillId="0" borderId="0" xfId="0" applyFont="1" applyAlignment="1"/>
    <xf numFmtId="0" fontId="96" fillId="0" borderId="0" xfId="0" applyFont="1" applyAlignment="1">
      <alignment horizontal="right"/>
    </xf>
    <xf numFmtId="0" fontId="96" fillId="0" borderId="0" xfId="0" applyFont="1" applyAlignment="1">
      <alignment horizontal="center"/>
    </xf>
    <xf numFmtId="0" fontId="47" fillId="0" borderId="0" xfId="0" applyFont="1" applyFill="1" applyAlignment="1"/>
    <xf numFmtId="0" fontId="47" fillId="0" borderId="0" xfId="0" applyFont="1" applyFill="1"/>
    <xf numFmtId="0" fontId="48" fillId="0" borderId="0" xfId="0" applyFont="1"/>
    <xf numFmtId="0" fontId="101" fillId="0" borderId="0" xfId="0" applyFont="1" applyAlignment="1">
      <alignment horizontal="right" readingOrder="2"/>
    </xf>
    <xf numFmtId="0" fontId="83" fillId="2" borderId="0" xfId="0" applyFont="1" applyFill="1" applyBorder="1" applyAlignment="1"/>
    <xf numFmtId="0" fontId="47" fillId="0" borderId="0" xfId="0" applyFont="1"/>
    <xf numFmtId="0" fontId="102" fillId="0" borderId="0" xfId="0" applyFont="1"/>
    <xf numFmtId="0" fontId="101" fillId="0" borderId="0" xfId="0" applyFont="1"/>
    <xf numFmtId="0" fontId="103" fillId="0" borderId="0" xfId="0" applyFont="1" applyAlignment="1">
      <alignment horizontal="right" readingOrder="2"/>
    </xf>
    <xf numFmtId="0" fontId="101" fillId="0" borderId="0" xfId="0" applyFont="1" applyAlignment="1">
      <alignment horizontal="right"/>
    </xf>
    <xf numFmtId="0" fontId="96" fillId="0" borderId="0" xfId="19" quotePrefix="1" applyFont="1" applyBorder="1" applyAlignment="1">
      <alignment horizontal="left" vertical="center"/>
    </xf>
    <xf numFmtId="1" fontId="96" fillId="0" borderId="0" xfId="28" applyNumberFormat="1" applyFont="1" applyBorder="1" applyAlignment="1">
      <alignment horizontal="right" vertical="center"/>
    </xf>
    <xf numFmtId="0" fontId="59" fillId="0" borderId="27" xfId="27" applyFont="1" applyBorder="1" applyAlignment="1">
      <alignment horizontal="center"/>
    </xf>
    <xf numFmtId="0" fontId="59" fillId="0" borderId="0" xfId="27" applyFont="1" applyBorder="1" applyAlignment="1">
      <alignment horizontal="center"/>
    </xf>
    <xf numFmtId="0" fontId="25" fillId="0" borderId="0" xfId="27" applyFont="1" applyAlignment="1">
      <alignment horizontal="center"/>
    </xf>
    <xf numFmtId="0" fontId="78" fillId="0" borderId="0" xfId="27" applyFont="1" applyAlignment="1">
      <alignment horizontal="center"/>
    </xf>
    <xf numFmtId="0" fontId="74" fillId="0" borderId="0" xfId="27" applyFont="1" applyAlignment="1">
      <alignment horizontal="center"/>
    </xf>
    <xf numFmtId="0" fontId="96" fillId="0" borderId="0" xfId="27" applyFont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left"/>
    </xf>
    <xf numFmtId="0" fontId="48" fillId="0" borderId="27" xfId="26" applyFont="1" applyBorder="1"/>
    <xf numFmtId="0" fontId="5" fillId="0" borderId="27" xfId="26" applyFont="1" applyBorder="1"/>
    <xf numFmtId="0" fontId="27" fillId="0" borderId="27" xfId="26" applyFont="1" applyBorder="1"/>
    <xf numFmtId="0" fontId="51" fillId="0" borderId="27" xfId="26" applyFont="1" applyBorder="1"/>
    <xf numFmtId="0" fontId="101" fillId="0" borderId="27" xfId="26" applyFont="1" applyBorder="1" applyAlignment="1">
      <alignment horizontal="right" readingOrder="2"/>
    </xf>
    <xf numFmtId="0" fontId="27" fillId="0" borderId="27" xfId="5" applyFont="1" applyBorder="1"/>
    <xf numFmtId="0" fontId="27" fillId="0" borderId="27" xfId="5" applyFont="1" applyBorder="1" applyAlignment="1">
      <alignment horizontal="left"/>
    </xf>
    <xf numFmtId="0" fontId="5" fillId="0" borderId="27" xfId="5" applyBorder="1"/>
    <xf numFmtId="0" fontId="48" fillId="0" borderId="0" xfId="5" applyFont="1" applyAlignment="1">
      <alignment readingOrder="2"/>
    </xf>
    <xf numFmtId="0" fontId="38" fillId="0" borderId="27" xfId="0" applyFont="1" applyBorder="1"/>
    <xf numFmtId="0" fontId="12" fillId="0" borderId="27" xfId="0" applyFont="1" applyBorder="1"/>
    <xf numFmtId="165" fontId="6" fillId="0" borderId="27" xfId="12" applyNumberFormat="1" applyFont="1" applyBorder="1" applyAlignment="1">
      <alignment horizontal="center" vertical="center"/>
    </xf>
    <xf numFmtId="165" fontId="6" fillId="0" borderId="27" xfId="0" applyNumberFormat="1" applyFont="1" applyBorder="1" applyAlignment="1">
      <alignment horizontal="center"/>
    </xf>
    <xf numFmtId="0" fontId="5" fillId="0" borderId="27" xfId="0" applyFont="1" applyBorder="1"/>
    <xf numFmtId="0" fontId="9" fillId="0" borderId="27" xfId="0" applyFont="1" applyBorder="1"/>
    <xf numFmtId="167" fontId="19" fillId="0" borderId="0" xfId="21" applyNumberFormat="1" applyFont="1" applyBorder="1" applyAlignment="1">
      <alignment vertical="center"/>
    </xf>
    <xf numFmtId="0" fontId="38" fillId="0" borderId="0" xfId="0" applyFont="1" applyBorder="1"/>
    <xf numFmtId="0" fontId="48" fillId="0" borderId="27" xfId="0" applyFont="1" applyBorder="1"/>
    <xf numFmtId="0" fontId="101" fillId="0" borderId="27" xfId="0" applyFont="1" applyBorder="1" applyAlignment="1">
      <alignment horizontal="right" readingOrder="2"/>
    </xf>
    <xf numFmtId="0" fontId="27" fillId="0" borderId="0" xfId="5" applyFont="1" applyBorder="1" applyAlignment="1">
      <alignment horizontal="left"/>
    </xf>
    <xf numFmtId="0" fontId="27" fillId="0" borderId="0" xfId="5" applyFont="1" applyBorder="1" applyAlignment="1">
      <alignment horizontal="right" readingOrder="2"/>
    </xf>
    <xf numFmtId="0" fontId="34" fillId="0" borderId="0" xfId="0" applyFont="1" applyFill="1" applyBorder="1"/>
    <xf numFmtId="0" fontId="52" fillId="0" borderId="0" xfId="0" applyFont="1" applyBorder="1"/>
    <xf numFmtId="0" fontId="138" fillId="0" borderId="0" xfId="26" applyFont="1" applyAlignment="1"/>
    <xf numFmtId="0" fontId="79" fillId="0" borderId="0" xfId="26" applyFont="1" applyAlignment="1"/>
    <xf numFmtId="0" fontId="45" fillId="0" borderId="0" xfId="26" applyFont="1" applyAlignment="1"/>
    <xf numFmtId="167" fontId="5" fillId="0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9" fontId="5" fillId="0" borderId="0" xfId="0" applyNumberFormat="1" applyFont="1" applyBorder="1" applyAlignment="1">
      <alignment vertical="center"/>
    </xf>
    <xf numFmtId="0" fontId="85" fillId="0" borderId="0" xfId="26" applyFont="1" applyAlignment="1"/>
    <xf numFmtId="167" fontId="5" fillId="2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0" fillId="0" borderId="37" xfId="0" applyBorder="1"/>
    <xf numFmtId="0" fontId="5" fillId="0" borderId="37" xfId="26" applyBorder="1"/>
    <xf numFmtId="0" fontId="38" fillId="0" borderId="0" xfId="0" applyFont="1" applyFill="1" applyBorder="1" applyAlignment="1">
      <alignment horizontal="left"/>
    </xf>
    <xf numFmtId="0" fontId="9" fillId="0" borderId="0" xfId="0" applyFont="1" applyBorder="1"/>
    <xf numFmtId="0" fontId="17" fillId="2" borderId="37" xfId="0" applyFont="1" applyFill="1" applyBorder="1" applyAlignment="1">
      <alignment horizontal="left"/>
    </xf>
    <xf numFmtId="0" fontId="7" fillId="0" borderId="37" xfId="0" applyFont="1" applyFill="1" applyBorder="1" applyAlignment="1">
      <alignment horizontal="center"/>
    </xf>
    <xf numFmtId="1" fontId="12" fillId="0" borderId="37" xfId="0" applyNumberFormat="1" applyFont="1" applyFill="1" applyBorder="1" applyAlignment="1">
      <alignment horizontal="center" vertical="center"/>
    </xf>
    <xf numFmtId="0" fontId="12" fillId="0" borderId="37" xfId="0" applyFont="1" applyFill="1" applyBorder="1"/>
    <xf numFmtId="0" fontId="12" fillId="0" borderId="37" xfId="0" applyFont="1" applyFill="1" applyBorder="1" applyAlignment="1">
      <alignment horizontal="center"/>
    </xf>
    <xf numFmtId="165" fontId="12" fillId="0" borderId="37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right" vertical="top" readingOrder="2"/>
    </xf>
    <xf numFmtId="0" fontId="38" fillId="0" borderId="37" xfId="0" applyFont="1" applyBorder="1"/>
    <xf numFmtId="0" fontId="5" fillId="0" borderId="37" xfId="0" applyFont="1" applyBorder="1"/>
    <xf numFmtId="0" fontId="9" fillId="0" borderId="37" xfId="0" applyFont="1" applyBorder="1" applyAlignment="1">
      <alignment horizontal="right"/>
    </xf>
    <xf numFmtId="0" fontId="5" fillId="2" borderId="37" xfId="0" applyFont="1" applyFill="1" applyBorder="1"/>
    <xf numFmtId="0" fontId="38" fillId="0" borderId="27" xfId="6" applyFont="1" applyBorder="1" applyAlignment="1">
      <alignment vertical="center"/>
    </xf>
    <xf numFmtId="165" fontId="18" fillId="3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7" fontId="69" fillId="0" borderId="2" xfId="0" applyNumberFormat="1" applyFont="1" applyFill="1" applyBorder="1" applyAlignment="1">
      <alignment horizontal="center"/>
    </xf>
    <xf numFmtId="0" fontId="27" fillId="0" borderId="37" xfId="5" applyFont="1" applyBorder="1"/>
    <xf numFmtId="0" fontId="27" fillId="0" borderId="37" xfId="5" applyFont="1" applyBorder="1" applyAlignment="1">
      <alignment horizontal="left"/>
    </xf>
    <xf numFmtId="0" fontId="27" fillId="0" borderId="37" xfId="5" applyFont="1" applyBorder="1" applyAlignment="1">
      <alignment horizontal="right" readingOrder="2"/>
    </xf>
    <xf numFmtId="0" fontId="5" fillId="0" borderId="37" xfId="5" applyBorder="1"/>
    <xf numFmtId="0" fontId="48" fillId="0" borderId="37" xfId="0" applyFont="1" applyBorder="1"/>
    <xf numFmtId="0" fontId="101" fillId="0" borderId="37" xfId="0" applyFont="1" applyBorder="1" applyAlignment="1">
      <alignment horizontal="right" readingOrder="2"/>
    </xf>
    <xf numFmtId="0" fontId="12" fillId="0" borderId="0" xfId="0" applyFont="1" applyBorder="1" applyAlignment="1">
      <alignment horizontal="right" readingOrder="2"/>
    </xf>
    <xf numFmtId="0" fontId="12" fillId="0" borderId="37" xfId="0" applyFont="1" applyBorder="1"/>
    <xf numFmtId="0" fontId="12" fillId="0" borderId="37" xfId="0" applyFont="1" applyBorder="1" applyAlignment="1">
      <alignment horizontal="right" readingOrder="2"/>
    </xf>
    <xf numFmtId="0" fontId="5" fillId="2" borderId="37" xfId="0" applyFont="1" applyFill="1" applyBorder="1" applyAlignment="1">
      <alignment horizontal="left"/>
    </xf>
    <xf numFmtId="0" fontId="43" fillId="0" borderId="37" xfId="0" applyFont="1" applyBorder="1"/>
    <xf numFmtId="0" fontId="0" fillId="0" borderId="0" xfId="0" applyAlignment="1">
      <alignment vertical="top"/>
    </xf>
    <xf numFmtId="0" fontId="43" fillId="0" borderId="0" xfId="0" applyFont="1" applyAlignment="1">
      <alignment vertical="top"/>
    </xf>
    <xf numFmtId="0" fontId="22" fillId="0" borderId="37" xfId="0" applyFont="1" applyFill="1" applyBorder="1"/>
    <xf numFmtId="0" fontId="5" fillId="0" borderId="37" xfId="0" applyFont="1" applyFill="1" applyBorder="1"/>
    <xf numFmtId="0" fontId="5" fillId="0" borderId="3" xfId="0" applyFont="1" applyBorder="1" applyAlignment="1">
      <alignment vertical="top"/>
    </xf>
    <xf numFmtId="169" fontId="6" fillId="2" borderId="37" xfId="0" applyNumberFormat="1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9" fillId="0" borderId="37" xfId="0" applyFont="1" applyBorder="1"/>
    <xf numFmtId="0" fontId="5" fillId="0" borderId="37" xfId="5" applyBorder="1" applyAlignment="1">
      <alignment horizontal="left"/>
    </xf>
    <xf numFmtId="165" fontId="6" fillId="0" borderId="37" xfId="12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/>
    </xf>
    <xf numFmtId="0" fontId="5" fillId="0" borderId="27" xfId="0" applyFont="1" applyBorder="1" applyAlignment="1">
      <alignment vertical="top"/>
    </xf>
    <xf numFmtId="0" fontId="7" fillId="0" borderId="0" xfId="0" applyFont="1" applyFill="1" applyBorder="1" applyAlignment="1">
      <alignment horizontal="center"/>
    </xf>
    <xf numFmtId="0" fontId="71" fillId="0" borderId="0" xfId="0" applyFont="1" applyBorder="1" applyAlignment="1">
      <alignment vertical="top"/>
    </xf>
    <xf numFmtId="0" fontId="69" fillId="0" borderId="0" xfId="0" applyFont="1" applyBorder="1" applyAlignment="1">
      <alignment vertical="top"/>
    </xf>
    <xf numFmtId="0" fontId="42" fillId="4" borderId="3" xfId="0" applyFont="1" applyFill="1" applyBorder="1" applyAlignment="1">
      <alignment horizontal="right" readingOrder="2"/>
    </xf>
    <xf numFmtId="0" fontId="43" fillId="0" borderId="3" xfId="0" applyFont="1" applyBorder="1" applyAlignment="1">
      <alignment vertical="top"/>
    </xf>
    <xf numFmtId="0" fontId="0" fillId="0" borderId="37" xfId="0" applyBorder="1" applyAlignment="1">
      <alignment horizontal="left"/>
    </xf>
    <xf numFmtId="0" fontId="76" fillId="0" borderId="37" xfId="0" applyFont="1" applyBorder="1" applyAlignment="1">
      <alignment horizontal="right"/>
    </xf>
    <xf numFmtId="0" fontId="76" fillId="0" borderId="37" xfId="0" applyFont="1" applyBorder="1"/>
    <xf numFmtId="0" fontId="48" fillId="0" borderId="0" xfId="0" applyFont="1" applyBorder="1"/>
    <xf numFmtId="0" fontId="101" fillId="0" borderId="0" xfId="0" applyFont="1" applyBorder="1" applyAlignment="1">
      <alignment horizontal="right" readingOrder="2"/>
    </xf>
    <xf numFmtId="0" fontId="38" fillId="0" borderId="27" xfId="0" applyFont="1" applyBorder="1" applyAlignment="1">
      <alignment vertical="top"/>
    </xf>
    <xf numFmtId="0" fontId="51" fillId="0" borderId="0" xfId="0" applyFont="1" applyBorder="1"/>
    <xf numFmtId="0" fontId="47" fillId="0" borderId="0" xfId="0" applyFont="1" applyBorder="1" applyAlignment="1">
      <alignment horizontal="right" readingOrder="2"/>
    </xf>
    <xf numFmtId="0" fontId="29" fillId="0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/>
    </xf>
    <xf numFmtId="0" fontId="30" fillId="0" borderId="0" xfId="0" applyFont="1" applyFill="1" applyBorder="1"/>
    <xf numFmtId="0" fontId="47" fillId="0" borderId="0" xfId="0" applyFont="1" applyFill="1" applyBorder="1" applyAlignment="1">
      <alignment horizontal="right" vertical="center" readingOrder="2"/>
    </xf>
    <xf numFmtId="0" fontId="27" fillId="0" borderId="0" xfId="0" applyFont="1" applyFill="1" applyBorder="1"/>
    <xf numFmtId="0" fontId="7" fillId="3" borderId="2" xfId="0" applyFont="1" applyFill="1" applyBorder="1"/>
    <xf numFmtId="165" fontId="12" fillId="0" borderId="0" xfId="8" quotePrefix="1" applyNumberFormat="1" applyFont="1" applyFill="1" applyBorder="1" applyAlignment="1" applyProtection="1">
      <alignment horizontal="center" vertical="center"/>
    </xf>
    <xf numFmtId="165" fontId="12" fillId="0" borderId="3" xfId="0" applyNumberFormat="1" applyFont="1" applyFill="1" applyBorder="1" applyAlignment="1">
      <alignment horizontal="center" vertical="center"/>
    </xf>
    <xf numFmtId="165" fontId="12" fillId="0" borderId="3" xfId="8" quotePrefix="1" applyNumberFormat="1" applyFont="1" applyFill="1" applyBorder="1" applyAlignment="1" applyProtection="1">
      <alignment horizontal="center" vertical="center"/>
    </xf>
    <xf numFmtId="0" fontId="52" fillId="0" borderId="3" xfId="0" applyFont="1" applyFill="1" applyBorder="1"/>
    <xf numFmtId="0" fontId="120" fillId="0" borderId="2" xfId="0" applyFont="1" applyFill="1" applyBorder="1"/>
    <xf numFmtId="0" fontId="139" fillId="0" borderId="0" xfId="0" applyFont="1"/>
    <xf numFmtId="171" fontId="69" fillId="0" borderId="2" xfId="0" applyNumberFormat="1" applyFont="1" applyFill="1" applyBorder="1" applyAlignment="1">
      <alignment horizontal="center"/>
    </xf>
    <xf numFmtId="0" fontId="29" fillId="0" borderId="0" xfId="0" applyFont="1" applyFill="1" applyAlignment="1">
      <alignment horizontal="left" vertical="center"/>
    </xf>
    <xf numFmtId="0" fontId="43" fillId="0" borderId="0" xfId="0" applyFont="1" applyBorder="1" applyAlignment="1">
      <alignment vertical="top"/>
    </xf>
    <xf numFmtId="0" fontId="120" fillId="0" borderId="0" xfId="0" applyFont="1" applyAlignment="1">
      <alignment vertical="top"/>
    </xf>
    <xf numFmtId="0" fontId="4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top"/>
    </xf>
    <xf numFmtId="0" fontId="38" fillId="0" borderId="0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69" fillId="0" borderId="37" xfId="0" applyFont="1" applyBorder="1"/>
    <xf numFmtId="0" fontId="71" fillId="0" borderId="37" xfId="0" applyFont="1" applyBorder="1"/>
    <xf numFmtId="0" fontId="27" fillId="0" borderId="0" xfId="0" applyFont="1" applyAlignment="1">
      <alignment horizontal="justify"/>
    </xf>
    <xf numFmtId="0" fontId="29" fillId="0" borderId="0" xfId="0" applyFont="1" applyAlignment="1">
      <alignment horizontal="right" readingOrder="2"/>
    </xf>
    <xf numFmtId="0" fontId="140" fillId="0" borderId="0" xfId="0" applyFont="1" applyAlignment="1">
      <alignment horizontal="right" readingOrder="2"/>
    </xf>
    <xf numFmtId="0" fontId="48" fillId="0" borderId="0" xfId="0" applyFont="1" applyAlignment="1">
      <alignment horizontal="right"/>
    </xf>
    <xf numFmtId="0" fontId="25" fillId="0" borderId="0" xfId="27" applyFont="1" applyAlignment="1">
      <alignment horizontal="center"/>
    </xf>
    <xf numFmtId="0" fontId="74" fillId="0" borderId="0" xfId="27" applyFont="1" applyAlignment="1">
      <alignment horizontal="center"/>
    </xf>
    <xf numFmtId="0" fontId="78" fillId="0" borderId="0" xfId="27" applyFont="1" applyAlignment="1">
      <alignment horizontal="center"/>
    </xf>
    <xf numFmtId="0" fontId="96" fillId="0" borderId="0" xfId="27" applyFont="1" applyAlignment="1">
      <alignment horizontal="center"/>
    </xf>
    <xf numFmtId="0" fontId="26" fillId="0" borderId="12" xfId="0" applyFont="1" applyBorder="1"/>
    <xf numFmtId="3" fontId="26" fillId="0" borderId="0" xfId="0" applyNumberFormat="1" applyFont="1" applyBorder="1" applyAlignment="1">
      <alignment horizontal="center"/>
    </xf>
    <xf numFmtId="0" fontId="51" fillId="0" borderId="38" xfId="0" applyFont="1" applyBorder="1"/>
    <xf numFmtId="0" fontId="26" fillId="0" borderId="38" xfId="0" applyFont="1" applyBorder="1"/>
    <xf numFmtId="0" fontId="26" fillId="0" borderId="48" xfId="27" applyFont="1" applyBorder="1" applyAlignment="1">
      <alignment horizontal="center"/>
    </xf>
    <xf numFmtId="0" fontId="39" fillId="0" borderId="43" xfId="27" applyFont="1" applyBorder="1" applyAlignment="1">
      <alignment horizontal="center" vertical="center"/>
    </xf>
    <xf numFmtId="0" fontId="39" fillId="0" borderId="49" xfId="27" applyFont="1" applyBorder="1" applyAlignment="1">
      <alignment horizontal="center"/>
    </xf>
    <xf numFmtId="0" fontId="39" fillId="0" borderId="22" xfId="27" applyFont="1" applyBorder="1" applyAlignment="1">
      <alignment horizontal="center"/>
    </xf>
    <xf numFmtId="0" fontId="19" fillId="0" borderId="48" xfId="27" applyFont="1" applyBorder="1" applyAlignment="1">
      <alignment horizontal="center"/>
    </xf>
    <xf numFmtId="0" fontId="12" fillId="0" borderId="49" xfId="27" applyFont="1" applyBorder="1" applyAlignment="1">
      <alignment horizontal="center" vertical="center"/>
    </xf>
    <xf numFmtId="170" fontId="12" fillId="0" borderId="19" xfId="27" applyNumberFormat="1" applyFont="1" applyBorder="1" applyAlignment="1">
      <alignment horizontal="center" vertical="center"/>
    </xf>
    <xf numFmtId="0" fontId="18" fillId="0" borderId="52" xfId="19" applyFont="1" applyBorder="1" applyAlignment="1">
      <alignment horizontal="left" vertical="center"/>
    </xf>
    <xf numFmtId="0" fontId="18" fillId="0" borderId="52" xfId="19" quotePrefix="1" applyFont="1" applyBorder="1" applyAlignment="1">
      <alignment horizontal="left" vertical="center"/>
    </xf>
    <xf numFmtId="0" fontId="18" fillId="0" borderId="52" xfId="19" applyFont="1" applyBorder="1" applyAlignment="1">
      <alignment vertical="center"/>
    </xf>
    <xf numFmtId="167" fontId="18" fillId="0" borderId="52" xfId="19" applyNumberFormat="1" applyFont="1" applyBorder="1" applyAlignment="1" applyProtection="1">
      <alignment horizontal="left" vertical="center"/>
    </xf>
    <xf numFmtId="0" fontId="7" fillId="0" borderId="52" xfId="19" applyFont="1" applyBorder="1" applyAlignment="1">
      <alignment vertical="center"/>
    </xf>
    <xf numFmtId="167" fontId="18" fillId="0" borderId="52" xfId="19" quotePrefix="1" applyNumberFormat="1" applyFont="1" applyBorder="1" applyAlignment="1" applyProtection="1">
      <alignment horizontal="left" vertical="center"/>
    </xf>
    <xf numFmtId="0" fontId="7" fillId="0" borderId="52" xfId="19" quotePrefix="1" applyFont="1" applyBorder="1" applyAlignment="1">
      <alignment horizontal="left" vertical="center"/>
    </xf>
    <xf numFmtId="0" fontId="31" fillId="0" borderId="0" xfId="27" applyFont="1" applyBorder="1" applyAlignment="1">
      <alignment horizontal="center"/>
    </xf>
    <xf numFmtId="165" fontId="12" fillId="0" borderId="47" xfId="1803" applyNumberFormat="1" applyFont="1" applyBorder="1" applyAlignment="1">
      <alignment horizontal="center" vertical="center"/>
    </xf>
    <xf numFmtId="1" fontId="26" fillId="0" borderId="47" xfId="28" quotePrefix="1" applyNumberFormat="1" applyFont="1" applyBorder="1" applyAlignment="1">
      <alignment horizontal="right" vertical="center" indent="1" readingOrder="2"/>
    </xf>
    <xf numFmtId="1" fontId="42" fillId="0" borderId="47" xfId="28" applyNumberFormat="1" applyFont="1" applyBorder="1" applyAlignment="1">
      <alignment horizontal="right" vertical="center" indent="1"/>
    </xf>
    <xf numFmtId="1" fontId="26" fillId="0" borderId="47" xfId="28" applyNumberFormat="1" applyFont="1" applyBorder="1" applyAlignment="1">
      <alignment horizontal="right" vertical="center" indent="1" readingOrder="2"/>
    </xf>
    <xf numFmtId="1" fontId="42" fillId="0" borderId="47" xfId="28" quotePrefix="1" applyNumberFormat="1" applyFont="1" applyBorder="1" applyAlignment="1">
      <alignment horizontal="right" vertical="center" indent="1"/>
    </xf>
    <xf numFmtId="3" fontId="12" fillId="0" borderId="17" xfId="27" applyNumberFormat="1" applyFont="1" applyBorder="1" applyAlignment="1">
      <alignment horizontal="center" vertical="center"/>
    </xf>
    <xf numFmtId="3" fontId="12" fillId="0" borderId="18" xfId="27" applyNumberFormat="1" applyFont="1" applyBorder="1" applyAlignment="1">
      <alignment horizontal="center" vertical="center"/>
    </xf>
    <xf numFmtId="3" fontId="12" fillId="0" borderId="13" xfId="27" applyNumberFormat="1" applyFont="1" applyBorder="1" applyAlignment="1">
      <alignment horizontal="center" vertical="center"/>
    </xf>
    <xf numFmtId="3" fontId="12" fillId="0" borderId="0" xfId="27" applyNumberFormat="1" applyFont="1"/>
    <xf numFmtId="165" fontId="39" fillId="0" borderId="0" xfId="27" applyNumberFormat="1" applyFont="1"/>
    <xf numFmtId="165" fontId="12" fillId="0" borderId="20" xfId="0" applyNumberFormat="1" applyFont="1" applyBorder="1" applyAlignment="1">
      <alignment horizontal="center" vertical="center"/>
    </xf>
    <xf numFmtId="1" fontId="26" fillId="0" borderId="47" xfId="28" quotePrefix="1" applyNumberFormat="1" applyFont="1" applyBorder="1" applyAlignment="1">
      <alignment horizontal="right" vertical="center" readingOrder="2"/>
    </xf>
    <xf numFmtId="1" fontId="42" fillId="0" borderId="47" xfId="28" applyNumberFormat="1" applyFont="1" applyBorder="1" applyAlignment="1">
      <alignment horizontal="right" vertical="center"/>
    </xf>
    <xf numFmtId="1" fontId="26" fillId="0" borderId="47" xfId="28" applyNumberFormat="1" applyFont="1" applyBorder="1" applyAlignment="1">
      <alignment horizontal="right" vertical="center" readingOrder="2"/>
    </xf>
    <xf numFmtId="1" fontId="42" fillId="0" borderId="47" xfId="28" quotePrefix="1" applyNumberFormat="1" applyFont="1" applyBorder="1" applyAlignment="1">
      <alignment horizontal="right" vertical="center"/>
    </xf>
    <xf numFmtId="170" fontId="12" fillId="0" borderId="7" xfId="27" applyNumberFormat="1" applyFont="1" applyBorder="1" applyAlignment="1">
      <alignment horizontal="center" vertical="center"/>
    </xf>
    <xf numFmtId="0" fontId="12" fillId="0" borderId="43" xfId="27" applyFont="1" applyBorder="1" applyAlignment="1">
      <alignment horizontal="center" vertical="center"/>
    </xf>
    <xf numFmtId="1" fontId="26" fillId="0" borderId="41" xfId="28" quotePrefix="1" applyNumberFormat="1" applyFont="1" applyBorder="1" applyAlignment="1">
      <alignment horizontal="right" vertical="center" indent="1" readingOrder="2"/>
    </xf>
    <xf numFmtId="0" fontId="18" fillId="0" borderId="14" xfId="19" applyFont="1" applyBorder="1" applyAlignment="1">
      <alignment horizontal="left" vertical="center"/>
    </xf>
    <xf numFmtId="165" fontId="12" fillId="0" borderId="8" xfId="0" applyNumberFormat="1" applyFont="1" applyBorder="1" applyAlignment="1">
      <alignment horizontal="center" vertical="center"/>
    </xf>
    <xf numFmtId="165" fontId="12" fillId="0" borderId="41" xfId="1803" applyNumberFormat="1" applyFont="1" applyBorder="1" applyAlignment="1">
      <alignment horizontal="center" vertical="center"/>
    </xf>
    <xf numFmtId="170" fontId="12" fillId="0" borderId="17" xfId="27" applyNumberFormat="1" applyFont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1" fontId="26" fillId="0" borderId="41" xfId="28" quotePrefix="1" applyNumberFormat="1" applyFont="1" applyBorder="1" applyAlignment="1">
      <alignment horizontal="right" vertical="center" readingOrder="2"/>
    </xf>
    <xf numFmtId="0" fontId="31" fillId="0" borderId="57" xfId="27" applyFont="1" applyBorder="1" applyAlignment="1">
      <alignment horizontal="center" vertical="center"/>
    </xf>
    <xf numFmtId="0" fontId="31" fillId="0" borderId="56" xfId="27" applyFont="1" applyBorder="1" applyAlignment="1">
      <alignment horizontal="center" vertical="center"/>
    </xf>
    <xf numFmtId="0" fontId="18" fillId="0" borderId="17" xfId="19" applyFont="1" applyBorder="1" applyAlignment="1">
      <alignment horizontal="left" vertical="center"/>
    </xf>
    <xf numFmtId="0" fontId="31" fillId="0" borderId="58" xfId="27" applyFont="1" applyBorder="1" applyAlignment="1">
      <alignment horizontal="center" vertical="center" wrapText="1"/>
    </xf>
    <xf numFmtId="174" fontId="7" fillId="3" borderId="1" xfId="18" quotePrefix="1" applyNumberFormat="1" applyFont="1" applyFill="1" applyBorder="1" applyAlignment="1" applyProtection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3" fontId="12" fillId="0" borderId="1" xfId="18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41" xfId="27" applyNumberFormat="1" applyFont="1" applyBorder="1" applyAlignment="1">
      <alignment horizontal="center" vertical="center"/>
    </xf>
    <xf numFmtId="3" fontId="12" fillId="0" borderId="47" xfId="27" applyNumberFormat="1" applyFont="1" applyBorder="1" applyAlignment="1">
      <alignment horizontal="center" vertical="center"/>
    </xf>
    <xf numFmtId="0" fontId="141" fillId="0" borderId="60" xfId="27" applyFont="1" applyBorder="1" applyAlignment="1">
      <alignment horizontal="center" vertical="center"/>
    </xf>
    <xf numFmtId="0" fontId="31" fillId="0" borderId="59" xfId="27" applyFont="1" applyBorder="1" applyAlignment="1">
      <alignment horizontal="center" vertical="center"/>
    </xf>
    <xf numFmtId="3" fontId="12" fillId="0" borderId="7" xfId="27" applyNumberFormat="1" applyFont="1" applyBorder="1" applyAlignment="1">
      <alignment horizontal="center" vertical="center"/>
    </xf>
    <xf numFmtId="3" fontId="12" fillId="0" borderId="15" xfId="27" applyNumberFormat="1" applyFont="1" applyBorder="1" applyAlignment="1">
      <alignment horizontal="center" vertical="center"/>
    </xf>
    <xf numFmtId="3" fontId="12" fillId="0" borderId="16" xfId="27" applyNumberFormat="1" applyFont="1" applyBorder="1" applyAlignment="1">
      <alignment horizontal="center" vertical="center"/>
    </xf>
    <xf numFmtId="3" fontId="12" fillId="0" borderId="19" xfId="27" applyNumberFormat="1" applyFont="1" applyBorder="1" applyAlignment="1">
      <alignment horizontal="center" vertical="center"/>
    </xf>
    <xf numFmtId="3" fontId="5" fillId="0" borderId="4" xfId="27" applyNumberFormat="1" applyFont="1" applyFill="1" applyBorder="1" applyAlignment="1">
      <alignment horizontal="center" vertical="center"/>
    </xf>
    <xf numFmtId="3" fontId="12" fillId="0" borderId="4" xfId="27" applyNumberFormat="1" applyFont="1" applyBorder="1" applyAlignment="1">
      <alignment horizontal="center" vertical="center"/>
    </xf>
    <xf numFmtId="3" fontId="12" fillId="0" borderId="21" xfId="27" applyNumberFormat="1" applyFont="1" applyBorder="1" applyAlignment="1">
      <alignment horizontal="center" vertical="center"/>
    </xf>
    <xf numFmtId="0" fontId="31" fillId="0" borderId="55" xfId="27" applyFont="1" applyBorder="1" applyAlignment="1">
      <alignment horizontal="center" vertical="center"/>
    </xf>
    <xf numFmtId="0" fontId="31" fillId="0" borderId="58" xfId="27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3" fontId="18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173" fontId="5" fillId="0" borderId="1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167" fontId="12" fillId="2" borderId="2" xfId="0" applyNumberFormat="1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71" fontId="5" fillId="0" borderId="2" xfId="0" applyNumberFormat="1" applyFont="1" applyFill="1" applyBorder="1" applyAlignment="1">
      <alignment horizontal="center"/>
    </xf>
    <xf numFmtId="167" fontId="18" fillId="0" borderId="0" xfId="0" applyNumberFormat="1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26" fillId="0" borderId="7" xfId="0" applyFont="1" applyBorder="1"/>
    <xf numFmtId="0" fontId="51" fillId="0" borderId="8" xfId="0" applyFont="1" applyBorder="1" applyAlignment="1">
      <alignment readingOrder="2"/>
    </xf>
    <xf numFmtId="1" fontId="18" fillId="0" borderId="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 readingOrder="2"/>
    </xf>
    <xf numFmtId="0" fontId="32" fillId="0" borderId="1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right" readingOrder="2"/>
    </xf>
    <xf numFmtId="0" fontId="31" fillId="0" borderId="1" xfId="0" applyFont="1" applyBorder="1" applyAlignment="1">
      <alignment horizontal="left"/>
    </xf>
    <xf numFmtId="0" fontId="31" fillId="0" borderId="2" xfId="0" applyFont="1" applyBorder="1" applyAlignment="1">
      <alignment horizontal="left"/>
    </xf>
    <xf numFmtId="0" fontId="18" fillId="0" borderId="2" xfId="0" applyFont="1" applyBorder="1"/>
    <xf numFmtId="165" fontId="20" fillId="0" borderId="2" xfId="12" applyNumberFormat="1" applyFont="1" applyBorder="1" applyAlignment="1">
      <alignment horizontal="center" vertical="center"/>
    </xf>
    <xf numFmtId="165" fontId="20" fillId="0" borderId="2" xfId="0" applyNumberFormat="1" applyFont="1" applyBorder="1" applyAlignment="1">
      <alignment horizontal="center"/>
    </xf>
    <xf numFmtId="0" fontId="18" fillId="0" borderId="3" xfId="0" applyFont="1" applyFill="1" applyBorder="1"/>
    <xf numFmtId="174" fontId="5" fillId="0" borderId="3" xfId="0" applyNumberFormat="1" applyFont="1" applyFill="1" applyBorder="1" applyAlignment="1">
      <alignment horizontal="center"/>
    </xf>
    <xf numFmtId="174" fontId="18" fillId="0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/>
    <xf numFmtId="174" fontId="7" fillId="3" borderId="3" xfId="0" applyNumberFormat="1" applyFont="1" applyFill="1" applyBorder="1" applyAlignment="1">
      <alignment horizontal="center" vertical="center"/>
    </xf>
    <xf numFmtId="174" fontId="7" fillId="3" borderId="2" xfId="14" applyNumberFormat="1" applyFont="1" applyFill="1" applyBorder="1" applyAlignment="1">
      <alignment horizontal="center"/>
    </xf>
    <xf numFmtId="174" fontId="7" fillId="3" borderId="2" xfId="0" applyNumberFormat="1" applyFont="1" applyFill="1" applyBorder="1" applyAlignment="1">
      <alignment horizontal="center"/>
    </xf>
    <xf numFmtId="3" fontId="12" fillId="0" borderId="1" xfId="18" applyNumberFormat="1" applyFont="1" applyFill="1" applyBorder="1" applyAlignment="1">
      <alignment vertical="center"/>
    </xf>
    <xf numFmtId="174" fontId="7" fillId="3" borderId="1" xfId="18" quotePrefix="1" applyNumberFormat="1" applyFont="1" applyFill="1" applyBorder="1" applyAlignment="1" applyProtection="1">
      <alignment vertical="center"/>
    </xf>
    <xf numFmtId="3" fontId="7" fillId="3" borderId="1" xfId="18" applyNumberFormat="1" applyFont="1" applyFill="1" applyBorder="1" applyAlignment="1">
      <alignment vertical="center"/>
    </xf>
    <xf numFmtId="0" fontId="33" fillId="0" borderId="2" xfId="0" applyFont="1" applyFill="1" applyBorder="1" applyAlignment="1">
      <alignment horizontal="left"/>
    </xf>
    <xf numFmtId="174" fontId="12" fillId="0" borderId="2" xfId="0" applyNumberFormat="1" applyFont="1" applyFill="1" applyBorder="1" applyAlignment="1">
      <alignment horizontal="center" vertical="center"/>
    </xf>
    <xf numFmtId="0" fontId="54" fillId="0" borderId="2" xfId="0" applyFont="1" applyFill="1" applyBorder="1"/>
    <xf numFmtId="174" fontId="17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0" xfId="10" applyNumberFormat="1" applyFont="1" applyFill="1" applyBorder="1" applyAlignment="1">
      <alignment horizontal="center"/>
    </xf>
    <xf numFmtId="0" fontId="17" fillId="0" borderId="0" xfId="0" applyFont="1" applyBorder="1"/>
    <xf numFmtId="3" fontId="5" fillId="0" borderId="2" xfId="10" applyNumberFormat="1" applyFont="1" applyFill="1" applyBorder="1" applyAlignment="1">
      <alignment horizontal="center" vertical="center"/>
    </xf>
    <xf numFmtId="0" fontId="18" fillId="0" borderId="1" xfId="0" applyFont="1" applyBorder="1" applyAlignment="1"/>
    <xf numFmtId="0" fontId="18" fillId="0" borderId="2" xfId="0" applyFont="1" applyFill="1" applyBorder="1" applyAlignment="1">
      <alignment horizontal="right"/>
    </xf>
    <xf numFmtId="174" fontId="27" fillId="0" borderId="0" xfId="5" applyNumberFormat="1" applyFont="1" applyAlignment="1">
      <alignment horizontal="center"/>
    </xf>
    <xf numFmtId="164" fontId="18" fillId="0" borderId="0" xfId="0" applyNumberFormat="1" applyFont="1" applyFill="1" applyBorder="1" applyAlignment="1">
      <alignment horizontal="center"/>
    </xf>
    <xf numFmtId="0" fontId="42" fillId="0" borderId="0" xfId="0" applyFont="1" applyBorder="1"/>
    <xf numFmtId="0" fontId="18" fillId="0" borderId="1" xfId="0" applyFont="1" applyFill="1" applyBorder="1" applyAlignment="1">
      <alignment horizontal="right" readingOrder="2"/>
    </xf>
    <xf numFmtId="165" fontId="18" fillId="0" borderId="3" xfId="0" applyNumberFormat="1" applyFont="1" applyFill="1" applyBorder="1" applyAlignment="1">
      <alignment horizontal="center"/>
    </xf>
    <xf numFmtId="165" fontId="18" fillId="0" borderId="2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right" readingOrder="2"/>
    </xf>
    <xf numFmtId="2" fontId="18" fillId="0" borderId="3" xfId="0" applyNumberFormat="1" applyFont="1" applyFill="1" applyBorder="1" applyAlignment="1"/>
    <xf numFmtId="0" fontId="42" fillId="0" borderId="3" xfId="0" applyFont="1" applyFill="1" applyBorder="1" applyAlignment="1">
      <alignment horizontal="right" readingOrder="2"/>
    </xf>
    <xf numFmtId="0" fontId="18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/>
    <xf numFmtId="0" fontId="18" fillId="2" borderId="1" xfId="0" applyFont="1" applyFill="1" applyBorder="1" applyAlignment="1"/>
    <xf numFmtId="0" fontId="7" fillId="2" borderId="0" xfId="0" applyFont="1" applyFill="1" applyBorder="1" applyAlignment="1"/>
    <xf numFmtId="170" fontId="5" fillId="0" borderId="0" xfId="0" applyNumberFormat="1" applyFont="1" applyFill="1" applyBorder="1" applyAlignment="1">
      <alignment horizontal="center"/>
    </xf>
    <xf numFmtId="0" fontId="26" fillId="0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Border="1" applyAlignment="1"/>
    <xf numFmtId="0" fontId="39" fillId="0" borderId="64" xfId="27" applyFont="1" applyBorder="1"/>
    <xf numFmtId="0" fontId="26" fillId="0" borderId="42" xfId="27" applyFont="1" applyBorder="1" applyAlignment="1">
      <alignment horizontal="center" vertical="center"/>
    </xf>
    <xf numFmtId="0" fontId="44" fillId="0" borderId="42" xfId="27" applyFont="1" applyBorder="1" applyAlignment="1">
      <alignment horizontal="center" vertical="top"/>
    </xf>
    <xf numFmtId="0" fontId="19" fillId="0" borderId="42" xfId="27" applyFont="1" applyBorder="1" applyAlignment="1">
      <alignment horizontal="center" vertical="top"/>
    </xf>
    <xf numFmtId="0" fontId="44" fillId="0" borderId="64" xfId="27" applyFont="1" applyBorder="1" applyAlignment="1">
      <alignment horizontal="center" vertical="top"/>
    </xf>
    <xf numFmtId="0" fontId="26" fillId="0" borderId="26" xfId="27" applyFont="1" applyBorder="1" applyAlignment="1">
      <alignment horizontal="right" vertical="center"/>
    </xf>
    <xf numFmtId="167" fontId="7" fillId="0" borderId="22" xfId="29" applyNumberFormat="1" applyFont="1" applyBorder="1" applyAlignment="1" applyProtection="1">
      <alignment horizontal="left" vertical="center"/>
    </xf>
    <xf numFmtId="0" fontId="18" fillId="0" borderId="3" xfId="0" applyFont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164" fontId="69" fillId="0" borderId="1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3" fontId="12" fillId="0" borderId="1" xfId="18" applyNumberFormat="1" applyFont="1" applyFill="1" applyBorder="1" applyAlignment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174" fontId="7" fillId="3" borderId="1" xfId="18" quotePrefix="1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/>
    <xf numFmtId="3" fontId="69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0" fontId="26" fillId="0" borderId="26" xfId="27" applyFont="1" applyBorder="1" applyAlignment="1">
      <alignment horizontal="right"/>
    </xf>
    <xf numFmtId="0" fontId="12" fillId="0" borderId="66" xfId="0" applyFont="1" applyBorder="1"/>
    <xf numFmtId="0" fontId="52" fillId="0" borderId="66" xfId="0" applyFont="1" applyFill="1" applyBorder="1" applyAlignment="1">
      <alignment horizontal="right"/>
    </xf>
    <xf numFmtId="169" fontId="6" fillId="2" borderId="0" xfId="0" applyNumberFormat="1" applyFont="1" applyFill="1" applyBorder="1" applyAlignment="1">
      <alignment vertical="center"/>
    </xf>
    <xf numFmtId="0" fontId="7" fillId="3" borderId="67" xfId="0" applyFont="1" applyFill="1" applyBorder="1"/>
    <xf numFmtId="169" fontId="18" fillId="3" borderId="67" xfId="0" applyNumberFormat="1" applyFont="1" applyFill="1" applyBorder="1" applyAlignment="1">
      <alignment horizontal="center" vertical="center"/>
    </xf>
    <xf numFmtId="0" fontId="42" fillId="4" borderId="67" xfId="0" applyFont="1" applyFill="1" applyBorder="1" applyAlignment="1">
      <alignment horizontal="right" readingOrder="2"/>
    </xf>
    <xf numFmtId="165" fontId="18" fillId="3" borderId="67" xfId="0" applyNumberFormat="1" applyFont="1" applyFill="1" applyBorder="1" applyAlignment="1">
      <alignment horizontal="center" vertical="center"/>
    </xf>
    <xf numFmtId="165" fontId="18" fillId="3" borderId="67" xfId="8" quotePrefix="1" applyNumberFormat="1" applyFont="1" applyFill="1" applyBorder="1" applyAlignment="1" applyProtection="1">
      <alignment horizontal="center" vertical="center"/>
    </xf>
    <xf numFmtId="165" fontId="18" fillId="3" borderId="67" xfId="8" applyNumberFormat="1" applyFont="1" applyFill="1" applyBorder="1" applyAlignment="1">
      <alignment horizontal="center" vertical="center"/>
    </xf>
    <xf numFmtId="0" fontId="18" fillId="3" borderId="67" xfId="0" applyFont="1" applyFill="1" applyBorder="1"/>
    <xf numFmtId="174" fontId="5" fillId="3" borderId="67" xfId="0" applyNumberFormat="1" applyFont="1" applyFill="1" applyBorder="1" applyAlignment="1">
      <alignment horizontal="center"/>
    </xf>
    <xf numFmtId="174" fontId="18" fillId="3" borderId="67" xfId="0" applyNumberFormat="1" applyFont="1" applyFill="1" applyBorder="1" applyAlignment="1">
      <alignment horizontal="center" vertical="center"/>
    </xf>
    <xf numFmtId="174" fontId="7" fillId="3" borderId="67" xfId="14" applyNumberFormat="1" applyFont="1" applyFill="1" applyBorder="1" applyAlignment="1">
      <alignment horizontal="center"/>
    </xf>
    <xf numFmtId="174" fontId="7" fillId="3" borderId="67" xfId="0" applyNumberFormat="1" applyFont="1" applyFill="1" applyBorder="1" applyAlignment="1">
      <alignment horizontal="center"/>
    </xf>
    <xf numFmtId="174" fontId="7" fillId="3" borderId="67" xfId="18" quotePrefix="1" applyNumberFormat="1" applyFont="1" applyFill="1" applyBorder="1" applyAlignment="1" applyProtection="1">
      <alignment horizontal="center" vertical="center"/>
    </xf>
    <xf numFmtId="174" fontId="7" fillId="3" borderId="67" xfId="18" quotePrefix="1" applyNumberFormat="1" applyFont="1" applyFill="1" applyBorder="1" applyAlignment="1" applyProtection="1">
      <alignment vertical="center"/>
    </xf>
    <xf numFmtId="0" fontId="33" fillId="0" borderId="67" xfId="0" applyFont="1" applyFill="1" applyBorder="1" applyAlignment="1">
      <alignment horizontal="left"/>
    </xf>
    <xf numFmtId="174" fontId="12" fillId="0" borderId="67" xfId="0" applyNumberFormat="1" applyFont="1" applyFill="1" applyBorder="1" applyAlignment="1">
      <alignment horizontal="center" vertical="center"/>
    </xf>
    <xf numFmtId="0" fontId="12" fillId="0" borderId="67" xfId="0" applyFont="1" applyFill="1" applyBorder="1"/>
    <xf numFmtId="3" fontId="12" fillId="0" borderId="67" xfId="0" applyNumberFormat="1" applyFont="1" applyFill="1" applyBorder="1" applyAlignment="1">
      <alignment horizontal="center" vertical="center"/>
    </xf>
    <xf numFmtId="0" fontId="54" fillId="0" borderId="67" xfId="0" applyFont="1" applyFill="1" applyBorder="1"/>
    <xf numFmtId="0" fontId="18" fillId="0" borderId="67" xfId="0" applyFont="1" applyFill="1" applyBorder="1" applyAlignment="1">
      <alignment horizontal="left" vertical="center"/>
    </xf>
    <xf numFmtId="0" fontId="18" fillId="0" borderId="67" xfId="0" applyFont="1" applyFill="1" applyBorder="1"/>
    <xf numFmtId="1" fontId="18" fillId="0" borderId="67" xfId="20" applyNumberFormat="1" applyFont="1" applyFill="1" applyBorder="1" applyAlignment="1" applyProtection="1">
      <alignment horizontal="center" vertical="center"/>
    </xf>
    <xf numFmtId="0" fontId="18" fillId="0" borderId="67" xfId="0" applyFont="1" applyFill="1" applyBorder="1" applyAlignment="1">
      <alignment horizontal="right"/>
    </xf>
    <xf numFmtId="0" fontId="17" fillId="2" borderId="67" xfId="0" applyFont="1" applyFill="1" applyBorder="1" applyAlignment="1">
      <alignment horizontal="left"/>
    </xf>
    <xf numFmtId="174" fontId="5" fillId="0" borderId="67" xfId="0" applyNumberFormat="1" applyFont="1" applyBorder="1" applyAlignment="1">
      <alignment horizontal="center" vertical="center"/>
    </xf>
    <xf numFmtId="0" fontId="17" fillId="0" borderId="67" xfId="0" applyFont="1" applyFill="1" applyBorder="1"/>
    <xf numFmtId="0" fontId="17" fillId="0" borderId="67" xfId="0" applyFont="1" applyFill="1" applyBorder="1" applyAlignment="1">
      <alignment horizontal="center"/>
    </xf>
    <xf numFmtId="3" fontId="5" fillId="0" borderId="67" xfId="0" applyNumberFormat="1" applyFont="1" applyBorder="1" applyAlignment="1">
      <alignment horizontal="center" vertical="center"/>
    </xf>
    <xf numFmtId="0" fontId="17" fillId="0" borderId="67" xfId="0" applyFont="1" applyBorder="1"/>
    <xf numFmtId="3" fontId="5" fillId="0" borderId="67" xfId="10" applyNumberFormat="1" applyFont="1" applyFill="1" applyBorder="1" applyAlignment="1">
      <alignment horizontal="center"/>
    </xf>
    <xf numFmtId="0" fontId="34" fillId="0" borderId="67" xfId="0" applyFont="1" applyFill="1" applyBorder="1"/>
    <xf numFmtId="0" fontId="52" fillId="0" borderId="67" xfId="0" applyFont="1" applyBorder="1"/>
    <xf numFmtId="0" fontId="55" fillId="0" borderId="66" xfId="0" applyFont="1" applyBorder="1" applyAlignment="1">
      <alignment horizontal="left"/>
    </xf>
    <xf numFmtId="0" fontId="0" fillId="0" borderId="66" xfId="0" applyBorder="1"/>
    <xf numFmtId="0" fontId="18" fillId="0" borderId="66" xfId="0" applyFont="1" applyBorder="1"/>
    <xf numFmtId="0" fontId="18" fillId="0" borderId="66" xfId="0" applyFont="1" applyBorder="1" applyAlignment="1">
      <alignment horizontal="center"/>
    </xf>
    <xf numFmtId="49" fontId="38" fillId="0" borderId="66" xfId="0" applyNumberFormat="1" applyFont="1" applyBorder="1" applyAlignment="1">
      <alignment horizontal="left"/>
    </xf>
    <xf numFmtId="0" fontId="18" fillId="0" borderId="66" xfId="0" applyFont="1" applyBorder="1" applyAlignment="1">
      <alignment readingOrder="2"/>
    </xf>
    <xf numFmtId="0" fontId="7" fillId="0" borderId="66" xfId="0" applyFont="1" applyFill="1" applyBorder="1"/>
    <xf numFmtId="0" fontId="16" fillId="0" borderId="66" xfId="0" applyFont="1" applyBorder="1" applyAlignment="1">
      <alignment horizontal="left"/>
    </xf>
    <xf numFmtId="0" fontId="18" fillId="0" borderId="66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 readingOrder="2"/>
    </xf>
    <xf numFmtId="0" fontId="5" fillId="0" borderId="66" xfId="0" applyFont="1" applyBorder="1"/>
    <xf numFmtId="0" fontId="16" fillId="0" borderId="66" xfId="0" applyFont="1" applyBorder="1" applyAlignment="1">
      <alignment horizontal="right"/>
    </xf>
    <xf numFmtId="0" fontId="18" fillId="0" borderId="66" xfId="0" applyFont="1" applyBorder="1" applyAlignment="1"/>
    <xf numFmtId="0" fontId="7" fillId="0" borderId="66" xfId="0" applyFont="1" applyBorder="1"/>
    <xf numFmtId="0" fontId="11" fillId="2" borderId="66" xfId="0" applyFont="1" applyFill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0" fontId="7" fillId="0" borderId="66" xfId="0" applyFont="1" applyBorder="1" applyAlignment="1"/>
    <xf numFmtId="0" fontId="31" fillId="0" borderId="0" xfId="0" applyFont="1" applyBorder="1" applyAlignment="1">
      <alignment horizontal="left"/>
    </xf>
    <xf numFmtId="0" fontId="18" fillId="0" borderId="0" xfId="0" applyFont="1" applyBorder="1"/>
    <xf numFmtId="3" fontId="5" fillId="0" borderId="2" xfId="0" applyNumberFormat="1" applyFont="1" applyBorder="1" applyAlignment="1">
      <alignment horizontal="center"/>
    </xf>
    <xf numFmtId="0" fontId="18" fillId="0" borderId="66" xfId="0" applyFont="1" applyFill="1" applyBorder="1"/>
    <xf numFmtId="3" fontId="18" fillId="0" borderId="66" xfId="0" applyNumberFormat="1" applyFont="1" applyFill="1" applyBorder="1" applyAlignment="1">
      <alignment horizontal="center"/>
    </xf>
    <xf numFmtId="3" fontId="18" fillId="0" borderId="66" xfId="0" applyNumberFormat="1" applyFont="1" applyBorder="1" applyAlignment="1">
      <alignment horizontal="center"/>
    </xf>
    <xf numFmtId="0" fontId="42" fillId="0" borderId="66" xfId="0" applyFont="1" applyBorder="1"/>
    <xf numFmtId="0" fontId="26" fillId="0" borderId="2" xfId="0" applyFont="1" applyBorder="1" applyAlignment="1">
      <alignment horizontal="right" readingOrder="2"/>
    </xf>
    <xf numFmtId="3" fontId="18" fillId="0" borderId="2" xfId="0" applyNumberFormat="1" applyFont="1" applyBorder="1"/>
    <xf numFmtId="0" fontId="68" fillId="0" borderId="66" xfId="0" applyFont="1" applyBorder="1" applyAlignment="1">
      <alignment horizontal="left"/>
    </xf>
    <xf numFmtId="0" fontId="68" fillId="0" borderId="66" xfId="0" applyFont="1" applyBorder="1" applyAlignment="1">
      <alignment horizontal="center"/>
    </xf>
    <xf numFmtId="0" fontId="68" fillId="0" borderId="66" xfId="0" applyFont="1" applyBorder="1" applyAlignment="1">
      <alignment horizontal="right"/>
    </xf>
    <xf numFmtId="0" fontId="68" fillId="0" borderId="66" xfId="0" applyFont="1" applyBorder="1"/>
    <xf numFmtId="0" fontId="38" fillId="0" borderId="66" xfId="0" applyFont="1" applyBorder="1" applyAlignment="1">
      <alignment horizontal="left"/>
    </xf>
    <xf numFmtId="0" fontId="18" fillId="0" borderId="66" xfId="0" applyFont="1" applyBorder="1" applyAlignment="1">
      <alignment vertical="center"/>
    </xf>
    <xf numFmtId="0" fontId="5" fillId="0" borderId="2" xfId="0" applyFont="1" applyFill="1" applyBorder="1" applyAlignment="1">
      <alignment horizontal="left"/>
    </xf>
    <xf numFmtId="0" fontId="5" fillId="0" borderId="66" xfId="0" applyFont="1" applyFill="1" applyBorder="1"/>
    <xf numFmtId="0" fontId="5" fillId="0" borderId="66" xfId="0" applyFont="1" applyBorder="1" applyAlignment="1">
      <alignment horizontal="center"/>
    </xf>
    <xf numFmtId="0" fontId="18" fillId="0" borderId="66" xfId="0" applyFont="1" applyBorder="1" applyAlignment="1">
      <alignment horizontal="center" vertical="center" wrapText="1"/>
    </xf>
    <xf numFmtId="0" fontId="18" fillId="0" borderId="66" xfId="0" applyFont="1" applyFill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 readingOrder="2"/>
    </xf>
    <xf numFmtId="0" fontId="18" fillId="0" borderId="66" xfId="0" applyFont="1" applyBorder="1" applyAlignment="1">
      <alignment horizontal="center" vertical="center"/>
    </xf>
    <xf numFmtId="0" fontId="5" fillId="0" borderId="66" xfId="0" applyFont="1" applyBorder="1" applyAlignment="1">
      <alignment horizontal="left"/>
    </xf>
    <xf numFmtId="0" fontId="18" fillId="0" borderId="66" xfId="0" applyFont="1" applyBorder="1" applyAlignment="1">
      <alignment horizontal="right"/>
    </xf>
    <xf numFmtId="168" fontId="18" fillId="0" borderId="66" xfId="0" applyNumberFormat="1" applyFont="1" applyBorder="1" applyAlignment="1" applyProtection="1">
      <alignment horizontal="right" vertical="center" readingOrder="2"/>
    </xf>
    <xf numFmtId="168" fontId="18" fillId="0" borderId="66" xfId="0" applyNumberFormat="1" applyFont="1" applyBorder="1" applyAlignment="1" applyProtection="1">
      <alignment horizontal="left" vertical="center" readingOrder="2"/>
    </xf>
    <xf numFmtId="168" fontId="18" fillId="0" borderId="66" xfId="0" applyNumberFormat="1" applyFont="1" applyBorder="1" applyAlignment="1" applyProtection="1">
      <alignment horizontal="right" vertical="center"/>
    </xf>
    <xf numFmtId="0" fontId="26" fillId="3" borderId="0" xfId="0" applyFont="1" applyFill="1" applyBorder="1" applyAlignment="1">
      <alignment vertical="center"/>
    </xf>
    <xf numFmtId="0" fontId="18" fillId="3" borderId="2" xfId="0" applyFont="1" applyFill="1" applyBorder="1" applyAlignment="1">
      <alignment vertical="center"/>
    </xf>
    <xf numFmtId="0" fontId="18" fillId="3" borderId="2" xfId="0" applyFont="1" applyFill="1" applyBorder="1" applyAlignment="1">
      <alignment horizontal="right" vertical="center"/>
    </xf>
    <xf numFmtId="0" fontId="5" fillId="3" borderId="0" xfId="0" applyFont="1" applyFill="1" applyBorder="1"/>
    <xf numFmtId="0" fontId="18" fillId="3" borderId="2" xfId="4" applyFont="1" applyFill="1" applyBorder="1" applyAlignment="1">
      <alignment vertical="center"/>
    </xf>
    <xf numFmtId="0" fontId="26" fillId="3" borderId="66" xfId="0" applyFont="1" applyFill="1" applyBorder="1" applyAlignment="1">
      <alignment vertical="center"/>
    </xf>
    <xf numFmtId="0" fontId="18" fillId="4" borderId="66" xfId="0" applyFont="1" applyFill="1" applyBorder="1" applyAlignment="1">
      <alignment readingOrder="2"/>
    </xf>
    <xf numFmtId="0" fontId="5" fillId="3" borderId="66" xfId="0" applyFont="1" applyFill="1" applyBorder="1"/>
    <xf numFmtId="0" fontId="18" fillId="3" borderId="66" xfId="4" applyFont="1" applyFill="1" applyBorder="1" applyAlignment="1">
      <alignment vertical="center"/>
    </xf>
    <xf numFmtId="0" fontId="18" fillId="0" borderId="67" xfId="0" applyFont="1" applyBorder="1" applyAlignment="1">
      <alignment horizontal="left"/>
    </xf>
    <xf numFmtId="0" fontId="18" fillId="0" borderId="67" xfId="0" applyFont="1" applyBorder="1"/>
    <xf numFmtId="3" fontId="18" fillId="0" borderId="67" xfId="0" applyNumberFormat="1" applyFont="1" applyBorder="1" applyAlignment="1">
      <alignment horizontal="center"/>
    </xf>
    <xf numFmtId="169" fontId="18" fillId="0" borderId="67" xfId="0" applyNumberFormat="1" applyFont="1" applyBorder="1" applyAlignment="1">
      <alignment horizontal="center"/>
    </xf>
    <xf numFmtId="0" fontId="18" fillId="0" borderId="67" xfId="0" applyFont="1" applyBorder="1" applyAlignment="1">
      <alignment horizontal="center"/>
    </xf>
    <xf numFmtId="3" fontId="18" fillId="0" borderId="67" xfId="0" applyNumberFormat="1" applyFont="1" applyBorder="1" applyAlignment="1">
      <alignment horizontal="center" wrapText="1"/>
    </xf>
    <xf numFmtId="0" fontId="42" fillId="0" borderId="67" xfId="0" applyFont="1" applyBorder="1"/>
    <xf numFmtId="165" fontId="18" fillId="4" borderId="67" xfId="0" applyNumberFormat="1" applyFont="1" applyFill="1" applyBorder="1" applyAlignment="1"/>
    <xf numFmtId="0" fontId="18" fillId="4" borderId="67" xfId="0" applyFont="1" applyFill="1" applyBorder="1" applyAlignment="1"/>
    <xf numFmtId="165" fontId="18" fillId="4" borderId="67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 vertical="center" wrapText="1"/>
    </xf>
    <xf numFmtId="0" fontId="5" fillId="2" borderId="67" xfId="0" applyFont="1" applyFill="1" applyBorder="1"/>
    <xf numFmtId="3" fontId="5" fillId="0" borderId="67" xfId="6" applyNumberFormat="1" applyFont="1" applyBorder="1" applyAlignment="1">
      <alignment horizontal="center" vertical="center" wrapText="1"/>
    </xf>
    <xf numFmtId="0" fontId="5" fillId="0" borderId="67" xfId="0" applyFont="1" applyBorder="1"/>
    <xf numFmtId="0" fontId="5" fillId="0" borderId="67" xfId="0" applyFont="1" applyFill="1" applyBorder="1"/>
    <xf numFmtId="167" fontId="18" fillId="0" borderId="67" xfId="0" applyNumberFormat="1" applyFont="1" applyFill="1" applyBorder="1" applyAlignment="1">
      <alignment horizontal="center"/>
    </xf>
    <xf numFmtId="170" fontId="5" fillId="0" borderId="67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9" fontId="18" fillId="3" borderId="67" xfId="0" applyNumberFormat="1" applyFont="1" applyFill="1" applyBorder="1" applyAlignment="1"/>
    <xf numFmtId="167" fontId="18" fillId="3" borderId="67" xfId="0" applyNumberFormat="1" applyFont="1" applyFill="1" applyBorder="1" applyAlignment="1">
      <alignment horizontal="center"/>
    </xf>
    <xf numFmtId="0" fontId="42" fillId="4" borderId="67" xfId="0" applyFont="1" applyFill="1" applyBorder="1"/>
    <xf numFmtId="0" fontId="44" fillId="3" borderId="67" xfId="0" applyFont="1" applyFill="1" applyBorder="1"/>
    <xf numFmtId="2" fontId="18" fillId="3" borderId="67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2" fontId="18" fillId="3" borderId="67" xfId="0" applyNumberFormat="1" applyFont="1" applyFill="1" applyBorder="1" applyAlignment="1"/>
    <xf numFmtId="165" fontId="18" fillId="4" borderId="67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/>
    <xf numFmtId="167" fontId="5" fillId="0" borderId="67" xfId="0" applyNumberFormat="1" applyFont="1" applyFill="1" applyBorder="1" applyAlignment="1">
      <alignment horizontal="center"/>
    </xf>
    <xf numFmtId="0" fontId="5" fillId="0" borderId="67" xfId="0" applyFont="1" applyFill="1" applyBorder="1" applyAlignment="1">
      <alignment horizontal="left"/>
    </xf>
    <xf numFmtId="0" fontId="18" fillId="4" borderId="67" xfId="0" applyFont="1" applyFill="1" applyBorder="1"/>
    <xf numFmtId="0" fontId="18" fillId="4" borderId="67" xfId="0" applyFont="1" applyFill="1" applyBorder="1" applyAlignment="1">
      <alignment horizontal="right" readingOrder="2"/>
    </xf>
    <xf numFmtId="165" fontId="5" fillId="4" borderId="67" xfId="0" applyNumberFormat="1" applyFont="1" applyFill="1" applyBorder="1" applyAlignment="1">
      <alignment horizontal="center"/>
    </xf>
    <xf numFmtId="165" fontId="5" fillId="0" borderId="67" xfId="0" applyNumberFormat="1" applyFont="1" applyFill="1" applyBorder="1" applyAlignment="1"/>
    <xf numFmtId="165" fontId="5" fillId="0" borderId="67" xfId="0" applyNumberFormat="1" applyFont="1" applyFill="1" applyBorder="1" applyAlignment="1">
      <alignment horizontal="center"/>
    </xf>
    <xf numFmtId="0" fontId="18" fillId="0" borderId="67" xfId="0" applyFont="1" applyFill="1" applyBorder="1" applyAlignment="1">
      <alignment horizontal="center"/>
    </xf>
    <xf numFmtId="0" fontId="18" fillId="0" borderId="67" xfId="0" applyFont="1" applyFill="1" applyBorder="1" applyAlignment="1"/>
    <xf numFmtId="0" fontId="5" fillId="0" borderId="67" xfId="0" applyNumberFormat="1" applyFont="1" applyBorder="1"/>
    <xf numFmtId="3" fontId="18" fillId="0" borderId="67" xfId="0" applyNumberFormat="1" applyFont="1" applyFill="1" applyBorder="1" applyAlignment="1">
      <alignment horizontal="center"/>
    </xf>
    <xf numFmtId="3" fontId="18" fillId="0" borderId="67" xfId="0" applyNumberFormat="1" applyFont="1" applyFill="1" applyBorder="1" applyAlignment="1">
      <alignment horizontal="center"/>
    </xf>
    <xf numFmtId="164" fontId="18" fillId="0" borderId="67" xfId="0" applyNumberFormat="1" applyFont="1" applyFill="1" applyBorder="1" applyAlignment="1">
      <alignment horizontal="center"/>
    </xf>
    <xf numFmtId="0" fontId="18" fillId="0" borderId="27" xfId="0" applyFont="1" applyFill="1" applyBorder="1"/>
    <xf numFmtId="3" fontId="18" fillId="0" borderId="27" xfId="0" applyNumberFormat="1" applyFont="1" applyFill="1" applyBorder="1" applyAlignment="1">
      <alignment horizontal="center"/>
    </xf>
    <xf numFmtId="164" fontId="18" fillId="0" borderId="27" xfId="0" applyNumberFormat="1" applyFont="1" applyFill="1" applyBorder="1" applyAlignment="1">
      <alignment horizontal="center"/>
    </xf>
    <xf numFmtId="0" fontId="42" fillId="0" borderId="27" xfId="0" applyFont="1" applyBorder="1"/>
    <xf numFmtId="165" fontId="5" fillId="4" borderId="67" xfId="0" applyNumberFormat="1" applyFont="1" applyFill="1" applyBorder="1" applyAlignment="1"/>
    <xf numFmtId="176" fontId="12" fillId="0" borderId="0" xfId="0" applyNumberFormat="1" applyFont="1" applyFill="1" applyBorder="1" applyAlignment="1">
      <alignment horizontal="center"/>
    </xf>
    <xf numFmtId="0" fontId="7" fillId="0" borderId="67" xfId="0" applyFont="1" applyFill="1" applyBorder="1"/>
    <xf numFmtId="165" fontId="12" fillId="0" borderId="67" xfId="0" applyNumberFormat="1" applyFont="1" applyFill="1" applyBorder="1" applyAlignment="1"/>
    <xf numFmtId="176" fontId="12" fillId="0" borderId="67" xfId="0" applyNumberFormat="1" applyFont="1" applyFill="1" applyBorder="1" applyAlignment="1">
      <alignment horizontal="center"/>
    </xf>
    <xf numFmtId="165" fontId="12" fillId="0" borderId="67" xfId="0" applyNumberFormat="1" applyFont="1" applyFill="1" applyBorder="1" applyAlignment="1">
      <alignment horizontal="center"/>
    </xf>
    <xf numFmtId="165" fontId="12" fillId="0" borderId="67" xfId="0" applyNumberFormat="1" applyFont="1" applyFill="1" applyBorder="1"/>
    <xf numFmtId="165" fontId="42" fillId="0" borderId="67" xfId="0" applyNumberFormat="1" applyFont="1" applyFill="1" applyBorder="1" applyAlignment="1">
      <alignment horizontal="right"/>
    </xf>
    <xf numFmtId="1" fontId="5" fillId="0" borderId="1" xfId="0" applyNumberFormat="1" applyFont="1" applyFill="1" applyBorder="1" applyAlignment="1">
      <alignment horizontal="center" vertical="center"/>
    </xf>
    <xf numFmtId="176" fontId="5" fillId="0" borderId="67" xfId="0" applyNumberFormat="1" applyFont="1" applyFill="1" applyBorder="1" applyAlignment="1">
      <alignment horizontal="center"/>
    </xf>
    <xf numFmtId="0" fontId="5" fillId="0" borderId="68" xfId="0" applyFont="1" applyBorder="1"/>
    <xf numFmtId="1" fontId="18" fillId="0" borderId="68" xfId="0" applyNumberFormat="1" applyFont="1" applyFill="1" applyBorder="1" applyAlignment="1">
      <alignment horizontal="center" vertical="center"/>
    </xf>
    <xf numFmtId="0" fontId="20" fillId="0" borderId="68" xfId="0" applyFont="1" applyBorder="1"/>
    <xf numFmtId="0" fontId="16" fillId="0" borderId="68" xfId="0" applyFont="1" applyBorder="1" applyAlignment="1">
      <alignment horizontal="right"/>
    </xf>
    <xf numFmtId="0" fontId="26" fillId="0" borderId="68" xfId="0" applyFont="1" applyBorder="1" applyAlignment="1">
      <alignment horizontal="right" readingOrder="2"/>
    </xf>
    <xf numFmtId="3" fontId="18" fillId="0" borderId="68" xfId="0" applyNumberFormat="1" applyFont="1" applyBorder="1"/>
    <xf numFmtId="0" fontId="18" fillId="0" borderId="68" xfId="0" applyFont="1" applyFill="1" applyBorder="1" applyAlignment="1"/>
    <xf numFmtId="0" fontId="18" fillId="0" borderId="68" xfId="0" applyFont="1" applyFill="1" applyBorder="1" applyAlignment="1">
      <alignment horizontal="center"/>
    </xf>
    <xf numFmtId="0" fontId="5" fillId="0" borderId="67" xfId="0" applyFont="1" applyFill="1" applyBorder="1" applyAlignment="1">
      <alignment horizontal="center"/>
    </xf>
    <xf numFmtId="3" fontId="5" fillId="0" borderId="67" xfId="0" applyNumberFormat="1" applyFont="1" applyBorder="1"/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165" fontId="18" fillId="3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71" fontId="5" fillId="0" borderId="2" xfId="0" applyNumberFormat="1" applyFont="1" applyFill="1" applyBorder="1" applyAlignment="1">
      <alignment horizontal="center"/>
    </xf>
    <xf numFmtId="167" fontId="18" fillId="0" borderId="0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18" fillId="0" borderId="66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165" fontId="18" fillId="4" borderId="1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74" fontId="7" fillId="3" borderId="1" xfId="18" quotePrefix="1" applyNumberFormat="1" applyFont="1" applyFill="1" applyBorder="1" applyAlignment="1" applyProtection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174" fontId="12" fillId="0" borderId="1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68" fillId="0" borderId="0" xfId="0" applyFont="1" applyBorder="1" applyAlignment="1"/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3" fontId="18" fillId="0" borderId="27" xfId="0" applyNumberFormat="1" applyFont="1" applyFill="1" applyBorder="1" applyAlignment="1">
      <alignment horizontal="center" vertical="top"/>
    </xf>
    <xf numFmtId="164" fontId="18" fillId="0" borderId="27" xfId="0" applyNumberFormat="1" applyFont="1" applyFill="1" applyBorder="1" applyAlignment="1">
      <alignment horizontal="center" vertical="top"/>
    </xf>
    <xf numFmtId="0" fontId="5" fillId="0" borderId="68" xfId="0" applyFont="1" applyFill="1" applyBorder="1"/>
    <xf numFmtId="165" fontId="18" fillId="3" borderId="67" xfId="0" applyNumberFormat="1" applyFont="1" applyFill="1" applyBorder="1" applyAlignment="1"/>
    <xf numFmtId="0" fontId="42" fillId="3" borderId="67" xfId="0" applyFont="1" applyFill="1" applyBorder="1"/>
    <xf numFmtId="0" fontId="18" fillId="3" borderId="67" xfId="0" applyFont="1" applyFill="1" applyBorder="1" applyAlignment="1"/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3" fontId="7" fillId="3" borderId="1" xfId="18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7" fontId="18" fillId="0" borderId="0" xfId="0" applyNumberFormat="1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167" fontId="12" fillId="2" borderId="2" xfId="0" applyNumberFormat="1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 vertical="top" readingOrder="2"/>
    </xf>
    <xf numFmtId="0" fontId="52" fillId="0" borderId="67" xfId="0" applyFont="1" applyFill="1" applyBorder="1"/>
    <xf numFmtId="164" fontId="12" fillId="0" borderId="67" xfId="0" applyNumberFormat="1" applyFont="1" applyFill="1" applyBorder="1" applyAlignment="1"/>
    <xf numFmtId="167" fontId="12" fillId="0" borderId="67" xfId="0" applyNumberFormat="1" applyFont="1" applyFill="1" applyBorder="1" applyAlignment="1">
      <alignment horizontal="center"/>
    </xf>
    <xf numFmtId="164" fontId="12" fillId="0" borderId="67" xfId="0" applyNumberFormat="1" applyFont="1" applyFill="1" applyBorder="1" applyAlignment="1">
      <alignment horizontal="center"/>
    </xf>
    <xf numFmtId="164" fontId="69" fillId="0" borderId="67" xfId="0" applyNumberFormat="1" applyFont="1" applyFill="1" applyBorder="1" applyAlignment="1">
      <alignment horizontal="center"/>
    </xf>
    <xf numFmtId="0" fontId="5" fillId="0" borderId="69" xfId="0" applyFont="1" applyBorder="1" applyAlignment="1">
      <alignment vertical="top"/>
    </xf>
    <xf numFmtId="0" fontId="18" fillId="0" borderId="66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6" fillId="4" borderId="0" xfId="0" applyFont="1" applyFill="1" applyAlignment="1">
      <alignment horizontal="center" vertical="center"/>
    </xf>
    <xf numFmtId="169" fontId="6" fillId="2" borderId="0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3" fontId="7" fillId="3" borderId="1" xfId="18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71" fontId="5" fillId="0" borderId="2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7" fontId="12" fillId="2" borderId="2" xfId="0" applyNumberFormat="1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167" fontId="18" fillId="0" borderId="0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68" fillId="0" borderId="0" xfId="0" applyFont="1" applyBorder="1" applyAlignment="1"/>
    <xf numFmtId="167" fontId="5" fillId="2" borderId="1" xfId="0" applyNumberFormat="1" applyFont="1" applyFill="1" applyBorder="1" applyAlignment="1">
      <alignment horizontal="center"/>
    </xf>
    <xf numFmtId="3" fontId="69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178" fontId="42" fillId="0" borderId="1" xfId="2" applyNumberFormat="1" applyFont="1" applyBorder="1" applyAlignment="1">
      <alignment vertical="center" readingOrder="2"/>
    </xf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165" fontId="18" fillId="4" borderId="1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38" fillId="0" borderId="0" xfId="0" applyFont="1" applyBorder="1" applyAlignment="1"/>
    <xf numFmtId="0" fontId="18" fillId="0" borderId="66" xfId="0" applyFont="1" applyBorder="1" applyAlignment="1">
      <alignment horizontal="center" vertical="center"/>
    </xf>
    <xf numFmtId="165" fontId="18" fillId="3" borderId="67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38" fillId="0" borderId="3" xfId="0" applyFont="1" applyBorder="1" applyAlignment="1">
      <alignment vertical="top"/>
    </xf>
    <xf numFmtId="171" fontId="5" fillId="0" borderId="2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3" fontId="12" fillId="0" borderId="1" xfId="18" applyNumberFormat="1" applyFont="1" applyFill="1" applyBorder="1" applyAlignment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68" fillId="0" borderId="0" xfId="0" applyFont="1" applyBorder="1" applyAlignment="1"/>
    <xf numFmtId="3" fontId="69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167" fontId="69" fillId="0" borderId="2" xfId="0" applyNumberFormat="1" applyFont="1" applyFill="1" applyBorder="1" applyAlignment="1">
      <alignment horizontal="center"/>
    </xf>
    <xf numFmtId="164" fontId="18" fillId="0" borderId="67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right"/>
    </xf>
    <xf numFmtId="184" fontId="5" fillId="0" borderId="67" xfId="0" applyNumberFormat="1" applyFont="1" applyFill="1" applyBorder="1" applyAlignment="1">
      <alignment horizontal="center"/>
    </xf>
    <xf numFmtId="0" fontId="43" fillId="0" borderId="37" xfId="0" applyFont="1" applyBorder="1" applyAlignment="1"/>
    <xf numFmtId="0" fontId="26" fillId="0" borderId="1" xfId="0" applyFont="1" applyFill="1" applyBorder="1" applyAlignment="1">
      <alignment vertical="center"/>
    </xf>
    <xf numFmtId="0" fontId="18" fillId="0" borderId="66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167" fontId="18" fillId="0" borderId="3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38" fillId="0" borderId="0" xfId="0" applyFont="1" applyBorder="1" applyAlignment="1"/>
    <xf numFmtId="0" fontId="0" fillId="0" borderId="0" xfId="0" applyBorder="1" applyAlignment="1"/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165" fontId="12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7" fontId="12" fillId="2" borderId="2" xfId="0" applyNumberFormat="1" applyFont="1" applyFill="1" applyBorder="1" applyAlignment="1">
      <alignment horizontal="center"/>
    </xf>
    <xf numFmtId="167" fontId="12" fillId="2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169" fontId="5" fillId="0" borderId="67" xfId="0" applyNumberFormat="1" applyFont="1" applyFill="1" applyBorder="1" applyAlignment="1">
      <alignment horizontal="center"/>
    </xf>
    <xf numFmtId="0" fontId="20" fillId="0" borderId="67" xfId="0" applyFont="1" applyBorder="1"/>
    <xf numFmtId="0" fontId="16" fillId="0" borderId="67" xfId="0" applyFont="1" applyBorder="1" applyAlignment="1">
      <alignment horizontal="right"/>
    </xf>
    <xf numFmtId="169" fontId="121" fillId="4" borderId="67" xfId="0" applyNumberFormat="1" applyFont="1" applyFill="1" applyBorder="1"/>
    <xf numFmtId="0" fontId="18" fillId="3" borderId="67" xfId="0" applyFont="1" applyFill="1" applyBorder="1" applyAlignment="1">
      <alignment horizontal="right" readingOrder="2"/>
    </xf>
    <xf numFmtId="167" fontId="5" fillId="0" borderId="67" xfId="0" applyNumberFormat="1" applyFont="1" applyFill="1" applyBorder="1" applyAlignment="1">
      <alignment horizontal="right"/>
    </xf>
    <xf numFmtId="3" fontId="5" fillId="0" borderId="67" xfId="0" applyNumberFormat="1" applyFont="1" applyBorder="1" applyAlignment="1">
      <alignment horizontal="right"/>
    </xf>
    <xf numFmtId="164" fontId="18" fillId="0" borderId="67" xfId="0" applyNumberFormat="1" applyFont="1" applyFill="1" applyBorder="1" applyAlignment="1"/>
    <xf numFmtId="164" fontId="18" fillId="0" borderId="0" xfId="0" applyNumberFormat="1" applyFont="1" applyFill="1" applyBorder="1" applyAlignment="1"/>
    <xf numFmtId="0" fontId="18" fillId="0" borderId="37" xfId="0" applyFont="1" applyFill="1" applyBorder="1"/>
    <xf numFmtId="164" fontId="18" fillId="0" borderId="37" xfId="0" applyNumberFormat="1" applyFont="1" applyFill="1" applyBorder="1" applyAlignment="1">
      <alignment horizontal="center"/>
    </xf>
    <xf numFmtId="164" fontId="18" fillId="0" borderId="37" xfId="0" applyNumberFormat="1" applyFont="1" applyFill="1" applyBorder="1" applyAlignment="1"/>
    <xf numFmtId="0" fontId="42" fillId="0" borderId="37" xfId="0" applyFont="1" applyBorder="1"/>
    <xf numFmtId="169" fontId="18" fillId="4" borderId="67" xfId="0" applyNumberFormat="1" applyFont="1" applyFill="1" applyBorder="1" applyAlignment="1">
      <alignment horizontal="center"/>
    </xf>
    <xf numFmtId="0" fontId="5" fillId="0" borderId="68" xfId="0" applyFont="1" applyBorder="1" applyAlignment="1">
      <alignment horizontal="center"/>
    </xf>
    <xf numFmtId="169" fontId="121" fillId="7" borderId="0" xfId="0" applyNumberFormat="1" applyFont="1" applyFill="1" applyBorder="1"/>
    <xf numFmtId="0" fontId="5" fillId="7" borderId="0" xfId="0" applyFont="1" applyFill="1"/>
    <xf numFmtId="167" fontId="12" fillId="0" borderId="67" xfId="0" applyNumberFormat="1" applyFont="1" applyFill="1" applyBorder="1" applyAlignment="1"/>
    <xf numFmtId="0" fontId="18" fillId="0" borderId="66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3" fontId="12" fillId="0" borderId="1" xfId="18" applyNumberFormat="1" applyFont="1" applyFill="1" applyBorder="1" applyAlignment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165" fontId="18" fillId="3" borderId="1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167" fontId="18" fillId="0" borderId="2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68" fillId="0" borderId="66" xfId="0" applyFont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18" fillId="0" borderId="67" xfId="0" applyNumberFormat="1" applyFont="1" applyFill="1" applyBorder="1" applyAlignment="1">
      <alignment horizontal="center"/>
    </xf>
    <xf numFmtId="3" fontId="27" fillId="0" borderId="0" xfId="0" applyNumberFormat="1" applyFont="1" applyAlignment="1">
      <alignment horizontal="center" vertical="center"/>
    </xf>
    <xf numFmtId="3" fontId="12" fillId="0" borderId="1" xfId="18" applyNumberFormat="1" applyFont="1" applyFill="1" applyBorder="1" applyAlignment="1">
      <alignment horizontal="center" vertical="center"/>
    </xf>
    <xf numFmtId="3" fontId="7" fillId="3" borderId="1" xfId="18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71" fontId="5" fillId="0" borderId="2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0" fontId="38" fillId="0" borderId="0" xfId="0" applyFont="1" applyBorder="1" applyAlignment="1">
      <alignment vertical="center"/>
    </xf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171" fontId="5" fillId="0" borderId="2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/>
    </xf>
    <xf numFmtId="0" fontId="76" fillId="0" borderId="0" xfId="0" applyFont="1" applyBorder="1" applyAlignment="1">
      <alignment horizontal="right"/>
    </xf>
    <xf numFmtId="164" fontId="5" fillId="0" borderId="67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0" fontId="38" fillId="0" borderId="66" xfId="0" applyFont="1" applyBorder="1" applyAlignment="1">
      <alignment vertical="top"/>
    </xf>
    <xf numFmtId="0" fontId="5" fillId="0" borderId="66" xfId="0" applyFont="1" applyBorder="1" applyAlignment="1">
      <alignment vertical="top"/>
    </xf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/>
    </xf>
    <xf numFmtId="167" fontId="18" fillId="0" borderId="2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68" fillId="0" borderId="66" xfId="0" applyFont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18" fillId="0" borderId="67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0" fontId="18" fillId="0" borderId="3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3" fontId="7" fillId="3" borderId="1" xfId="18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3" fontId="12" fillId="0" borderId="1" xfId="18" applyNumberFormat="1" applyFont="1" applyFill="1" applyBorder="1" applyAlignment="1">
      <alignment horizontal="center" vertical="center"/>
    </xf>
    <xf numFmtId="171" fontId="5" fillId="0" borderId="2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/>
    </xf>
    <xf numFmtId="170" fontId="38" fillId="0" borderId="37" xfId="0" applyNumberFormat="1" applyFont="1" applyBorder="1" applyAlignment="1">
      <alignment vertical="center"/>
    </xf>
    <xf numFmtId="3" fontId="38" fillId="0" borderId="37" xfId="0" applyNumberFormat="1" applyFont="1" applyBorder="1" applyAlignment="1" applyProtection="1">
      <alignment vertical="center"/>
    </xf>
    <xf numFmtId="0" fontId="76" fillId="0" borderId="0" xfId="0" applyFont="1" applyBorder="1"/>
    <xf numFmtId="170" fontId="38" fillId="0" borderId="0" xfId="0" applyNumberFormat="1" applyFont="1" applyBorder="1" applyAlignment="1">
      <alignment vertical="center"/>
    </xf>
    <xf numFmtId="3" fontId="38" fillId="0" borderId="0" xfId="0" applyNumberFormat="1" applyFont="1" applyBorder="1" applyAlignment="1" applyProtection="1">
      <alignment vertical="center"/>
    </xf>
    <xf numFmtId="0" fontId="18" fillId="0" borderId="66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/>
    </xf>
    <xf numFmtId="167" fontId="18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2" xfId="0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 vertical="center"/>
    </xf>
    <xf numFmtId="0" fontId="68" fillId="0" borderId="66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167" fontId="18" fillId="0" borderId="3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/>
    </xf>
    <xf numFmtId="169" fontId="6" fillId="2" borderId="0" xfId="0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 vertical="center"/>
    </xf>
    <xf numFmtId="0" fontId="38" fillId="0" borderId="0" xfId="0" applyFont="1" applyBorder="1" applyAlignment="1">
      <alignment vertical="top"/>
    </xf>
    <xf numFmtId="0" fontId="18" fillId="0" borderId="3" xfId="0" applyFont="1" applyBorder="1" applyAlignment="1">
      <alignment horizont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3" fontId="7" fillId="3" borderId="1" xfId="18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/>
    </xf>
    <xf numFmtId="164" fontId="69" fillId="0" borderId="1" xfId="0" applyNumberFormat="1" applyFont="1" applyFill="1" applyBorder="1" applyAlignment="1">
      <alignment horizontal="center"/>
    </xf>
    <xf numFmtId="164" fontId="68" fillId="3" borderId="1" xfId="0" applyNumberFormat="1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/>
    </xf>
    <xf numFmtId="167" fontId="124" fillId="2" borderId="1" xfId="0" applyNumberFormat="1" applyFont="1" applyFill="1" applyBorder="1" applyAlignment="1">
      <alignment horizontal="center"/>
    </xf>
    <xf numFmtId="167" fontId="5" fillId="0" borderId="37" xfId="0" applyNumberFormat="1" applyFont="1" applyFill="1" applyBorder="1" applyAlignment="1">
      <alignment horizontal="center"/>
    </xf>
    <xf numFmtId="0" fontId="38" fillId="0" borderId="0" xfId="0" applyFont="1" applyAlignment="1">
      <alignment horizontal="left" vertical="top"/>
    </xf>
    <xf numFmtId="0" fontId="18" fillId="0" borderId="66" xfId="0" applyFont="1" applyBorder="1" applyAlignment="1">
      <alignment horizontal="center"/>
    </xf>
    <xf numFmtId="0" fontId="18" fillId="0" borderId="66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 vertic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0" fontId="126" fillId="0" borderId="66" xfId="0" applyFont="1" applyBorder="1" applyAlignment="1"/>
    <xf numFmtId="0" fontId="69" fillId="0" borderId="66" xfId="0" applyFont="1" applyBorder="1"/>
    <xf numFmtId="0" fontId="68" fillId="3" borderId="67" xfId="0" applyFont="1" applyFill="1" applyBorder="1"/>
    <xf numFmtId="164" fontId="68" fillId="3" borderId="67" xfId="0" applyNumberFormat="1" applyFont="1" applyFill="1" applyBorder="1" applyAlignment="1">
      <alignment horizontal="center"/>
    </xf>
    <xf numFmtId="0" fontId="128" fillId="3" borderId="67" xfId="0" applyFont="1" applyFill="1" applyBorder="1"/>
    <xf numFmtId="164" fontId="68" fillId="0" borderId="0" xfId="0" applyNumberFormat="1" applyFont="1" applyFill="1" applyBorder="1" applyAlignment="1">
      <alignment horizontal="center"/>
    </xf>
    <xf numFmtId="0" fontId="128" fillId="0" borderId="0" xfId="0" applyFont="1" applyFill="1" applyBorder="1"/>
    <xf numFmtId="164" fontId="131" fillId="0" borderId="0" xfId="0" applyNumberFormat="1" applyFont="1" applyFill="1" applyBorder="1" applyAlignment="1">
      <alignment horizontal="center"/>
    </xf>
    <xf numFmtId="0" fontId="69" fillId="0" borderId="67" xfId="0" applyFont="1" applyFill="1" applyBorder="1" applyAlignment="1">
      <alignment horizontal="left"/>
    </xf>
    <xf numFmtId="167" fontId="69" fillId="0" borderId="67" xfId="0" applyNumberFormat="1" applyFont="1" applyFill="1" applyBorder="1" applyAlignment="1"/>
    <xf numFmtId="167" fontId="69" fillId="0" borderId="67" xfId="0" applyNumberFormat="1" applyFont="1" applyFill="1" applyBorder="1" applyAlignment="1">
      <alignment horizontal="center"/>
    </xf>
    <xf numFmtId="171" fontId="69" fillId="0" borderId="67" xfId="0" applyNumberFormat="1" applyFont="1" applyFill="1" applyBorder="1" applyAlignment="1">
      <alignment horizontal="center"/>
    </xf>
    <xf numFmtId="0" fontId="73" fillId="0" borderId="67" xfId="0" applyFont="1" applyBorder="1"/>
    <xf numFmtId="0" fontId="126" fillId="3" borderId="67" xfId="0" applyFont="1" applyFill="1" applyBorder="1"/>
    <xf numFmtId="167" fontId="68" fillId="3" borderId="67" xfId="0" applyNumberFormat="1" applyFont="1" applyFill="1" applyBorder="1" applyAlignment="1">
      <alignment horizontal="center"/>
    </xf>
    <xf numFmtId="0" fontId="43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9" fillId="0" borderId="0" xfId="0" applyFont="1" applyAlignment="1">
      <alignment vertical="center"/>
    </xf>
    <xf numFmtId="1" fontId="5" fillId="0" borderId="67" xfId="0" applyNumberFormat="1" applyFont="1" applyFill="1" applyBorder="1" applyAlignment="1">
      <alignment horizontal="center"/>
    </xf>
    <xf numFmtId="3" fontId="39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0" fontId="38" fillId="0" borderId="0" xfId="25" applyFont="1" applyBorder="1" applyAlignment="1">
      <alignment horizontal="justify" vertical="center"/>
    </xf>
    <xf numFmtId="165" fontId="18" fillId="4" borderId="67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9" fontId="5" fillId="0" borderId="70" xfId="0" applyNumberFormat="1" applyFont="1" applyFill="1" applyBorder="1" applyAlignment="1">
      <alignment horizontal="center"/>
    </xf>
    <xf numFmtId="169" fontId="5" fillId="0" borderId="71" xfId="0" applyNumberFormat="1" applyFont="1" applyBorder="1" applyAlignment="1">
      <alignment horizontal="center"/>
    </xf>
    <xf numFmtId="169" fontId="5" fillId="0" borderId="71" xfId="0" applyNumberFormat="1" applyFont="1" applyFill="1" applyBorder="1" applyAlignment="1">
      <alignment horizontal="center"/>
    </xf>
    <xf numFmtId="165" fontId="5" fillId="0" borderId="71" xfId="0" applyNumberFormat="1" applyFont="1" applyFill="1" applyBorder="1" applyAlignment="1">
      <alignment horizontal="center"/>
    </xf>
    <xf numFmtId="0" fontId="5" fillId="0" borderId="71" xfId="0" applyFont="1" applyFill="1" applyBorder="1" applyAlignment="1">
      <alignment horizontal="center"/>
    </xf>
    <xf numFmtId="0" fontId="5" fillId="0" borderId="7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9" fontId="12" fillId="2" borderId="1" xfId="0" applyNumberFormat="1" applyFont="1" applyFill="1" applyBorder="1" applyAlignment="1">
      <alignment horizontal="center"/>
    </xf>
    <xf numFmtId="165" fontId="12" fillId="2" borderId="1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3" fontId="12" fillId="0" borderId="21" xfId="27" applyNumberFormat="1" applyFont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27" fillId="2" borderId="0" xfId="5" applyFont="1" applyFill="1" applyAlignment="1">
      <alignment horizontal="center" vertical="center"/>
    </xf>
    <xf numFmtId="3" fontId="27" fillId="2" borderId="0" xfId="5" applyNumberFormat="1" applyFont="1" applyFill="1" applyAlignment="1">
      <alignment vertical="center"/>
    </xf>
    <xf numFmtId="165" fontId="18" fillId="4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/>
    </xf>
    <xf numFmtId="1" fontId="5" fillId="0" borderId="1" xfId="20" applyNumberFormat="1" applyFont="1" applyFill="1" applyBorder="1" applyAlignment="1" applyProtection="1">
      <alignment horizontal="center" vertical="center"/>
    </xf>
    <xf numFmtId="180" fontId="5" fillId="0" borderId="0" xfId="0" applyNumberFormat="1" applyFont="1" applyAlignment="1">
      <alignment horizontal="center"/>
    </xf>
    <xf numFmtId="165" fontId="5" fillId="0" borderId="1" xfId="0" applyNumberFormat="1" applyFont="1" applyFill="1" applyBorder="1" applyAlignment="1">
      <alignment horizontal="center" vertical="center"/>
    </xf>
    <xf numFmtId="1" fontId="5" fillId="0" borderId="67" xfId="20" applyNumberFormat="1" applyFont="1" applyFill="1" applyBorder="1" applyAlignment="1" applyProtection="1">
      <alignment horizontal="center" vertical="center"/>
    </xf>
    <xf numFmtId="174" fontId="5" fillId="0" borderId="1" xfId="0" applyNumberFormat="1" applyFont="1" applyFill="1" applyBorder="1" applyAlignment="1">
      <alignment horizontal="center" vertical="center"/>
    </xf>
    <xf numFmtId="174" fontId="5" fillId="0" borderId="2" xfId="0" applyNumberFormat="1" applyFont="1" applyFill="1" applyBorder="1" applyAlignment="1">
      <alignment horizontal="center" vertical="center"/>
    </xf>
    <xf numFmtId="174" fontId="5" fillId="0" borderId="67" xfId="0" applyNumberFormat="1" applyFont="1" applyFill="1" applyBorder="1" applyAlignment="1">
      <alignment horizontal="center" vertical="center"/>
    </xf>
    <xf numFmtId="3" fontId="5" fillId="0" borderId="67" xfId="0" applyNumberFormat="1" applyFont="1" applyFill="1" applyBorder="1" applyAlignment="1">
      <alignment horizontal="center" vertical="center"/>
    </xf>
    <xf numFmtId="174" fontId="5" fillId="0" borderId="1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67" xfId="0" applyFont="1" applyFill="1" applyBorder="1" applyAlignment="1">
      <alignment horizontal="center"/>
    </xf>
    <xf numFmtId="1" fontId="18" fillId="0" borderId="1" xfId="20" applyNumberFormat="1" applyFont="1" applyFill="1" applyBorder="1" applyAlignment="1" applyProtection="1">
      <alignment horizontal="center"/>
    </xf>
    <xf numFmtId="1" fontId="18" fillId="0" borderId="67" xfId="20" applyNumberFormat="1" applyFont="1" applyFill="1" applyBorder="1" applyAlignment="1" applyProtection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9" fontId="18" fillId="3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9" fontId="5" fillId="0" borderId="1" xfId="0" applyNumberFormat="1" applyFont="1" applyBorder="1" applyAlignment="1"/>
    <xf numFmtId="1" fontId="18" fillId="0" borderId="68" xfId="0" applyNumberFormat="1" applyFont="1" applyFill="1" applyBorder="1" applyAlignment="1">
      <alignment vertical="center"/>
    </xf>
    <xf numFmtId="0" fontId="5" fillId="0" borderId="2" xfId="0" applyFont="1" applyBorder="1" applyAlignment="1"/>
    <xf numFmtId="0" fontId="5" fillId="0" borderId="0" xfId="0" applyFont="1" applyBorder="1" applyAlignment="1"/>
    <xf numFmtId="0" fontId="18" fillId="0" borderId="0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9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167" fontId="18" fillId="3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5" fontId="18" fillId="4" borderId="71" xfId="0" applyNumberFormat="1" applyFont="1" applyFill="1" applyBorder="1" applyAlignment="1"/>
    <xf numFmtId="165" fontId="18" fillId="4" borderId="71" xfId="0" applyNumberFormat="1" applyFont="1" applyFill="1" applyBorder="1" applyAlignment="1">
      <alignment horizontal="center"/>
    </xf>
    <xf numFmtId="169" fontId="18" fillId="3" borderId="71" xfId="0" applyNumberFormat="1" applyFont="1" applyFill="1" applyBorder="1" applyAlignment="1">
      <alignment horizontal="center"/>
    </xf>
    <xf numFmtId="165" fontId="18" fillId="3" borderId="71" xfId="0" applyNumberFormat="1" applyFont="1" applyFill="1" applyBorder="1" applyAlignment="1">
      <alignment horizontal="center"/>
    </xf>
    <xf numFmtId="167" fontId="18" fillId="3" borderId="71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74" fontId="12" fillId="0" borderId="1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9" fontId="5" fillId="4" borderId="67" xfId="0" applyNumberFormat="1" applyFont="1" applyFill="1" applyBorder="1" applyAlignment="1">
      <alignment horizontal="center"/>
    </xf>
    <xf numFmtId="0" fontId="5" fillId="0" borderId="37" xfId="0" applyFont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9" fontId="124" fillId="2" borderId="1" xfId="0" applyNumberFormat="1" applyFont="1" applyFill="1" applyBorder="1" applyAlignment="1">
      <alignment horizontal="center"/>
    </xf>
    <xf numFmtId="165" fontId="124" fillId="2" borderId="1" xfId="0" applyNumberFormat="1" applyFont="1" applyFill="1" applyBorder="1" applyAlignment="1">
      <alignment horizontal="center"/>
    </xf>
    <xf numFmtId="169" fontId="68" fillId="3" borderId="67" xfId="0" applyNumberFormat="1" applyFont="1" applyFill="1" applyBorder="1" applyAlignment="1">
      <alignment horizontal="center"/>
    </xf>
    <xf numFmtId="165" fontId="68" fillId="3" borderId="67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5" fillId="0" borderId="2" xfId="0" applyNumberFormat="1" applyFont="1" applyFill="1" applyBorder="1" applyAlignment="1">
      <alignment horizontal="center" wrapText="1"/>
    </xf>
    <xf numFmtId="165" fontId="18" fillId="0" borderId="2" xfId="0" applyNumberFormat="1" applyFont="1" applyFill="1" applyBorder="1" applyAlignment="1">
      <alignment horizontal="center" wrapText="1"/>
    </xf>
    <xf numFmtId="165" fontId="12" fillId="0" borderId="2" xfId="0" applyNumberFormat="1" applyFont="1" applyFill="1" applyBorder="1" applyAlignment="1">
      <alignment horizontal="center" wrapText="1"/>
    </xf>
    <xf numFmtId="167" fontId="5" fillId="0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3" fontId="17" fillId="0" borderId="2" xfId="0" applyNumberFormat="1" applyFont="1" applyFill="1" applyBorder="1" applyAlignment="1">
      <alignment horizontal="center"/>
    </xf>
    <xf numFmtId="176" fontId="5" fillId="0" borderId="71" xfId="0" applyNumberFormat="1" applyFont="1" applyFill="1" applyBorder="1" applyAlignment="1">
      <alignment horizontal="center"/>
    </xf>
    <xf numFmtId="165" fontId="12" fillId="0" borderId="17" xfId="27" applyNumberFormat="1" applyFont="1" applyBorder="1" applyAlignment="1">
      <alignment horizontal="center" vertical="center"/>
    </xf>
    <xf numFmtId="165" fontId="12" fillId="0" borderId="16" xfId="27" applyNumberFormat="1" applyFont="1" applyBorder="1" applyAlignment="1">
      <alignment horizontal="center" vertical="center"/>
    </xf>
    <xf numFmtId="165" fontId="12" fillId="0" borderId="18" xfId="27" applyNumberFormat="1" applyFont="1" applyBorder="1" applyAlignment="1">
      <alignment horizontal="center" vertical="center"/>
    </xf>
    <xf numFmtId="165" fontId="12" fillId="0" borderId="21" xfId="27" applyNumberFormat="1" applyFont="1" applyBorder="1" applyAlignment="1">
      <alignment horizontal="center" vertical="center"/>
    </xf>
    <xf numFmtId="165" fontId="12" fillId="0" borderId="2" xfId="27" applyNumberFormat="1" applyFont="1" applyBorder="1" applyAlignment="1">
      <alignment horizontal="center" vertical="center"/>
    </xf>
    <xf numFmtId="165" fontId="12" fillId="0" borderId="7" xfId="27" applyNumberFormat="1" applyFont="1" applyBorder="1" applyAlignment="1">
      <alignment horizontal="center" vertical="center"/>
    </xf>
    <xf numFmtId="165" fontId="12" fillId="0" borderId="1" xfId="27" applyNumberFormat="1" applyFont="1" applyBorder="1" applyAlignment="1">
      <alignment horizontal="center" vertical="center"/>
    </xf>
    <xf numFmtId="165" fontId="12" fillId="0" borderId="19" xfId="27" applyNumberFormat="1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3" fontId="18" fillId="0" borderId="67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3" fontId="12" fillId="0" borderId="16" xfId="0" applyNumberFormat="1" applyFont="1" applyBorder="1" applyAlignment="1">
      <alignment horizontal="center" vertical="center"/>
    </xf>
    <xf numFmtId="3" fontId="18" fillId="0" borderId="25" xfId="27" applyNumberFormat="1" applyFont="1" applyBorder="1" applyAlignment="1">
      <alignment horizontal="center" vertical="center"/>
    </xf>
    <xf numFmtId="3" fontId="18" fillId="0" borderId="53" xfId="27" applyNumberFormat="1" applyFont="1" applyBorder="1" applyAlignment="1">
      <alignment horizontal="center" vertical="center"/>
    </xf>
    <xf numFmtId="3" fontId="18" fillId="0" borderId="44" xfId="27" applyNumberFormat="1" applyFont="1" applyBorder="1" applyAlignment="1">
      <alignment horizontal="center" vertical="center"/>
    </xf>
    <xf numFmtId="3" fontId="18" fillId="0" borderId="45" xfId="27" applyNumberFormat="1" applyFont="1" applyBorder="1" applyAlignment="1">
      <alignment horizontal="center" vertical="center"/>
    </xf>
    <xf numFmtId="0" fontId="18" fillId="0" borderId="61" xfId="27" applyFont="1" applyBorder="1" applyAlignment="1">
      <alignment horizontal="center" vertical="center"/>
    </xf>
    <xf numFmtId="3" fontId="18" fillId="0" borderId="24" xfId="27" applyNumberFormat="1" applyFont="1" applyBorder="1" applyAlignment="1">
      <alignment horizontal="center" vertical="center"/>
    </xf>
    <xf numFmtId="165" fontId="18" fillId="0" borderId="44" xfId="27" applyNumberFormat="1" applyFont="1" applyBorder="1" applyAlignment="1">
      <alignment horizontal="center" vertical="center"/>
    </xf>
    <xf numFmtId="165" fontId="18" fillId="0" borderId="24" xfId="27" applyNumberFormat="1" applyFont="1" applyBorder="1" applyAlignment="1">
      <alignment horizontal="center" vertical="center"/>
    </xf>
    <xf numFmtId="165" fontId="18" fillId="0" borderId="45" xfId="27" applyNumberFormat="1" applyFont="1" applyBorder="1" applyAlignment="1">
      <alignment horizontal="center" vertical="center"/>
    </xf>
    <xf numFmtId="165" fontId="18" fillId="0" borderId="46" xfId="27" applyNumberFormat="1" applyFont="1" applyBorder="1" applyAlignment="1">
      <alignment horizontal="center" vertical="center"/>
    </xf>
    <xf numFmtId="165" fontId="18" fillId="0" borderId="45" xfId="1803" applyNumberFormat="1" applyFont="1" applyBorder="1" applyAlignment="1">
      <alignment horizontal="center" vertical="center"/>
    </xf>
    <xf numFmtId="170" fontId="18" fillId="0" borderId="51" xfId="27" applyNumberFormat="1" applyFont="1" applyBorder="1" applyAlignment="1">
      <alignment horizontal="center" vertical="center"/>
    </xf>
    <xf numFmtId="0" fontId="18" fillId="0" borderId="50" xfId="27" applyFont="1" applyBorder="1" applyAlignment="1">
      <alignment horizontal="center" vertical="center"/>
    </xf>
    <xf numFmtId="169" fontId="18" fillId="0" borderId="1" xfId="0" applyNumberFormat="1" applyFont="1" applyFill="1" applyBorder="1" applyAlignment="1">
      <alignment horizontal="center" vertical="center"/>
    </xf>
    <xf numFmtId="169" fontId="12" fillId="0" borderId="1" xfId="0" applyNumberFormat="1" applyFont="1" applyFill="1" applyBorder="1"/>
    <xf numFmtId="0" fontId="18" fillId="0" borderId="2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3" fontId="12" fillId="2" borderId="1" xfId="0" applyNumberFormat="1" applyFont="1" applyFill="1" applyBorder="1" applyAlignment="1">
      <alignment horizontal="center"/>
    </xf>
    <xf numFmtId="3" fontId="18" fillId="3" borderId="67" xfId="0" applyNumberFormat="1" applyFont="1" applyFill="1" applyBorder="1" applyAlignment="1">
      <alignment horizontal="center"/>
    </xf>
    <xf numFmtId="167" fontId="31" fillId="3" borderId="67" xfId="0" applyNumberFormat="1" applyFont="1" applyFill="1" applyBorder="1" applyAlignment="1">
      <alignment horizontal="center"/>
    </xf>
    <xf numFmtId="4" fontId="12" fillId="2" borderId="1" xfId="0" applyNumberFormat="1" applyFont="1" applyFill="1" applyBorder="1" applyAlignment="1">
      <alignment horizontal="center"/>
    </xf>
    <xf numFmtId="4" fontId="18" fillId="3" borderId="67" xfId="0" applyNumberFormat="1" applyFont="1" applyFill="1" applyBorder="1" applyAlignment="1">
      <alignment horizontal="center"/>
    </xf>
    <xf numFmtId="165" fontId="18" fillId="0" borderId="1" xfId="0" applyNumberFormat="1" applyFont="1" applyBorder="1" applyAlignment="1">
      <alignment horizontal="center"/>
    </xf>
    <xf numFmtId="165" fontId="18" fillId="0" borderId="67" xfId="0" applyNumberFormat="1" applyFont="1" applyBorder="1" applyAlignment="1">
      <alignment horizontal="center"/>
    </xf>
    <xf numFmtId="3" fontId="12" fillId="0" borderId="1" xfId="18" applyNumberFormat="1" applyFont="1" applyFill="1" applyBorder="1" applyAlignment="1" applyProtection="1">
      <alignment horizontal="center" vertical="center"/>
    </xf>
    <xf numFmtId="3" fontId="12" fillId="0" borderId="1" xfId="18" quotePrefix="1" applyNumberFormat="1" applyFont="1" applyFill="1" applyBorder="1" applyAlignment="1" applyProtection="1">
      <alignment horizontal="center" vertical="center"/>
    </xf>
    <xf numFmtId="169" fontId="12" fillId="0" borderId="1" xfId="0" applyNumberFormat="1" applyFont="1" applyFill="1" applyBorder="1" applyAlignment="1"/>
    <xf numFmtId="169" fontId="12" fillId="0" borderId="2" xfId="0" applyNumberFormat="1" applyFont="1" applyFill="1" applyBorder="1" applyAlignment="1">
      <alignment horizontal="center"/>
    </xf>
    <xf numFmtId="169" fontId="12" fillId="0" borderId="2" xfId="0" applyNumberFormat="1" applyFont="1" applyFill="1" applyBorder="1"/>
    <xf numFmtId="3" fontId="17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9" fontId="5" fillId="0" borderId="1" xfId="0" applyNumberFormat="1" applyFont="1" applyFill="1" applyBorder="1" applyAlignment="1">
      <alignment horizontal="center" vertical="center"/>
    </xf>
    <xf numFmtId="169" fontId="5" fillId="0" borderId="1" xfId="0" applyNumberFormat="1" applyFont="1" applyFill="1" applyBorder="1"/>
    <xf numFmtId="169" fontId="5" fillId="0" borderId="1" xfId="0" applyNumberFormat="1" applyFont="1" applyBorder="1" applyAlignment="1">
      <alignment horizontal="center" readingOrder="1"/>
    </xf>
    <xf numFmtId="167" fontId="5" fillId="0" borderId="1" xfId="0" applyNumberFormat="1" applyFont="1" applyFill="1" applyBorder="1" applyAlignment="1">
      <alignment horizontal="center"/>
    </xf>
    <xf numFmtId="169" fontId="18" fillId="0" borderId="2" xfId="0" applyNumberFormat="1" applyFont="1" applyFill="1" applyBorder="1" applyAlignment="1">
      <alignment horizontal="center"/>
    </xf>
    <xf numFmtId="169" fontId="5" fillId="0" borderId="3" xfId="0" applyNumberFormat="1" applyFont="1" applyBorder="1" applyAlignment="1">
      <alignment horizontal="center"/>
    </xf>
    <xf numFmtId="169" fontId="5" fillId="0" borderId="67" xfId="0" applyNumberFormat="1" applyFont="1" applyBorder="1" applyAlignment="1">
      <alignment horizontal="center"/>
    </xf>
    <xf numFmtId="169" fontId="5" fillId="0" borderId="3" xfId="0" applyNumberFormat="1" applyFont="1" applyFill="1" applyBorder="1" applyAlignment="1">
      <alignment horizontal="center"/>
    </xf>
    <xf numFmtId="0" fontId="69" fillId="0" borderId="0" xfId="0" applyFont="1" applyAlignment="1">
      <alignment horizontal="right"/>
    </xf>
    <xf numFmtId="0" fontId="69" fillId="0" borderId="0" xfId="0" applyFont="1" applyBorder="1" applyAlignment="1">
      <alignment horizontal="right" vertical="top"/>
    </xf>
    <xf numFmtId="2" fontId="5" fillId="2" borderId="1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3" fontId="12" fillId="0" borderId="1" xfId="15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 readingOrder="1"/>
    </xf>
    <xf numFmtId="2" fontId="18" fillId="0" borderId="1" xfId="0" applyNumberFormat="1" applyFont="1" applyFill="1" applyBorder="1" applyAlignment="1">
      <alignment horizontal="center"/>
    </xf>
    <xf numFmtId="2" fontId="12" fillId="0" borderId="1" xfId="0" applyNumberFormat="1" applyFont="1" applyFill="1" applyBorder="1" applyAlignment="1">
      <alignment horizontal="center"/>
    </xf>
    <xf numFmtId="2" fontId="18" fillId="0" borderId="67" xfId="0" applyNumberFormat="1" applyFont="1" applyFill="1" applyBorder="1" applyAlignment="1">
      <alignment horizontal="center"/>
    </xf>
    <xf numFmtId="2" fontId="12" fillId="0" borderId="1" xfId="0" applyNumberFormat="1" applyFont="1" applyFill="1" applyBorder="1" applyAlignment="1">
      <alignment horizontal="center" vertical="center"/>
    </xf>
    <xf numFmtId="2" fontId="7" fillId="0" borderId="67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2" fontId="5" fillId="0" borderId="67" xfId="0" applyNumberFormat="1" applyFont="1" applyFill="1" applyBorder="1" applyAlignment="1">
      <alignment horizontal="center"/>
    </xf>
    <xf numFmtId="3" fontId="17" fillId="0" borderId="1" xfId="0" applyNumberFormat="1" applyFont="1" applyFill="1" applyBorder="1" applyAlignment="1">
      <alignment horizontal="center" vertical="center"/>
    </xf>
    <xf numFmtId="3" fontId="17" fillId="0" borderId="67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18" fillId="0" borderId="67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" fontId="18" fillId="0" borderId="1" xfId="0" applyNumberFormat="1" applyFont="1" applyFill="1" applyBorder="1" applyAlignment="1">
      <alignment vertical="center"/>
    </xf>
    <xf numFmtId="167" fontId="31" fillId="3" borderId="71" xfId="0" applyNumberFormat="1" applyFont="1" applyFill="1" applyBorder="1" applyAlignment="1">
      <alignment horizontal="center"/>
    </xf>
    <xf numFmtId="2" fontId="5" fillId="0" borderId="67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/>
    </xf>
    <xf numFmtId="4" fontId="12" fillId="0" borderId="1" xfId="15" applyNumberFormat="1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 vertical="center"/>
    </xf>
    <xf numFmtId="4" fontId="12" fillId="0" borderId="1" xfId="11" quotePrefix="1" applyNumberFormat="1" applyFont="1" applyFill="1" applyBorder="1" applyAlignment="1" applyProtection="1">
      <alignment horizontal="center"/>
    </xf>
    <xf numFmtId="4" fontId="12" fillId="0" borderId="1" xfId="11" applyNumberFormat="1" applyFont="1" applyFill="1" applyBorder="1" applyAlignment="1" applyProtection="1">
      <alignment horizontal="center"/>
    </xf>
    <xf numFmtId="4" fontId="7" fillId="3" borderId="1" xfId="11" quotePrefix="1" applyNumberFormat="1" applyFont="1" applyFill="1" applyBorder="1" applyAlignment="1" applyProtection="1">
      <alignment horizontal="center"/>
    </xf>
    <xf numFmtId="4" fontId="7" fillId="3" borderId="1" xfId="11" applyNumberFormat="1" applyFont="1" applyFill="1" applyBorder="1" applyAlignment="1" applyProtection="1">
      <alignment horizontal="center"/>
    </xf>
    <xf numFmtId="164" fontId="133" fillId="3" borderId="67" xfId="0" applyNumberFormat="1" applyFont="1" applyFill="1" applyBorder="1" applyAlignment="1">
      <alignment horizontal="center"/>
    </xf>
    <xf numFmtId="164" fontId="124" fillId="2" borderId="1" xfId="0" applyNumberFormat="1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/>
    </xf>
    <xf numFmtId="2" fontId="7" fillId="0" borderId="67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vertical="center"/>
    </xf>
    <xf numFmtId="0" fontId="18" fillId="0" borderId="66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26" fillId="0" borderId="0" xfId="26" applyFont="1"/>
    <xf numFmtId="0" fontId="18" fillId="0" borderId="66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0" fontId="38" fillId="0" borderId="0" xfId="0" applyFont="1" applyBorder="1" applyAlignment="1">
      <alignment vertical="top"/>
    </xf>
    <xf numFmtId="164" fontId="69" fillId="0" borderId="1" xfId="0" applyNumberFormat="1" applyFont="1" applyFill="1" applyBorder="1" applyAlignment="1">
      <alignment horizontal="center"/>
    </xf>
    <xf numFmtId="167" fontId="5" fillId="0" borderId="71" xfId="0" applyNumberFormat="1" applyFont="1" applyFill="1" applyBorder="1" applyAlignment="1"/>
    <xf numFmtId="0" fontId="5" fillId="0" borderId="71" xfId="0" applyFont="1" applyBorder="1"/>
    <xf numFmtId="169" fontId="5" fillId="0" borderId="71" xfId="0" applyNumberFormat="1" applyFont="1" applyFill="1" applyBorder="1" applyAlignment="1"/>
    <xf numFmtId="166" fontId="5" fillId="0" borderId="71" xfId="0" applyNumberFormat="1" applyFont="1" applyFill="1" applyBorder="1" applyAlignment="1">
      <alignment horizontal="center"/>
    </xf>
    <xf numFmtId="166" fontId="5" fillId="0" borderId="71" xfId="0" applyNumberFormat="1" applyFont="1" applyFill="1" applyBorder="1" applyAlignment="1"/>
    <xf numFmtId="0" fontId="5" fillId="0" borderId="71" xfId="0" applyFont="1" applyFill="1" applyBorder="1"/>
    <xf numFmtId="169" fontId="5" fillId="0" borderId="71" xfId="0" applyNumberFormat="1" applyFont="1" applyFill="1" applyBorder="1"/>
    <xf numFmtId="0" fontId="7" fillId="0" borderId="71" xfId="0" applyFont="1" applyFill="1" applyBorder="1"/>
    <xf numFmtId="0" fontId="12" fillId="0" borderId="71" xfId="0" applyFont="1" applyFill="1" applyBorder="1"/>
    <xf numFmtId="169" fontId="12" fillId="0" borderId="71" xfId="0" applyNumberFormat="1" applyFont="1" applyFill="1" applyBorder="1" applyAlignment="1">
      <alignment horizontal="center"/>
    </xf>
    <xf numFmtId="169" fontId="12" fillId="0" borderId="71" xfId="0" applyNumberFormat="1" applyFont="1" applyFill="1" applyBorder="1"/>
    <xf numFmtId="165" fontId="12" fillId="0" borderId="71" xfId="0" applyNumberFormat="1" applyFont="1" applyFill="1" applyBorder="1" applyAlignment="1">
      <alignment horizontal="center"/>
    </xf>
    <xf numFmtId="165" fontId="42" fillId="0" borderId="71" xfId="0" applyNumberFormat="1" applyFont="1" applyFill="1" applyBorder="1" applyAlignment="1">
      <alignment horizontal="right"/>
    </xf>
    <xf numFmtId="165" fontId="12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/>
    <xf numFmtId="165" fontId="42" fillId="0" borderId="0" xfId="0" applyNumberFormat="1" applyFont="1" applyFill="1" applyBorder="1" applyAlignment="1">
      <alignment horizontal="right"/>
    </xf>
    <xf numFmtId="165" fontId="12" fillId="0" borderId="0" xfId="0" applyNumberFormat="1" applyFont="1" applyFill="1" applyBorder="1"/>
    <xf numFmtId="165" fontId="52" fillId="0" borderId="0" xfId="0" applyNumberFormat="1" applyFont="1" applyFill="1" applyBorder="1" applyAlignment="1">
      <alignment horizontal="right"/>
    </xf>
    <xf numFmtId="165" fontId="52" fillId="0" borderId="71" xfId="0" applyNumberFormat="1" applyFont="1" applyFill="1" applyBorder="1" applyAlignment="1">
      <alignment horizontal="right"/>
    </xf>
    <xf numFmtId="3" fontId="18" fillId="0" borderId="0" xfId="0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top"/>
    </xf>
    <xf numFmtId="0" fontId="5" fillId="0" borderId="75" xfId="0" applyFont="1" applyBorder="1"/>
    <xf numFmtId="176" fontId="12" fillId="0" borderId="2" xfId="0" applyNumberFormat="1" applyFont="1" applyFill="1" applyBorder="1" applyAlignment="1">
      <alignment horizontal="center"/>
    </xf>
    <xf numFmtId="169" fontId="12" fillId="0" borderId="71" xfId="0" applyNumberFormat="1" applyFont="1" applyFill="1" applyBorder="1" applyAlignment="1"/>
    <xf numFmtId="176" fontId="12" fillId="0" borderId="1" xfId="0" applyNumberFormat="1" applyFont="1" applyFill="1" applyBorder="1" applyAlignment="1"/>
    <xf numFmtId="176" fontId="12" fillId="0" borderId="1" xfId="0" applyNumberFormat="1" applyFont="1" applyFill="1" applyBorder="1"/>
    <xf numFmtId="0" fontId="18" fillId="0" borderId="76" xfId="0" applyFont="1" applyFill="1" applyBorder="1"/>
    <xf numFmtId="165" fontId="5" fillId="0" borderId="76" xfId="0" applyNumberFormat="1" applyFont="1" applyFill="1" applyBorder="1" applyAlignment="1"/>
    <xf numFmtId="165" fontId="18" fillId="0" borderId="76" xfId="0" applyNumberFormat="1" applyFont="1" applyFill="1" applyBorder="1" applyAlignment="1">
      <alignment horizontal="center"/>
    </xf>
    <xf numFmtId="165" fontId="18" fillId="0" borderId="76" xfId="0" applyNumberFormat="1" applyFont="1" applyFill="1" applyBorder="1" applyAlignment="1"/>
    <xf numFmtId="0" fontId="18" fillId="0" borderId="76" xfId="0" applyFont="1" applyFill="1" applyBorder="1" applyAlignment="1">
      <alignment horizontal="right" readingOrder="2"/>
    </xf>
    <xf numFmtId="0" fontId="29" fillId="0" borderId="0" xfId="0" applyFont="1" applyFill="1"/>
    <xf numFmtId="0" fontId="30" fillId="0" borderId="0" xfId="0" applyFont="1" applyFill="1" applyAlignment="1">
      <alignment horizontal="center"/>
    </xf>
    <xf numFmtId="0" fontId="47" fillId="0" borderId="0" xfId="0" applyFont="1" applyFill="1" applyAlignment="1">
      <alignment horizontal="right" readingOrder="2"/>
    </xf>
    <xf numFmtId="0" fontId="27" fillId="0" borderId="0" xfId="5" applyFont="1" applyFill="1"/>
    <xf numFmtId="3" fontId="31" fillId="0" borderId="1" xfId="0" applyNumberFormat="1" applyFont="1" applyBorder="1" applyAlignment="1">
      <alignment horizontal="center"/>
    </xf>
    <xf numFmtId="174" fontId="27" fillId="0" borderId="0" xfId="5" applyNumberFormat="1" applyFont="1" applyAlignment="1">
      <alignment horizontal="center" vertical="center"/>
    </xf>
    <xf numFmtId="3" fontId="31" fillId="0" borderId="67" xfId="0" applyNumberFormat="1" applyFont="1" applyBorder="1" applyAlignment="1">
      <alignment horizontal="center"/>
    </xf>
    <xf numFmtId="174" fontId="39" fillId="0" borderId="0" xfId="5" applyNumberFormat="1" applyFont="1" applyFill="1" applyAlignment="1">
      <alignment horizontal="center" vertical="center"/>
    </xf>
    <xf numFmtId="0" fontId="18" fillId="0" borderId="66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2" borderId="66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5" fontId="18" fillId="3" borderId="1" xfId="0" applyNumberFormat="1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right" vertical="top"/>
    </xf>
    <xf numFmtId="3" fontId="18" fillId="0" borderId="1" xfId="0" applyNumberFormat="1" applyFont="1" applyFill="1" applyBorder="1" applyAlignment="1">
      <alignment horizontal="center" vertical="center"/>
    </xf>
    <xf numFmtId="0" fontId="18" fillId="0" borderId="66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74" fontId="27" fillId="0" borderId="0" xfId="1804" applyNumberFormat="1" applyFont="1" applyAlignment="1">
      <alignment horizontal="center"/>
    </xf>
    <xf numFmtId="0" fontId="35" fillId="0" borderId="0" xfId="0" applyFont="1" applyFill="1" applyBorder="1"/>
    <xf numFmtId="0" fontId="7" fillId="0" borderId="0" xfId="0" applyFont="1" applyFill="1" applyBorder="1" applyAlignment="1"/>
    <xf numFmtId="0" fontId="16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center"/>
    </xf>
    <xf numFmtId="1" fontId="18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167" fontId="12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/>
    <xf numFmtId="167" fontId="12" fillId="0" borderId="0" xfId="0" applyNumberFormat="1" applyFont="1" applyFill="1" applyBorder="1" applyAlignment="1"/>
    <xf numFmtId="0" fontId="44" fillId="0" borderId="0" xfId="0" applyFont="1" applyFill="1" applyBorder="1"/>
    <xf numFmtId="2" fontId="31" fillId="0" borderId="0" xfId="0" applyNumberFormat="1" applyFont="1" applyFill="1" applyBorder="1" applyAlignment="1"/>
    <xf numFmtId="2" fontId="18" fillId="0" borderId="0" xfId="0" applyNumberFormat="1" applyFont="1" applyFill="1" applyBorder="1" applyAlignment="1"/>
    <xf numFmtId="0" fontId="7" fillId="3" borderId="71" xfId="0" applyFont="1" applyFill="1" applyBorder="1"/>
    <xf numFmtId="0" fontId="42" fillId="3" borderId="71" xfId="0" applyFont="1" applyFill="1" applyBorder="1"/>
    <xf numFmtId="0" fontId="5" fillId="0" borderId="0" xfId="0" applyFont="1" applyAlignment="1">
      <alignment horizontal="right" vertical="top"/>
    </xf>
    <xf numFmtId="0" fontId="43" fillId="0" borderId="69" xfId="0" applyFont="1" applyBorder="1" applyAlignment="1">
      <alignment vertical="top"/>
    </xf>
    <xf numFmtId="176" fontId="12" fillId="2" borderId="1" xfId="0" applyNumberFormat="1" applyFont="1" applyFill="1" applyBorder="1" applyAlignment="1">
      <alignment horizontal="center"/>
    </xf>
    <xf numFmtId="176" fontId="18" fillId="3" borderId="67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176" fontId="5" fillId="0" borderId="0" xfId="0" applyNumberFormat="1" applyFont="1" applyFill="1" applyBorder="1" applyAlignment="1">
      <alignment horizontal="center"/>
    </xf>
    <xf numFmtId="3" fontId="27" fillId="0" borderId="0" xfId="5" applyNumberFormat="1" applyFont="1" applyAlignment="1">
      <alignment horizontal="center" vertical="center"/>
    </xf>
    <xf numFmtId="0" fontId="18" fillId="0" borderId="66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165" fontId="18" fillId="3" borderId="6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0" fontId="5" fillId="0" borderId="70" xfId="0" applyFont="1" applyFill="1" applyBorder="1"/>
    <xf numFmtId="165" fontId="5" fillId="0" borderId="0" xfId="0" applyNumberFormat="1" applyFont="1" applyFill="1" applyBorder="1"/>
    <xf numFmtId="167" fontId="5" fillId="0" borderId="70" xfId="0" applyNumberFormat="1" applyFont="1" applyFill="1" applyBorder="1" applyAlignment="1"/>
    <xf numFmtId="169" fontId="5" fillId="0" borderId="70" xfId="0" applyNumberFormat="1" applyFont="1" applyFill="1" applyBorder="1" applyAlignment="1"/>
    <xf numFmtId="165" fontId="5" fillId="0" borderId="66" xfId="0" applyNumberFormat="1" applyFont="1" applyFill="1" applyBorder="1" applyAlignment="1"/>
    <xf numFmtId="165" fontId="18" fillId="0" borderId="66" xfId="0" applyNumberFormat="1" applyFont="1" applyFill="1" applyBorder="1" applyAlignment="1">
      <alignment horizontal="center"/>
    </xf>
    <xf numFmtId="165" fontId="18" fillId="0" borderId="66" xfId="0" applyNumberFormat="1" applyFont="1" applyFill="1" applyBorder="1" applyAlignment="1"/>
    <xf numFmtId="0" fontId="18" fillId="0" borderId="66" xfId="0" applyFont="1" applyFill="1" applyBorder="1" applyAlignment="1">
      <alignment horizontal="right" readingOrder="2"/>
    </xf>
    <xf numFmtId="166" fontId="5" fillId="0" borderId="70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/>
    <xf numFmtId="0" fontId="18" fillId="0" borderId="6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76" fontId="5" fillId="0" borderId="71" xfId="0" applyNumberFormat="1" applyFont="1" applyFill="1" applyBorder="1"/>
    <xf numFmtId="167" fontId="5" fillId="0" borderId="71" xfId="0" applyNumberFormat="1" applyFont="1" applyFill="1" applyBorder="1" applyAlignment="1">
      <alignment horizontal="center"/>
    </xf>
    <xf numFmtId="169" fontId="5" fillId="7" borderId="1" xfId="0" applyNumberFormat="1" applyFont="1" applyFill="1" applyBorder="1" applyAlignment="1">
      <alignment horizontal="center"/>
    </xf>
    <xf numFmtId="0" fontId="18" fillId="0" borderId="6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8" fillId="0" borderId="2" xfId="0" applyFont="1" applyFill="1" applyBorder="1" applyAlignment="1">
      <alignment horizontal="center"/>
    </xf>
    <xf numFmtId="0" fontId="68" fillId="0" borderId="66" xfId="0" applyFont="1" applyBorder="1" applyAlignment="1">
      <alignment horizontal="center"/>
    </xf>
    <xf numFmtId="164" fontId="69" fillId="0" borderId="1" xfId="0" applyNumberFormat="1" applyFont="1" applyFill="1" applyBorder="1" applyAlignment="1">
      <alignment horizontal="center"/>
    </xf>
    <xf numFmtId="164" fontId="68" fillId="3" borderId="1" xfId="0" applyNumberFormat="1" applyFont="1" applyFill="1" applyBorder="1" applyAlignment="1">
      <alignment horizontal="center"/>
    </xf>
    <xf numFmtId="0" fontId="18" fillId="0" borderId="77" xfId="0" applyFont="1" applyFill="1" applyBorder="1"/>
    <xf numFmtId="0" fontId="5" fillId="0" borderId="77" xfId="0" applyFont="1" applyFill="1" applyBorder="1"/>
    <xf numFmtId="176" fontId="5" fillId="0" borderId="77" xfId="0" applyNumberFormat="1" applyFont="1" applyFill="1" applyBorder="1" applyAlignment="1">
      <alignment horizontal="center"/>
    </xf>
    <xf numFmtId="165" fontId="5" fillId="0" borderId="77" xfId="0" applyNumberFormat="1" applyFont="1" applyFill="1" applyBorder="1" applyAlignment="1">
      <alignment horizontal="center"/>
    </xf>
    <xf numFmtId="165" fontId="42" fillId="0" borderId="77" xfId="0" applyNumberFormat="1" applyFont="1" applyFill="1" applyBorder="1" applyAlignment="1">
      <alignment horizontal="right"/>
    </xf>
    <xf numFmtId="0" fontId="5" fillId="0" borderId="77" xfId="0" applyFont="1" applyBorder="1"/>
    <xf numFmtId="169" fontId="5" fillId="0" borderId="77" xfId="0" applyNumberFormat="1" applyFont="1" applyFill="1" applyBorder="1" applyAlignment="1"/>
    <xf numFmtId="166" fontId="5" fillId="0" borderId="77" xfId="0" applyNumberFormat="1" applyFont="1" applyFill="1" applyBorder="1" applyAlignment="1">
      <alignment horizontal="center"/>
    </xf>
    <xf numFmtId="169" fontId="5" fillId="0" borderId="77" xfId="0" applyNumberFormat="1" applyFont="1" applyFill="1" applyBorder="1" applyAlignment="1">
      <alignment horizontal="center"/>
    </xf>
    <xf numFmtId="166" fontId="5" fillId="0" borderId="77" xfId="0" applyNumberFormat="1" applyFont="1" applyFill="1" applyBorder="1" applyAlignment="1"/>
    <xf numFmtId="0" fontId="18" fillId="0" borderId="6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176" fontId="5" fillId="0" borderId="2" xfId="0" applyNumberFormat="1" applyFont="1" applyFill="1" applyBorder="1" applyAlignment="1">
      <alignment horizontal="center"/>
    </xf>
    <xf numFmtId="176" fontId="69" fillId="0" borderId="1" xfId="0" applyNumberFormat="1" applyFont="1" applyFill="1" applyBorder="1" applyAlignment="1">
      <alignment horizontal="center"/>
    </xf>
    <xf numFmtId="164" fontId="68" fillId="3" borderId="77" xfId="0" applyNumberFormat="1" applyFont="1" applyFill="1" applyBorder="1" applyAlignment="1"/>
    <xf numFmtId="0" fontId="18" fillId="3" borderId="77" xfId="0" applyNumberFormat="1" applyFont="1" applyFill="1" applyBorder="1"/>
    <xf numFmtId="0" fontId="18" fillId="4" borderId="77" xfId="0" applyNumberFormat="1" applyFont="1" applyFill="1" applyBorder="1" applyAlignment="1">
      <alignment horizontal="center"/>
    </xf>
    <xf numFmtId="0" fontId="42" fillId="4" borderId="77" xfId="0" applyNumberFormat="1" applyFont="1" applyFill="1" applyBorder="1" applyAlignment="1">
      <alignment horizontal="right" readingOrder="2"/>
    </xf>
    <xf numFmtId="169" fontId="18" fillId="4" borderId="77" xfId="0" applyNumberFormat="1" applyFont="1" applyFill="1" applyBorder="1" applyAlignment="1">
      <alignment horizontal="center"/>
    </xf>
    <xf numFmtId="176" fontId="18" fillId="4" borderId="77" xfId="0" applyNumberFormat="1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left"/>
    </xf>
    <xf numFmtId="170" fontId="12" fillId="0" borderId="18" xfId="27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42" fillId="0" borderId="9" xfId="27" applyFont="1" applyBorder="1" applyAlignment="1">
      <alignment horizontal="center"/>
    </xf>
    <xf numFmtId="0" fontId="42" fillId="0" borderId="39" xfId="27" applyFont="1" applyBorder="1" applyAlignment="1">
      <alignment horizontal="center"/>
    </xf>
    <xf numFmtId="0" fontId="31" fillId="0" borderId="11" xfId="27" applyFont="1" applyBorder="1" applyAlignment="1">
      <alignment horizontal="center"/>
    </xf>
    <xf numFmtId="0" fontId="31" fillId="0" borderId="40" xfId="27" applyFont="1" applyBorder="1" applyAlignment="1">
      <alignment horizontal="center"/>
    </xf>
    <xf numFmtId="0" fontId="59" fillId="0" borderId="27" xfId="27" applyFont="1" applyBorder="1" applyAlignment="1">
      <alignment horizontal="center"/>
    </xf>
    <xf numFmtId="0" fontId="25" fillId="0" borderId="0" xfId="27" applyFont="1" applyAlignment="1">
      <alignment horizontal="center"/>
    </xf>
    <xf numFmtId="0" fontId="74" fillId="0" borderId="0" xfId="27" applyFont="1" applyAlignment="1">
      <alignment horizontal="center"/>
    </xf>
    <xf numFmtId="0" fontId="42" fillId="0" borderId="9" xfId="27" applyFont="1" applyBorder="1" applyAlignment="1">
      <alignment horizontal="center" wrapText="1"/>
    </xf>
    <xf numFmtId="0" fontId="42" fillId="0" borderId="39" xfId="27" applyFont="1" applyBorder="1" applyAlignment="1">
      <alignment horizontal="center" wrapText="1"/>
    </xf>
    <xf numFmtId="0" fontId="44" fillId="0" borderId="48" xfId="27" applyFont="1" applyBorder="1" applyAlignment="1">
      <alignment horizontal="center" vertical="center"/>
    </xf>
    <xf numFmtId="0" fontId="44" fillId="0" borderId="42" xfId="27" applyFont="1" applyBorder="1" applyAlignment="1">
      <alignment horizontal="center" vertical="center"/>
    </xf>
    <xf numFmtId="0" fontId="44" fillId="0" borderId="64" xfId="27" applyFont="1" applyBorder="1" applyAlignment="1">
      <alignment horizontal="center" vertical="center"/>
    </xf>
    <xf numFmtId="0" fontId="7" fillId="0" borderId="48" xfId="27" applyFont="1" applyBorder="1" applyAlignment="1">
      <alignment horizontal="center" vertical="center"/>
    </xf>
    <xf numFmtId="0" fontId="7" fillId="0" borderId="42" xfId="27" applyFont="1" applyBorder="1" applyAlignment="1">
      <alignment horizontal="center" vertical="center"/>
    </xf>
    <xf numFmtId="0" fontId="7" fillId="0" borderId="64" xfId="27" applyFont="1" applyBorder="1" applyAlignment="1">
      <alignment horizontal="center" vertical="center"/>
    </xf>
    <xf numFmtId="165" fontId="12" fillId="0" borderId="72" xfId="27" applyNumberFormat="1" applyFont="1" applyBorder="1" applyAlignment="1">
      <alignment horizontal="center" vertical="center"/>
    </xf>
    <xf numFmtId="165" fontId="12" fillId="0" borderId="13" xfId="27" applyNumberFormat="1" applyFont="1" applyBorder="1" applyAlignment="1">
      <alignment horizontal="center" vertical="center"/>
    </xf>
    <xf numFmtId="165" fontId="12" fillId="0" borderId="17" xfId="27" applyNumberFormat="1" applyFont="1" applyBorder="1" applyAlignment="1">
      <alignment horizontal="center" vertical="center"/>
    </xf>
    <xf numFmtId="165" fontId="12" fillId="0" borderId="73" xfId="27" applyNumberFormat="1" applyFont="1" applyBorder="1" applyAlignment="1">
      <alignment horizontal="center" vertical="center"/>
    </xf>
    <xf numFmtId="165" fontId="12" fillId="0" borderId="74" xfId="27" applyNumberFormat="1" applyFont="1" applyBorder="1" applyAlignment="1">
      <alignment horizontal="center" vertical="center"/>
    </xf>
    <xf numFmtId="165" fontId="12" fillId="0" borderId="16" xfId="27" applyNumberFormat="1" applyFont="1" applyBorder="1" applyAlignment="1">
      <alignment horizontal="center" vertical="center"/>
    </xf>
    <xf numFmtId="0" fontId="78" fillId="0" borderId="0" xfId="27" applyFont="1" applyAlignment="1">
      <alignment horizontal="center"/>
    </xf>
    <xf numFmtId="0" fontId="96" fillId="0" borderId="0" xfId="27" applyFont="1" applyAlignment="1">
      <alignment horizontal="center"/>
    </xf>
    <xf numFmtId="0" fontId="42" fillId="0" borderId="10" xfId="27" applyFont="1" applyBorder="1" applyAlignment="1">
      <alignment horizontal="center"/>
    </xf>
    <xf numFmtId="0" fontId="31" fillId="0" borderId="0" xfId="27" applyFont="1" applyBorder="1" applyAlignment="1">
      <alignment horizontal="center"/>
    </xf>
    <xf numFmtId="0" fontId="19" fillId="0" borderId="9" xfId="27" applyFont="1" applyBorder="1" applyAlignment="1">
      <alignment horizontal="center"/>
    </xf>
    <xf numFmtId="0" fontId="19" fillId="0" borderId="10" xfId="27" applyFont="1" applyBorder="1" applyAlignment="1">
      <alignment horizontal="center"/>
    </xf>
    <xf numFmtId="0" fontId="44" fillId="0" borderId="11" xfId="27" applyFont="1" applyBorder="1" applyAlignment="1">
      <alignment horizontal="center"/>
    </xf>
    <xf numFmtId="0" fontId="44" fillId="0" borderId="0" xfId="27" applyFont="1" applyBorder="1" applyAlignment="1">
      <alignment horizontal="center"/>
    </xf>
    <xf numFmtId="0" fontId="26" fillId="0" borderId="48" xfId="27" applyFont="1" applyBorder="1" applyAlignment="1">
      <alignment horizontal="center" vertical="center"/>
    </xf>
    <xf numFmtId="0" fontId="26" fillId="0" borderId="42" xfId="27" applyFont="1" applyBorder="1" applyAlignment="1">
      <alignment horizontal="center" vertical="center"/>
    </xf>
    <xf numFmtId="0" fontId="26" fillId="0" borderId="64" xfId="27" applyFont="1" applyBorder="1" applyAlignment="1">
      <alignment horizontal="center" vertical="center"/>
    </xf>
    <xf numFmtId="0" fontId="42" fillId="0" borderId="62" xfId="27" applyFont="1" applyBorder="1" applyAlignment="1">
      <alignment horizontal="center" wrapText="1"/>
    </xf>
    <xf numFmtId="0" fontId="42" fillId="0" borderId="63" xfId="27" applyFont="1" applyBorder="1" applyAlignment="1">
      <alignment horizontal="center" wrapText="1"/>
    </xf>
    <xf numFmtId="0" fontId="42" fillId="0" borderId="62" xfId="27" applyFont="1" applyBorder="1" applyAlignment="1">
      <alignment horizontal="center" vertical="center" wrapText="1"/>
    </xf>
    <xf numFmtId="0" fontId="42" fillId="0" borderId="63" xfId="27" applyFont="1" applyBorder="1" applyAlignment="1">
      <alignment horizontal="center" vertical="center" wrapText="1"/>
    </xf>
    <xf numFmtId="0" fontId="18" fillId="0" borderId="54" xfId="27" applyFont="1" applyBorder="1" applyAlignment="1">
      <alignment horizontal="center" wrapText="1" readingOrder="2"/>
    </xf>
    <xf numFmtId="0" fontId="18" fillId="0" borderId="55" xfId="27" applyFont="1" applyBorder="1" applyAlignment="1">
      <alignment horizontal="center" wrapText="1" readingOrder="2"/>
    </xf>
    <xf numFmtId="0" fontId="18" fillId="0" borderId="56" xfId="27" applyFont="1" applyBorder="1" applyAlignment="1">
      <alignment horizontal="center" wrapText="1" readingOrder="2"/>
    </xf>
    <xf numFmtId="0" fontId="7" fillId="0" borderId="65" xfId="27" applyFont="1" applyBorder="1" applyAlignment="1">
      <alignment horizontal="center" vertical="center"/>
    </xf>
    <xf numFmtId="0" fontId="7" fillId="0" borderId="13" xfId="27" applyFont="1" applyBorder="1" applyAlignment="1">
      <alignment horizontal="center" vertical="center"/>
    </xf>
    <xf numFmtId="0" fontId="7" fillId="0" borderId="25" xfId="27" applyFont="1" applyBorder="1" applyAlignment="1">
      <alignment horizontal="center" vertical="center"/>
    </xf>
    <xf numFmtId="0" fontId="31" fillId="0" borderId="12" xfId="27" applyFont="1" applyBorder="1" applyAlignment="1">
      <alignment horizontal="center" vertical="center" wrapText="1"/>
    </xf>
    <xf numFmtId="0" fontId="31" fillId="0" borderId="38" xfId="27" applyFont="1" applyBorder="1" applyAlignment="1">
      <alignment horizontal="center" vertical="center" wrapText="1"/>
    </xf>
    <xf numFmtId="0" fontId="31" fillId="0" borderId="51" xfId="27" applyFont="1" applyBorder="1" applyAlignment="1">
      <alignment horizontal="center" vertical="center" wrapText="1"/>
    </xf>
    <xf numFmtId="0" fontId="31" fillId="0" borderId="23" xfId="27" applyFont="1" applyBorder="1" applyAlignment="1">
      <alignment horizontal="center" vertical="center" wrapText="1"/>
    </xf>
    <xf numFmtId="0" fontId="31" fillId="0" borderId="11" xfId="27" applyFont="1" applyBorder="1" applyAlignment="1">
      <alignment horizontal="center" vertical="center" wrapText="1"/>
    </xf>
    <xf numFmtId="0" fontId="31" fillId="0" borderId="40" xfId="27" applyFont="1" applyBorder="1" applyAlignment="1">
      <alignment horizontal="center" vertical="center" wrapText="1"/>
    </xf>
    <xf numFmtId="0" fontId="26" fillId="0" borderId="0" xfId="27" applyFont="1" applyBorder="1" applyAlignment="1">
      <alignment horizontal="center"/>
    </xf>
    <xf numFmtId="0" fontId="26" fillId="0" borderId="40" xfId="27" applyFont="1" applyBorder="1" applyAlignment="1">
      <alignment horizontal="center"/>
    </xf>
    <xf numFmtId="0" fontId="26" fillId="0" borderId="11" xfId="27" applyFont="1" applyBorder="1" applyAlignment="1">
      <alignment horizontal="center"/>
    </xf>
    <xf numFmtId="0" fontId="18" fillId="0" borderId="11" xfId="27" applyFont="1" applyBorder="1" applyAlignment="1">
      <alignment horizontal="center" vertical="center" wrapText="1"/>
    </xf>
    <xf numFmtId="0" fontId="18" fillId="0" borderId="40" xfId="27" applyFont="1" applyBorder="1" applyAlignment="1">
      <alignment horizontal="center" vertical="center" wrapText="1"/>
    </xf>
    <xf numFmtId="0" fontId="87" fillId="0" borderId="0" xfId="27" applyFont="1" applyAlignment="1">
      <alignment horizontal="center"/>
    </xf>
    <xf numFmtId="0" fontId="89" fillId="0" borderId="0" xfId="27" applyFont="1" applyAlignment="1">
      <alignment horizontal="center"/>
    </xf>
    <xf numFmtId="3" fontId="27" fillId="0" borderId="0" xfId="5" applyNumberFormat="1" applyFont="1" applyAlignment="1">
      <alignment horizontal="center" vertical="center"/>
    </xf>
    <xf numFmtId="0" fontId="48" fillId="0" borderId="0" xfId="5" applyFont="1" applyAlignment="1">
      <alignment vertical="center" readingOrder="2"/>
    </xf>
    <xf numFmtId="0" fontId="27" fillId="0" borderId="0" xfId="5" applyFont="1" applyAlignment="1">
      <alignment horizontal="left" vertical="center"/>
    </xf>
    <xf numFmtId="0" fontId="48" fillId="0" borderId="0" xfId="5" applyFont="1" applyAlignment="1">
      <alignment horizontal="right" vertical="center" readingOrder="2"/>
    </xf>
    <xf numFmtId="3" fontId="39" fillId="0" borderId="0" xfId="5" applyNumberFormat="1" applyFont="1" applyFill="1" applyAlignment="1">
      <alignment horizontal="center" vertical="center"/>
    </xf>
    <xf numFmtId="0" fontId="27" fillId="0" borderId="0" xfId="5" applyFont="1" applyAlignment="1">
      <alignment horizontal="center" vertical="center"/>
    </xf>
    <xf numFmtId="3" fontId="27" fillId="2" borderId="0" xfId="0" applyNumberFormat="1" applyFont="1" applyFill="1" applyAlignment="1">
      <alignment horizontal="center" vertical="center"/>
    </xf>
    <xf numFmtId="3" fontId="27" fillId="2" borderId="0" xfId="5" applyNumberFormat="1" applyFont="1" applyFill="1" applyAlignment="1">
      <alignment horizontal="center" vertical="center"/>
    </xf>
    <xf numFmtId="169" fontId="27" fillId="2" borderId="0" xfId="5" applyNumberFormat="1" applyFont="1" applyFill="1" applyAlignment="1">
      <alignment horizontal="center" vertical="center"/>
    </xf>
    <xf numFmtId="0" fontId="51" fillId="4" borderId="0" xfId="0" applyFont="1" applyFill="1" applyAlignment="1">
      <alignment horizontal="center" vertical="center"/>
    </xf>
    <xf numFmtId="0" fontId="29" fillId="3" borderId="0" xfId="0" applyFont="1" applyFill="1" applyAlignment="1">
      <alignment horizontal="left" vertical="center"/>
    </xf>
    <xf numFmtId="0" fontId="47" fillId="3" borderId="0" xfId="0" applyFont="1" applyFill="1" applyAlignment="1">
      <alignment horizontal="right" vertical="center" readingOrder="2"/>
    </xf>
    <xf numFmtId="0" fontId="27" fillId="0" borderId="0" xfId="0" applyFont="1" applyAlignment="1">
      <alignment horizontal="left" vertical="center"/>
    </xf>
    <xf numFmtId="0" fontId="30" fillId="0" borderId="0" xfId="0" applyFont="1" applyFill="1" applyAlignment="1">
      <alignment horizontal="right" vertical="center" readingOrder="2"/>
    </xf>
    <xf numFmtId="0" fontId="48" fillId="0" borderId="0" xfId="0" applyFont="1" applyFill="1" applyAlignment="1">
      <alignment horizontal="right" vertical="center" readingOrder="2"/>
    </xf>
    <xf numFmtId="174" fontId="17" fillId="0" borderId="1" xfId="0" applyNumberFormat="1" applyFont="1" applyFill="1" applyBorder="1" applyAlignment="1">
      <alignment horizontal="center" vertical="center"/>
    </xf>
    <xf numFmtId="174" fontId="17" fillId="0" borderId="67" xfId="0" applyNumberFormat="1" applyFont="1" applyFill="1" applyBorder="1" applyAlignment="1">
      <alignment horizontal="center" vertical="center"/>
    </xf>
    <xf numFmtId="0" fontId="18" fillId="0" borderId="66" xfId="0" applyFont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 vertical="center"/>
    </xf>
    <xf numFmtId="0" fontId="18" fillId="0" borderId="66" xfId="0" applyFont="1" applyFill="1" applyBorder="1" applyAlignment="1">
      <alignment horizontal="center"/>
    </xf>
    <xf numFmtId="0" fontId="24" fillId="0" borderId="0" xfId="0" applyFont="1" applyAlignment="1">
      <alignment horizontal="left"/>
    </xf>
    <xf numFmtId="0" fontId="18" fillId="0" borderId="66" xfId="0" applyFont="1" applyBorder="1" applyAlignment="1">
      <alignment horizontal="center" readingOrder="2"/>
    </xf>
    <xf numFmtId="0" fontId="7" fillId="0" borderId="2" xfId="0" applyFont="1" applyFill="1" applyBorder="1" applyAlignment="1">
      <alignment horizontal="center"/>
    </xf>
    <xf numFmtId="0" fontId="22" fillId="0" borderId="0" xfId="0" applyFont="1" applyFill="1" applyAlignment="1"/>
    <xf numFmtId="0" fontId="19" fillId="0" borderId="0" xfId="0" applyFont="1" applyFill="1" applyAlignment="1">
      <alignment horizontal="left"/>
    </xf>
    <xf numFmtId="0" fontId="18" fillId="0" borderId="2" xfId="0" applyFont="1" applyFill="1" applyBorder="1" applyAlignment="1">
      <alignment horizontal="center"/>
    </xf>
    <xf numFmtId="174" fontId="17" fillId="0" borderId="2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169" fontId="42" fillId="2" borderId="0" xfId="0" applyNumberFormat="1" applyFont="1" applyFill="1" applyBorder="1" applyAlignment="1">
      <alignment vertical="center" readingOrder="2"/>
    </xf>
    <xf numFmtId="0" fontId="18" fillId="2" borderId="2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2" borderId="66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5" fontId="18" fillId="4" borderId="1" xfId="0" applyNumberFormat="1" applyFont="1" applyFill="1" applyBorder="1" applyAlignment="1">
      <alignment horizontal="center"/>
    </xf>
    <xf numFmtId="1" fontId="5" fillId="7" borderId="1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3" fontId="5" fillId="0" borderId="2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/>
    </xf>
    <xf numFmtId="165" fontId="18" fillId="3" borderId="67" xfId="0" applyNumberFormat="1" applyFont="1" applyFill="1" applyBorder="1" applyAlignment="1">
      <alignment horizontal="center"/>
    </xf>
    <xf numFmtId="167" fontId="5" fillId="0" borderId="1" xfId="0" applyNumberFormat="1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center"/>
    </xf>
    <xf numFmtId="0" fontId="38" fillId="0" borderId="0" xfId="0" applyFont="1" applyBorder="1" applyAlignment="1"/>
    <xf numFmtId="0" fontId="0" fillId="0" borderId="0" xfId="0" applyBorder="1" applyAlignment="1"/>
    <xf numFmtId="165" fontId="18" fillId="3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38" fillId="0" borderId="66" xfId="0" applyFont="1" applyBorder="1" applyAlignment="1"/>
    <xf numFmtId="3" fontId="18" fillId="0" borderId="67" xfId="0" applyNumberFormat="1" applyFont="1" applyFill="1" applyBorder="1" applyAlignment="1">
      <alignment horizontal="center"/>
    </xf>
    <xf numFmtId="167" fontId="18" fillId="0" borderId="2" xfId="0" applyNumberFormat="1" applyFont="1" applyFill="1" applyBorder="1" applyAlignment="1">
      <alignment horizontal="center"/>
    </xf>
    <xf numFmtId="167" fontId="18" fillId="0" borderId="3" xfId="0" applyNumberFormat="1" applyFont="1" applyFill="1" applyBorder="1" applyAlignment="1">
      <alignment horizontal="center"/>
    </xf>
    <xf numFmtId="182" fontId="18" fillId="0" borderId="3" xfId="6" applyNumberFormat="1" applyFont="1" applyBorder="1" applyAlignment="1" applyProtection="1">
      <alignment horizontal="center" vertical="center"/>
    </xf>
    <xf numFmtId="0" fontId="68" fillId="0" borderId="66" xfId="0" applyFont="1" applyBorder="1" applyAlignment="1">
      <alignment horizontal="center" vertical="center"/>
    </xf>
    <xf numFmtId="0" fontId="68" fillId="0" borderId="0" xfId="0" applyFont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0" fontId="68" fillId="0" borderId="2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/>
    </xf>
    <xf numFmtId="3" fontId="18" fillId="0" borderId="2" xfId="0" applyNumberFormat="1" applyFont="1" applyFill="1" applyBorder="1" applyAlignment="1">
      <alignment horizontal="center"/>
    </xf>
    <xf numFmtId="0" fontId="18" fillId="0" borderId="66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/>
    </xf>
    <xf numFmtId="167" fontId="5" fillId="0" borderId="2" xfId="0" applyNumberFormat="1" applyFont="1" applyFill="1" applyBorder="1" applyAlignment="1">
      <alignment horizontal="center"/>
    </xf>
    <xf numFmtId="3" fontId="18" fillId="0" borderId="1" xfId="0" applyNumberFormat="1" applyFont="1" applyFill="1" applyBorder="1" applyAlignment="1">
      <alignment horizontal="center"/>
    </xf>
    <xf numFmtId="0" fontId="18" fillId="3" borderId="67" xfId="0" applyFont="1" applyFill="1" applyBorder="1" applyAlignment="1">
      <alignment horizontal="center"/>
    </xf>
    <xf numFmtId="165" fontId="18" fillId="4" borderId="67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7" fontId="18" fillId="0" borderId="67" xfId="0" applyNumberFormat="1" applyFont="1" applyFill="1" applyBorder="1" applyAlignment="1">
      <alignment horizontal="center"/>
    </xf>
    <xf numFmtId="0" fontId="18" fillId="3" borderId="66" xfId="4" applyFont="1" applyFill="1" applyBorder="1" applyAlignment="1">
      <alignment horizontal="center" vertical="center"/>
    </xf>
    <xf numFmtId="0" fontId="18" fillId="4" borderId="66" xfId="0" applyFont="1" applyFill="1" applyBorder="1" applyAlignment="1">
      <alignment horizontal="center" readingOrder="2"/>
    </xf>
    <xf numFmtId="167" fontId="18" fillId="0" borderId="1" xfId="0" applyNumberFormat="1" applyFont="1" applyFill="1" applyBorder="1" applyAlignment="1">
      <alignment horizontal="center"/>
    </xf>
    <xf numFmtId="0" fontId="68" fillId="0" borderId="2" xfId="0" applyFont="1" applyFill="1" applyBorder="1" applyAlignment="1">
      <alignment horizontal="center"/>
    </xf>
    <xf numFmtId="0" fontId="68" fillId="0" borderId="66" xfId="0" applyFont="1" applyBorder="1" applyAlignment="1">
      <alignment horizontal="center"/>
    </xf>
    <xf numFmtId="3" fontId="12" fillId="0" borderId="0" xfId="0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 readingOrder="2"/>
    </xf>
    <xf numFmtId="0" fontId="7" fillId="0" borderId="0" xfId="0" applyFont="1" applyFill="1" applyBorder="1" applyAlignment="1">
      <alignment horizontal="center"/>
    </xf>
    <xf numFmtId="0" fontId="26" fillId="4" borderId="0" xfId="0" applyFont="1" applyFill="1" applyAlignment="1">
      <alignment horizontal="center" vertical="center"/>
    </xf>
    <xf numFmtId="0" fontId="48" fillId="0" borderId="0" xfId="0" applyFont="1" applyAlignment="1">
      <alignment horizontal="right" vertical="center" readingOrder="2"/>
    </xf>
    <xf numFmtId="0" fontId="26" fillId="0" borderId="0" xfId="5" applyFont="1" applyAlignment="1">
      <alignment horizontal="left" vertical="center"/>
    </xf>
    <xf numFmtId="0" fontId="5" fillId="0" borderId="0" xfId="5" applyAlignment="1">
      <alignment horizontal="center" vertical="center"/>
    </xf>
    <xf numFmtId="169" fontId="6" fillId="2" borderId="0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/>
    </xf>
    <xf numFmtId="169" fontId="39" fillId="0" borderId="0" xfId="5" applyNumberFormat="1" applyFont="1" applyFill="1" applyAlignment="1">
      <alignment horizontal="center" vertical="center"/>
    </xf>
    <xf numFmtId="0" fontId="38" fillId="0" borderId="69" xfId="0" applyFont="1" applyBorder="1" applyAlignment="1">
      <alignment vertical="top"/>
    </xf>
    <xf numFmtId="0" fontId="5" fillId="0" borderId="69" xfId="0" applyFont="1" applyBorder="1" applyAlignment="1">
      <alignment horizontal="right" vertical="top"/>
    </xf>
    <xf numFmtId="0" fontId="48" fillId="0" borderId="0" xfId="5" applyFont="1" applyAlignment="1">
      <alignment horizontal="center" vertical="center" readingOrder="2"/>
    </xf>
    <xf numFmtId="169" fontId="6" fillId="2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18" fillId="0" borderId="71" xfId="0" applyNumberFormat="1" applyFont="1" applyFill="1" applyBorder="1" applyAlignment="1">
      <alignment horizontal="center"/>
    </xf>
    <xf numFmtId="3" fontId="5" fillId="7" borderId="1" xfId="0" applyNumberFormat="1" applyFont="1" applyFill="1" applyBorder="1" applyAlignment="1">
      <alignment horizontal="center"/>
    </xf>
    <xf numFmtId="0" fontId="38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0" fontId="5" fillId="0" borderId="3" xfId="0" applyFont="1" applyBorder="1" applyAlignment="1">
      <alignment horizontal="right" vertical="top"/>
    </xf>
    <xf numFmtId="0" fontId="2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8" fillId="0" borderId="0" xfId="0" applyFont="1" applyAlignment="1">
      <alignment horizontal="center" vertical="center" readingOrder="2"/>
    </xf>
    <xf numFmtId="176" fontId="39" fillId="0" borderId="0" xfId="0" applyNumberFormat="1" applyFont="1" applyFill="1" applyAlignment="1">
      <alignment horizontal="center" vertical="center"/>
    </xf>
    <xf numFmtId="3" fontId="39" fillId="0" borderId="0" xfId="0" applyNumberFormat="1" applyFont="1" applyFill="1" applyAlignment="1">
      <alignment horizontal="center" vertical="center"/>
    </xf>
    <xf numFmtId="3" fontId="27" fillId="0" borderId="0" xfId="0" applyNumberFormat="1" applyFont="1" applyAlignment="1">
      <alignment horizontal="center" vertical="center"/>
    </xf>
    <xf numFmtId="169" fontId="39" fillId="0" borderId="0" xfId="0" applyNumberFormat="1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8" fillId="0" borderId="70" xfId="0" applyFont="1" applyBorder="1" applyAlignment="1">
      <alignment horizontal="center"/>
    </xf>
    <xf numFmtId="0" fontId="7" fillId="2" borderId="70" xfId="0" applyFont="1" applyFill="1" applyBorder="1" applyAlignment="1">
      <alignment horizontal="center"/>
    </xf>
    <xf numFmtId="167" fontId="5" fillId="0" borderId="67" xfId="0" applyNumberFormat="1" applyFont="1" applyFill="1" applyBorder="1" applyAlignment="1">
      <alignment horizontal="center"/>
    </xf>
    <xf numFmtId="0" fontId="56" fillId="0" borderId="66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  <xf numFmtId="164" fontId="18" fillId="0" borderId="67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76" fontId="39" fillId="0" borderId="0" xfId="5" applyNumberFormat="1" applyFont="1" applyFill="1" applyAlignment="1">
      <alignment horizontal="center" vertical="center"/>
    </xf>
    <xf numFmtId="4" fontId="39" fillId="0" borderId="0" xfId="5" applyNumberFormat="1" applyFont="1" applyFill="1" applyAlignment="1">
      <alignment horizontal="center" vertical="center"/>
    </xf>
    <xf numFmtId="0" fontId="18" fillId="3" borderId="71" xfId="0" applyFont="1" applyFill="1" applyBorder="1" applyAlignment="1">
      <alignment horizontal="center"/>
    </xf>
    <xf numFmtId="165" fontId="18" fillId="3" borderId="7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" fillId="0" borderId="0" xfId="0" applyFont="1" applyBorder="1" applyAlignment="1">
      <alignment horizontal="right" vertical="top"/>
    </xf>
    <xf numFmtId="3" fontId="5" fillId="0" borderId="67" xfId="0" applyNumberFormat="1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0" fontId="48" fillId="0" borderId="0" xfId="5" applyFont="1" applyAlignment="1">
      <alignment horizontal="center" readingOrder="2"/>
    </xf>
    <xf numFmtId="164" fontId="69" fillId="0" borderId="1" xfId="0" applyNumberFormat="1" applyFont="1" applyFill="1" applyBorder="1" applyAlignment="1">
      <alignment horizontal="center"/>
    </xf>
    <xf numFmtId="164" fontId="68" fillId="3" borderId="1" xfId="0" applyNumberFormat="1" applyFont="1" applyFill="1" applyBorder="1" applyAlignment="1">
      <alignment horizontal="center"/>
    </xf>
    <xf numFmtId="164" fontId="68" fillId="3" borderId="67" xfId="0" applyNumberFormat="1" applyFont="1" applyFill="1" applyBorder="1" applyAlignment="1">
      <alignment horizontal="center"/>
    </xf>
    <xf numFmtId="169" fontId="18" fillId="4" borderId="77" xfId="0" applyNumberFormat="1" applyFont="1" applyFill="1" applyBorder="1" applyAlignment="1">
      <alignment horizontal="center"/>
    </xf>
    <xf numFmtId="164" fontId="68" fillId="0" borderId="1" xfId="0" applyNumberFormat="1" applyFont="1" applyFill="1" applyBorder="1" applyAlignment="1">
      <alignment horizontal="center"/>
    </xf>
    <xf numFmtId="164" fontId="68" fillId="3" borderId="77" xfId="0" applyNumberFormat="1" applyFont="1" applyFill="1" applyBorder="1" applyAlignment="1">
      <alignment horizontal="center"/>
    </xf>
  </cellXfs>
  <cellStyles count="1805">
    <cellStyle name="20 % - Accent1 10" xfId="34"/>
    <cellStyle name="20 % - Accent1 11" xfId="35"/>
    <cellStyle name="20 % - Accent1 12" xfId="36"/>
    <cellStyle name="20 % - Accent1 13" xfId="37"/>
    <cellStyle name="20 % - Accent1 14" xfId="38"/>
    <cellStyle name="20 % - Accent1 15" xfId="39"/>
    <cellStyle name="20 % - Accent1 16" xfId="40"/>
    <cellStyle name="20 % - Accent1 17" xfId="41"/>
    <cellStyle name="20 % - Accent1 18" xfId="42"/>
    <cellStyle name="20 % - Accent1 19" xfId="43"/>
    <cellStyle name="20 % - Accent1 2" xfId="44"/>
    <cellStyle name="20 % - Accent1 20" xfId="45"/>
    <cellStyle name="20 % - Accent1 21" xfId="46"/>
    <cellStyle name="20 % - Accent1 22" xfId="47"/>
    <cellStyle name="20 % - Accent1 23" xfId="48"/>
    <cellStyle name="20 % - Accent1 24" xfId="49"/>
    <cellStyle name="20 % - Accent1 25" xfId="50"/>
    <cellStyle name="20 % - Accent1 26" xfId="51"/>
    <cellStyle name="20 % - Accent1 27" xfId="52"/>
    <cellStyle name="20 % - Accent1 28" xfId="53"/>
    <cellStyle name="20 % - Accent1 29" xfId="54"/>
    <cellStyle name="20 % - Accent1 3" xfId="55"/>
    <cellStyle name="20 % - Accent1 30" xfId="56"/>
    <cellStyle name="20 % - Accent1 31" xfId="57"/>
    <cellStyle name="20 % - Accent1 32" xfId="58"/>
    <cellStyle name="20 % - Accent1 33" xfId="59"/>
    <cellStyle name="20 % - Accent1 34" xfId="60"/>
    <cellStyle name="20 % - Accent1 35" xfId="61"/>
    <cellStyle name="20 % - Accent1 36" xfId="62"/>
    <cellStyle name="20 % - Accent1 37" xfId="63"/>
    <cellStyle name="20 % - Accent1 38" xfId="64"/>
    <cellStyle name="20 % - Accent1 39" xfId="65"/>
    <cellStyle name="20 % - Accent1 4" xfId="66"/>
    <cellStyle name="20 % - Accent1 40" xfId="67"/>
    <cellStyle name="20 % - Accent1 41" xfId="68"/>
    <cellStyle name="20 % - Accent1 42" xfId="69"/>
    <cellStyle name="20 % - Accent1 43" xfId="70"/>
    <cellStyle name="20 % - Accent1 44" xfId="71"/>
    <cellStyle name="20 % - Accent1 5" xfId="72"/>
    <cellStyle name="20 % - Accent1 6" xfId="73"/>
    <cellStyle name="20 % - Accent1 7" xfId="74"/>
    <cellStyle name="20 % - Accent1 8" xfId="75"/>
    <cellStyle name="20 % - Accent1 9" xfId="76"/>
    <cellStyle name="20 % - Accent2 10" xfId="77"/>
    <cellStyle name="20 % - Accent2 11" xfId="78"/>
    <cellStyle name="20 % - Accent2 12" xfId="79"/>
    <cellStyle name="20 % - Accent2 13" xfId="80"/>
    <cellStyle name="20 % - Accent2 14" xfId="81"/>
    <cellStyle name="20 % - Accent2 15" xfId="82"/>
    <cellStyle name="20 % - Accent2 16" xfId="83"/>
    <cellStyle name="20 % - Accent2 17" xfId="84"/>
    <cellStyle name="20 % - Accent2 18" xfId="85"/>
    <cellStyle name="20 % - Accent2 19" xfId="86"/>
    <cellStyle name="20 % - Accent2 2" xfId="87"/>
    <cellStyle name="20 % - Accent2 20" xfId="88"/>
    <cellStyle name="20 % - Accent2 21" xfId="89"/>
    <cellStyle name="20 % - Accent2 22" xfId="90"/>
    <cellStyle name="20 % - Accent2 23" xfId="91"/>
    <cellStyle name="20 % - Accent2 24" xfId="92"/>
    <cellStyle name="20 % - Accent2 25" xfId="93"/>
    <cellStyle name="20 % - Accent2 26" xfId="94"/>
    <cellStyle name="20 % - Accent2 27" xfId="95"/>
    <cellStyle name="20 % - Accent2 28" xfId="96"/>
    <cellStyle name="20 % - Accent2 29" xfId="97"/>
    <cellStyle name="20 % - Accent2 3" xfId="98"/>
    <cellStyle name="20 % - Accent2 30" xfId="99"/>
    <cellStyle name="20 % - Accent2 31" xfId="100"/>
    <cellStyle name="20 % - Accent2 32" xfId="101"/>
    <cellStyle name="20 % - Accent2 33" xfId="102"/>
    <cellStyle name="20 % - Accent2 34" xfId="103"/>
    <cellStyle name="20 % - Accent2 35" xfId="104"/>
    <cellStyle name="20 % - Accent2 36" xfId="105"/>
    <cellStyle name="20 % - Accent2 37" xfId="106"/>
    <cellStyle name="20 % - Accent2 38" xfId="107"/>
    <cellStyle name="20 % - Accent2 39" xfId="108"/>
    <cellStyle name="20 % - Accent2 4" xfId="109"/>
    <cellStyle name="20 % - Accent2 40" xfId="110"/>
    <cellStyle name="20 % - Accent2 41" xfId="111"/>
    <cellStyle name="20 % - Accent2 42" xfId="112"/>
    <cellStyle name="20 % - Accent2 43" xfId="113"/>
    <cellStyle name="20 % - Accent2 44" xfId="114"/>
    <cellStyle name="20 % - Accent2 5" xfId="115"/>
    <cellStyle name="20 % - Accent2 6" xfId="116"/>
    <cellStyle name="20 % - Accent2 7" xfId="117"/>
    <cellStyle name="20 % - Accent2 8" xfId="118"/>
    <cellStyle name="20 % - Accent2 9" xfId="119"/>
    <cellStyle name="20 % - Accent3 10" xfId="120"/>
    <cellStyle name="20 % - Accent3 11" xfId="121"/>
    <cellStyle name="20 % - Accent3 12" xfId="122"/>
    <cellStyle name="20 % - Accent3 13" xfId="123"/>
    <cellStyle name="20 % - Accent3 14" xfId="124"/>
    <cellStyle name="20 % - Accent3 15" xfId="125"/>
    <cellStyle name="20 % - Accent3 16" xfId="126"/>
    <cellStyle name="20 % - Accent3 17" xfId="127"/>
    <cellStyle name="20 % - Accent3 18" xfId="128"/>
    <cellStyle name="20 % - Accent3 19" xfId="129"/>
    <cellStyle name="20 % - Accent3 2" xfId="130"/>
    <cellStyle name="20 % - Accent3 20" xfId="131"/>
    <cellStyle name="20 % - Accent3 21" xfId="132"/>
    <cellStyle name="20 % - Accent3 22" xfId="133"/>
    <cellStyle name="20 % - Accent3 23" xfId="134"/>
    <cellStyle name="20 % - Accent3 24" xfId="135"/>
    <cellStyle name="20 % - Accent3 25" xfId="136"/>
    <cellStyle name="20 % - Accent3 26" xfId="137"/>
    <cellStyle name="20 % - Accent3 27" xfId="138"/>
    <cellStyle name="20 % - Accent3 28" xfId="139"/>
    <cellStyle name="20 % - Accent3 29" xfId="140"/>
    <cellStyle name="20 % - Accent3 3" xfId="141"/>
    <cellStyle name="20 % - Accent3 30" xfId="142"/>
    <cellStyle name="20 % - Accent3 31" xfId="143"/>
    <cellStyle name="20 % - Accent3 32" xfId="144"/>
    <cellStyle name="20 % - Accent3 33" xfId="145"/>
    <cellStyle name="20 % - Accent3 34" xfId="146"/>
    <cellStyle name="20 % - Accent3 35" xfId="147"/>
    <cellStyle name="20 % - Accent3 36" xfId="148"/>
    <cellStyle name="20 % - Accent3 37" xfId="149"/>
    <cellStyle name="20 % - Accent3 38" xfId="150"/>
    <cellStyle name="20 % - Accent3 39" xfId="151"/>
    <cellStyle name="20 % - Accent3 4" xfId="152"/>
    <cellStyle name="20 % - Accent3 40" xfId="153"/>
    <cellStyle name="20 % - Accent3 41" xfId="154"/>
    <cellStyle name="20 % - Accent3 42" xfId="155"/>
    <cellStyle name="20 % - Accent3 43" xfId="156"/>
    <cellStyle name="20 % - Accent3 44" xfId="157"/>
    <cellStyle name="20 % - Accent3 5" xfId="158"/>
    <cellStyle name="20 % - Accent3 6" xfId="159"/>
    <cellStyle name="20 % - Accent3 7" xfId="160"/>
    <cellStyle name="20 % - Accent3 8" xfId="161"/>
    <cellStyle name="20 % - Accent3 9" xfId="162"/>
    <cellStyle name="20 % - Accent4 10" xfId="163"/>
    <cellStyle name="20 % - Accent4 11" xfId="164"/>
    <cellStyle name="20 % - Accent4 12" xfId="165"/>
    <cellStyle name="20 % - Accent4 13" xfId="166"/>
    <cellStyle name="20 % - Accent4 14" xfId="167"/>
    <cellStyle name="20 % - Accent4 15" xfId="168"/>
    <cellStyle name="20 % - Accent4 16" xfId="169"/>
    <cellStyle name="20 % - Accent4 17" xfId="170"/>
    <cellStyle name="20 % - Accent4 18" xfId="171"/>
    <cellStyle name="20 % - Accent4 19" xfId="172"/>
    <cellStyle name="20 % - Accent4 2" xfId="173"/>
    <cellStyle name="20 % - Accent4 20" xfId="174"/>
    <cellStyle name="20 % - Accent4 21" xfId="175"/>
    <cellStyle name="20 % - Accent4 22" xfId="176"/>
    <cellStyle name="20 % - Accent4 23" xfId="177"/>
    <cellStyle name="20 % - Accent4 24" xfId="178"/>
    <cellStyle name="20 % - Accent4 25" xfId="179"/>
    <cellStyle name="20 % - Accent4 26" xfId="180"/>
    <cellStyle name="20 % - Accent4 27" xfId="181"/>
    <cellStyle name="20 % - Accent4 28" xfId="182"/>
    <cellStyle name="20 % - Accent4 29" xfId="183"/>
    <cellStyle name="20 % - Accent4 3" xfId="184"/>
    <cellStyle name="20 % - Accent4 30" xfId="185"/>
    <cellStyle name="20 % - Accent4 31" xfId="186"/>
    <cellStyle name="20 % - Accent4 32" xfId="187"/>
    <cellStyle name="20 % - Accent4 33" xfId="188"/>
    <cellStyle name="20 % - Accent4 34" xfId="189"/>
    <cellStyle name="20 % - Accent4 35" xfId="190"/>
    <cellStyle name="20 % - Accent4 36" xfId="191"/>
    <cellStyle name="20 % - Accent4 37" xfId="192"/>
    <cellStyle name="20 % - Accent4 38" xfId="193"/>
    <cellStyle name="20 % - Accent4 39" xfId="194"/>
    <cellStyle name="20 % - Accent4 4" xfId="195"/>
    <cellStyle name="20 % - Accent4 40" xfId="196"/>
    <cellStyle name="20 % - Accent4 41" xfId="197"/>
    <cellStyle name="20 % - Accent4 42" xfId="198"/>
    <cellStyle name="20 % - Accent4 43" xfId="199"/>
    <cellStyle name="20 % - Accent4 44" xfId="200"/>
    <cellStyle name="20 % - Accent4 5" xfId="201"/>
    <cellStyle name="20 % - Accent4 6" xfId="202"/>
    <cellStyle name="20 % - Accent4 7" xfId="203"/>
    <cellStyle name="20 % - Accent4 8" xfId="204"/>
    <cellStyle name="20 % - Accent4 9" xfId="205"/>
    <cellStyle name="20 % - Accent5 10" xfId="206"/>
    <cellStyle name="20 % - Accent5 11" xfId="207"/>
    <cellStyle name="20 % - Accent5 12" xfId="208"/>
    <cellStyle name="20 % - Accent5 13" xfId="209"/>
    <cellStyle name="20 % - Accent5 14" xfId="210"/>
    <cellStyle name="20 % - Accent5 15" xfId="211"/>
    <cellStyle name="20 % - Accent5 16" xfId="212"/>
    <cellStyle name="20 % - Accent5 17" xfId="213"/>
    <cellStyle name="20 % - Accent5 18" xfId="214"/>
    <cellStyle name="20 % - Accent5 19" xfId="215"/>
    <cellStyle name="20 % - Accent5 2" xfId="216"/>
    <cellStyle name="20 % - Accent5 20" xfId="217"/>
    <cellStyle name="20 % - Accent5 21" xfId="218"/>
    <cellStyle name="20 % - Accent5 22" xfId="219"/>
    <cellStyle name="20 % - Accent5 23" xfId="220"/>
    <cellStyle name="20 % - Accent5 24" xfId="221"/>
    <cellStyle name="20 % - Accent5 25" xfId="222"/>
    <cellStyle name="20 % - Accent5 26" xfId="223"/>
    <cellStyle name="20 % - Accent5 27" xfId="224"/>
    <cellStyle name="20 % - Accent5 28" xfId="225"/>
    <cellStyle name="20 % - Accent5 29" xfId="226"/>
    <cellStyle name="20 % - Accent5 3" xfId="227"/>
    <cellStyle name="20 % - Accent5 30" xfId="228"/>
    <cellStyle name="20 % - Accent5 31" xfId="229"/>
    <cellStyle name="20 % - Accent5 32" xfId="230"/>
    <cellStyle name="20 % - Accent5 33" xfId="231"/>
    <cellStyle name="20 % - Accent5 34" xfId="232"/>
    <cellStyle name="20 % - Accent5 35" xfId="233"/>
    <cellStyle name="20 % - Accent5 36" xfId="234"/>
    <cellStyle name="20 % - Accent5 37" xfId="235"/>
    <cellStyle name="20 % - Accent5 38" xfId="236"/>
    <cellStyle name="20 % - Accent5 39" xfId="237"/>
    <cellStyle name="20 % - Accent5 4" xfId="238"/>
    <cellStyle name="20 % - Accent5 40" xfId="239"/>
    <cellStyle name="20 % - Accent5 41" xfId="240"/>
    <cellStyle name="20 % - Accent5 42" xfId="241"/>
    <cellStyle name="20 % - Accent5 43" xfId="242"/>
    <cellStyle name="20 % - Accent5 44" xfId="243"/>
    <cellStyle name="20 % - Accent5 5" xfId="244"/>
    <cellStyle name="20 % - Accent5 6" xfId="245"/>
    <cellStyle name="20 % - Accent5 7" xfId="246"/>
    <cellStyle name="20 % - Accent5 8" xfId="247"/>
    <cellStyle name="20 % - Accent5 9" xfId="248"/>
    <cellStyle name="20 % - Accent6 10" xfId="249"/>
    <cellStyle name="20 % - Accent6 11" xfId="250"/>
    <cellStyle name="20 % - Accent6 12" xfId="251"/>
    <cellStyle name="20 % - Accent6 13" xfId="252"/>
    <cellStyle name="20 % - Accent6 14" xfId="253"/>
    <cellStyle name="20 % - Accent6 15" xfId="254"/>
    <cellStyle name="20 % - Accent6 16" xfId="255"/>
    <cellStyle name="20 % - Accent6 17" xfId="256"/>
    <cellStyle name="20 % - Accent6 18" xfId="257"/>
    <cellStyle name="20 % - Accent6 19" xfId="258"/>
    <cellStyle name="20 % - Accent6 2" xfId="259"/>
    <cellStyle name="20 % - Accent6 20" xfId="260"/>
    <cellStyle name="20 % - Accent6 21" xfId="261"/>
    <cellStyle name="20 % - Accent6 22" xfId="262"/>
    <cellStyle name="20 % - Accent6 23" xfId="263"/>
    <cellStyle name="20 % - Accent6 24" xfId="264"/>
    <cellStyle name="20 % - Accent6 25" xfId="265"/>
    <cellStyle name="20 % - Accent6 26" xfId="266"/>
    <cellStyle name="20 % - Accent6 27" xfId="267"/>
    <cellStyle name="20 % - Accent6 28" xfId="268"/>
    <cellStyle name="20 % - Accent6 29" xfId="269"/>
    <cellStyle name="20 % - Accent6 3" xfId="270"/>
    <cellStyle name="20 % - Accent6 30" xfId="271"/>
    <cellStyle name="20 % - Accent6 31" xfId="272"/>
    <cellStyle name="20 % - Accent6 32" xfId="273"/>
    <cellStyle name="20 % - Accent6 33" xfId="274"/>
    <cellStyle name="20 % - Accent6 34" xfId="275"/>
    <cellStyle name="20 % - Accent6 35" xfId="276"/>
    <cellStyle name="20 % - Accent6 36" xfId="277"/>
    <cellStyle name="20 % - Accent6 37" xfId="278"/>
    <cellStyle name="20 % - Accent6 38" xfId="279"/>
    <cellStyle name="20 % - Accent6 39" xfId="280"/>
    <cellStyle name="20 % - Accent6 4" xfId="281"/>
    <cellStyle name="20 % - Accent6 40" xfId="282"/>
    <cellStyle name="20 % - Accent6 41" xfId="283"/>
    <cellStyle name="20 % - Accent6 42" xfId="284"/>
    <cellStyle name="20 % - Accent6 43" xfId="285"/>
    <cellStyle name="20 % - Accent6 44" xfId="286"/>
    <cellStyle name="20 % - Accent6 5" xfId="287"/>
    <cellStyle name="20 % - Accent6 6" xfId="288"/>
    <cellStyle name="20 % - Accent6 7" xfId="289"/>
    <cellStyle name="20 % - Accent6 8" xfId="290"/>
    <cellStyle name="20 % - Accent6 9" xfId="291"/>
    <cellStyle name="40 % - Accent1 10" xfId="292"/>
    <cellStyle name="40 % - Accent1 11" xfId="293"/>
    <cellStyle name="40 % - Accent1 12" xfId="294"/>
    <cellStyle name="40 % - Accent1 13" xfId="295"/>
    <cellStyle name="40 % - Accent1 14" xfId="296"/>
    <cellStyle name="40 % - Accent1 15" xfId="297"/>
    <cellStyle name="40 % - Accent1 16" xfId="298"/>
    <cellStyle name="40 % - Accent1 17" xfId="299"/>
    <cellStyle name="40 % - Accent1 18" xfId="300"/>
    <cellStyle name="40 % - Accent1 19" xfId="301"/>
    <cellStyle name="40 % - Accent1 2" xfId="302"/>
    <cellStyle name="40 % - Accent1 20" xfId="303"/>
    <cellStyle name="40 % - Accent1 21" xfId="304"/>
    <cellStyle name="40 % - Accent1 22" xfId="305"/>
    <cellStyle name="40 % - Accent1 23" xfId="306"/>
    <cellStyle name="40 % - Accent1 24" xfId="307"/>
    <cellStyle name="40 % - Accent1 25" xfId="308"/>
    <cellStyle name="40 % - Accent1 26" xfId="309"/>
    <cellStyle name="40 % - Accent1 27" xfId="310"/>
    <cellStyle name="40 % - Accent1 28" xfId="311"/>
    <cellStyle name="40 % - Accent1 29" xfId="312"/>
    <cellStyle name="40 % - Accent1 3" xfId="313"/>
    <cellStyle name="40 % - Accent1 30" xfId="314"/>
    <cellStyle name="40 % - Accent1 31" xfId="315"/>
    <cellStyle name="40 % - Accent1 32" xfId="316"/>
    <cellStyle name="40 % - Accent1 33" xfId="317"/>
    <cellStyle name="40 % - Accent1 34" xfId="318"/>
    <cellStyle name="40 % - Accent1 35" xfId="319"/>
    <cellStyle name="40 % - Accent1 36" xfId="320"/>
    <cellStyle name="40 % - Accent1 37" xfId="321"/>
    <cellStyle name="40 % - Accent1 38" xfId="322"/>
    <cellStyle name="40 % - Accent1 39" xfId="323"/>
    <cellStyle name="40 % - Accent1 4" xfId="324"/>
    <cellStyle name="40 % - Accent1 40" xfId="325"/>
    <cellStyle name="40 % - Accent1 41" xfId="326"/>
    <cellStyle name="40 % - Accent1 42" xfId="327"/>
    <cellStyle name="40 % - Accent1 43" xfId="328"/>
    <cellStyle name="40 % - Accent1 44" xfId="329"/>
    <cellStyle name="40 % - Accent1 5" xfId="330"/>
    <cellStyle name="40 % - Accent1 6" xfId="331"/>
    <cellStyle name="40 % - Accent1 7" xfId="332"/>
    <cellStyle name="40 % - Accent1 8" xfId="333"/>
    <cellStyle name="40 % - Accent1 9" xfId="334"/>
    <cellStyle name="40 % - Accent2 10" xfId="335"/>
    <cellStyle name="40 % - Accent2 11" xfId="336"/>
    <cellStyle name="40 % - Accent2 12" xfId="337"/>
    <cellStyle name="40 % - Accent2 13" xfId="338"/>
    <cellStyle name="40 % - Accent2 14" xfId="339"/>
    <cellStyle name="40 % - Accent2 15" xfId="340"/>
    <cellStyle name="40 % - Accent2 16" xfId="341"/>
    <cellStyle name="40 % - Accent2 17" xfId="342"/>
    <cellStyle name="40 % - Accent2 18" xfId="343"/>
    <cellStyle name="40 % - Accent2 19" xfId="344"/>
    <cellStyle name="40 % - Accent2 2" xfId="345"/>
    <cellStyle name="40 % - Accent2 20" xfId="346"/>
    <cellStyle name="40 % - Accent2 21" xfId="347"/>
    <cellStyle name="40 % - Accent2 22" xfId="348"/>
    <cellStyle name="40 % - Accent2 23" xfId="349"/>
    <cellStyle name="40 % - Accent2 24" xfId="350"/>
    <cellStyle name="40 % - Accent2 25" xfId="351"/>
    <cellStyle name="40 % - Accent2 26" xfId="352"/>
    <cellStyle name="40 % - Accent2 27" xfId="353"/>
    <cellStyle name="40 % - Accent2 28" xfId="354"/>
    <cellStyle name="40 % - Accent2 29" xfId="355"/>
    <cellStyle name="40 % - Accent2 3" xfId="356"/>
    <cellStyle name="40 % - Accent2 30" xfId="357"/>
    <cellStyle name="40 % - Accent2 31" xfId="358"/>
    <cellStyle name="40 % - Accent2 32" xfId="359"/>
    <cellStyle name="40 % - Accent2 33" xfId="360"/>
    <cellStyle name="40 % - Accent2 34" xfId="361"/>
    <cellStyle name="40 % - Accent2 35" xfId="362"/>
    <cellStyle name="40 % - Accent2 36" xfId="363"/>
    <cellStyle name="40 % - Accent2 37" xfId="364"/>
    <cellStyle name="40 % - Accent2 38" xfId="365"/>
    <cellStyle name="40 % - Accent2 39" xfId="366"/>
    <cellStyle name="40 % - Accent2 4" xfId="367"/>
    <cellStyle name="40 % - Accent2 40" xfId="368"/>
    <cellStyle name="40 % - Accent2 41" xfId="369"/>
    <cellStyle name="40 % - Accent2 42" xfId="370"/>
    <cellStyle name="40 % - Accent2 43" xfId="371"/>
    <cellStyle name="40 % - Accent2 44" xfId="372"/>
    <cellStyle name="40 % - Accent2 5" xfId="373"/>
    <cellStyle name="40 % - Accent2 6" xfId="374"/>
    <cellStyle name="40 % - Accent2 7" xfId="375"/>
    <cellStyle name="40 % - Accent2 8" xfId="376"/>
    <cellStyle name="40 % - Accent2 9" xfId="377"/>
    <cellStyle name="40 % - Accent3 10" xfId="378"/>
    <cellStyle name="40 % - Accent3 11" xfId="379"/>
    <cellStyle name="40 % - Accent3 12" xfId="380"/>
    <cellStyle name="40 % - Accent3 13" xfId="381"/>
    <cellStyle name="40 % - Accent3 14" xfId="382"/>
    <cellStyle name="40 % - Accent3 15" xfId="383"/>
    <cellStyle name="40 % - Accent3 16" xfId="384"/>
    <cellStyle name="40 % - Accent3 17" xfId="385"/>
    <cellStyle name="40 % - Accent3 18" xfId="386"/>
    <cellStyle name="40 % - Accent3 19" xfId="387"/>
    <cellStyle name="40 % - Accent3 2" xfId="388"/>
    <cellStyle name="40 % - Accent3 20" xfId="389"/>
    <cellStyle name="40 % - Accent3 21" xfId="390"/>
    <cellStyle name="40 % - Accent3 22" xfId="391"/>
    <cellStyle name="40 % - Accent3 23" xfId="392"/>
    <cellStyle name="40 % - Accent3 24" xfId="393"/>
    <cellStyle name="40 % - Accent3 25" xfId="394"/>
    <cellStyle name="40 % - Accent3 26" xfId="395"/>
    <cellStyle name="40 % - Accent3 27" xfId="396"/>
    <cellStyle name="40 % - Accent3 28" xfId="397"/>
    <cellStyle name="40 % - Accent3 29" xfId="398"/>
    <cellStyle name="40 % - Accent3 3" xfId="399"/>
    <cellStyle name="40 % - Accent3 30" xfId="400"/>
    <cellStyle name="40 % - Accent3 31" xfId="401"/>
    <cellStyle name="40 % - Accent3 32" xfId="402"/>
    <cellStyle name="40 % - Accent3 33" xfId="403"/>
    <cellStyle name="40 % - Accent3 34" xfId="404"/>
    <cellStyle name="40 % - Accent3 35" xfId="405"/>
    <cellStyle name="40 % - Accent3 36" xfId="406"/>
    <cellStyle name="40 % - Accent3 37" xfId="407"/>
    <cellStyle name="40 % - Accent3 38" xfId="408"/>
    <cellStyle name="40 % - Accent3 39" xfId="409"/>
    <cellStyle name="40 % - Accent3 4" xfId="410"/>
    <cellStyle name="40 % - Accent3 40" xfId="411"/>
    <cellStyle name="40 % - Accent3 41" xfId="412"/>
    <cellStyle name="40 % - Accent3 42" xfId="413"/>
    <cellStyle name="40 % - Accent3 43" xfId="414"/>
    <cellStyle name="40 % - Accent3 44" xfId="415"/>
    <cellStyle name="40 % - Accent3 5" xfId="416"/>
    <cellStyle name="40 % - Accent3 6" xfId="417"/>
    <cellStyle name="40 % - Accent3 7" xfId="418"/>
    <cellStyle name="40 % - Accent3 8" xfId="419"/>
    <cellStyle name="40 % - Accent3 9" xfId="420"/>
    <cellStyle name="40 % - Accent4 10" xfId="421"/>
    <cellStyle name="40 % - Accent4 11" xfId="422"/>
    <cellStyle name="40 % - Accent4 12" xfId="423"/>
    <cellStyle name="40 % - Accent4 13" xfId="424"/>
    <cellStyle name="40 % - Accent4 14" xfId="425"/>
    <cellStyle name="40 % - Accent4 15" xfId="426"/>
    <cellStyle name="40 % - Accent4 16" xfId="427"/>
    <cellStyle name="40 % - Accent4 17" xfId="428"/>
    <cellStyle name="40 % - Accent4 18" xfId="429"/>
    <cellStyle name="40 % - Accent4 19" xfId="430"/>
    <cellStyle name="40 % - Accent4 2" xfId="431"/>
    <cellStyle name="40 % - Accent4 20" xfId="432"/>
    <cellStyle name="40 % - Accent4 21" xfId="433"/>
    <cellStyle name="40 % - Accent4 22" xfId="434"/>
    <cellStyle name="40 % - Accent4 23" xfId="435"/>
    <cellStyle name="40 % - Accent4 24" xfId="436"/>
    <cellStyle name="40 % - Accent4 25" xfId="437"/>
    <cellStyle name="40 % - Accent4 26" xfId="438"/>
    <cellStyle name="40 % - Accent4 27" xfId="439"/>
    <cellStyle name="40 % - Accent4 28" xfId="440"/>
    <cellStyle name="40 % - Accent4 29" xfId="441"/>
    <cellStyle name="40 % - Accent4 3" xfId="442"/>
    <cellStyle name="40 % - Accent4 30" xfId="443"/>
    <cellStyle name="40 % - Accent4 31" xfId="444"/>
    <cellStyle name="40 % - Accent4 32" xfId="445"/>
    <cellStyle name="40 % - Accent4 33" xfId="446"/>
    <cellStyle name="40 % - Accent4 34" xfId="447"/>
    <cellStyle name="40 % - Accent4 35" xfId="448"/>
    <cellStyle name="40 % - Accent4 36" xfId="449"/>
    <cellStyle name="40 % - Accent4 37" xfId="450"/>
    <cellStyle name="40 % - Accent4 38" xfId="451"/>
    <cellStyle name="40 % - Accent4 39" xfId="452"/>
    <cellStyle name="40 % - Accent4 4" xfId="453"/>
    <cellStyle name="40 % - Accent4 40" xfId="454"/>
    <cellStyle name="40 % - Accent4 41" xfId="455"/>
    <cellStyle name="40 % - Accent4 42" xfId="456"/>
    <cellStyle name="40 % - Accent4 43" xfId="457"/>
    <cellStyle name="40 % - Accent4 44" xfId="458"/>
    <cellStyle name="40 % - Accent4 5" xfId="459"/>
    <cellStyle name="40 % - Accent4 6" xfId="460"/>
    <cellStyle name="40 % - Accent4 7" xfId="461"/>
    <cellStyle name="40 % - Accent4 8" xfId="462"/>
    <cellStyle name="40 % - Accent4 9" xfId="463"/>
    <cellStyle name="40 % - Accent5 10" xfId="464"/>
    <cellStyle name="40 % - Accent5 11" xfId="465"/>
    <cellStyle name="40 % - Accent5 12" xfId="466"/>
    <cellStyle name="40 % - Accent5 13" xfId="467"/>
    <cellStyle name="40 % - Accent5 14" xfId="468"/>
    <cellStyle name="40 % - Accent5 15" xfId="469"/>
    <cellStyle name="40 % - Accent5 16" xfId="470"/>
    <cellStyle name="40 % - Accent5 17" xfId="471"/>
    <cellStyle name="40 % - Accent5 18" xfId="472"/>
    <cellStyle name="40 % - Accent5 19" xfId="473"/>
    <cellStyle name="40 % - Accent5 2" xfId="474"/>
    <cellStyle name="40 % - Accent5 20" xfId="475"/>
    <cellStyle name="40 % - Accent5 21" xfId="476"/>
    <cellStyle name="40 % - Accent5 22" xfId="477"/>
    <cellStyle name="40 % - Accent5 23" xfId="478"/>
    <cellStyle name="40 % - Accent5 24" xfId="479"/>
    <cellStyle name="40 % - Accent5 25" xfId="480"/>
    <cellStyle name="40 % - Accent5 26" xfId="481"/>
    <cellStyle name="40 % - Accent5 27" xfId="482"/>
    <cellStyle name="40 % - Accent5 28" xfId="483"/>
    <cellStyle name="40 % - Accent5 29" xfId="484"/>
    <cellStyle name="40 % - Accent5 3" xfId="485"/>
    <cellStyle name="40 % - Accent5 30" xfId="486"/>
    <cellStyle name="40 % - Accent5 31" xfId="487"/>
    <cellStyle name="40 % - Accent5 32" xfId="488"/>
    <cellStyle name="40 % - Accent5 33" xfId="489"/>
    <cellStyle name="40 % - Accent5 34" xfId="490"/>
    <cellStyle name="40 % - Accent5 35" xfId="491"/>
    <cellStyle name="40 % - Accent5 36" xfId="492"/>
    <cellStyle name="40 % - Accent5 37" xfId="493"/>
    <cellStyle name="40 % - Accent5 38" xfId="494"/>
    <cellStyle name="40 % - Accent5 39" xfId="495"/>
    <cellStyle name="40 % - Accent5 4" xfId="496"/>
    <cellStyle name="40 % - Accent5 40" xfId="497"/>
    <cellStyle name="40 % - Accent5 41" xfId="498"/>
    <cellStyle name="40 % - Accent5 42" xfId="499"/>
    <cellStyle name="40 % - Accent5 43" xfId="500"/>
    <cellStyle name="40 % - Accent5 44" xfId="501"/>
    <cellStyle name="40 % - Accent5 5" xfId="502"/>
    <cellStyle name="40 % - Accent5 6" xfId="503"/>
    <cellStyle name="40 % - Accent5 7" xfId="504"/>
    <cellStyle name="40 % - Accent5 8" xfId="505"/>
    <cellStyle name="40 % - Accent5 9" xfId="506"/>
    <cellStyle name="40 % - Accent6 10" xfId="507"/>
    <cellStyle name="40 % - Accent6 11" xfId="508"/>
    <cellStyle name="40 % - Accent6 12" xfId="509"/>
    <cellStyle name="40 % - Accent6 13" xfId="510"/>
    <cellStyle name="40 % - Accent6 14" xfId="511"/>
    <cellStyle name="40 % - Accent6 15" xfId="512"/>
    <cellStyle name="40 % - Accent6 16" xfId="513"/>
    <cellStyle name="40 % - Accent6 17" xfId="514"/>
    <cellStyle name="40 % - Accent6 18" xfId="515"/>
    <cellStyle name="40 % - Accent6 19" xfId="516"/>
    <cellStyle name="40 % - Accent6 2" xfId="517"/>
    <cellStyle name="40 % - Accent6 20" xfId="518"/>
    <cellStyle name="40 % - Accent6 21" xfId="519"/>
    <cellStyle name="40 % - Accent6 22" xfId="520"/>
    <cellStyle name="40 % - Accent6 23" xfId="521"/>
    <cellStyle name="40 % - Accent6 24" xfId="522"/>
    <cellStyle name="40 % - Accent6 25" xfId="523"/>
    <cellStyle name="40 % - Accent6 26" xfId="524"/>
    <cellStyle name="40 % - Accent6 27" xfId="525"/>
    <cellStyle name="40 % - Accent6 28" xfId="526"/>
    <cellStyle name="40 % - Accent6 29" xfId="527"/>
    <cellStyle name="40 % - Accent6 3" xfId="528"/>
    <cellStyle name="40 % - Accent6 30" xfId="529"/>
    <cellStyle name="40 % - Accent6 31" xfId="530"/>
    <cellStyle name="40 % - Accent6 32" xfId="531"/>
    <cellStyle name="40 % - Accent6 33" xfId="532"/>
    <cellStyle name="40 % - Accent6 34" xfId="533"/>
    <cellStyle name="40 % - Accent6 35" xfId="534"/>
    <cellStyle name="40 % - Accent6 36" xfId="535"/>
    <cellStyle name="40 % - Accent6 37" xfId="536"/>
    <cellStyle name="40 % - Accent6 38" xfId="537"/>
    <cellStyle name="40 % - Accent6 39" xfId="538"/>
    <cellStyle name="40 % - Accent6 4" xfId="539"/>
    <cellStyle name="40 % - Accent6 40" xfId="540"/>
    <cellStyle name="40 % - Accent6 41" xfId="541"/>
    <cellStyle name="40 % - Accent6 42" xfId="542"/>
    <cellStyle name="40 % - Accent6 43" xfId="543"/>
    <cellStyle name="40 % - Accent6 44" xfId="544"/>
    <cellStyle name="40 % - Accent6 5" xfId="545"/>
    <cellStyle name="40 % - Accent6 6" xfId="546"/>
    <cellStyle name="40 % - Accent6 7" xfId="547"/>
    <cellStyle name="40 % - Accent6 8" xfId="548"/>
    <cellStyle name="40 % - Accent6 9" xfId="549"/>
    <cellStyle name="60 % - Accent1 10" xfId="550"/>
    <cellStyle name="60 % - Accent1 11" xfId="551"/>
    <cellStyle name="60 % - Accent1 12" xfId="552"/>
    <cellStyle name="60 % - Accent1 13" xfId="553"/>
    <cellStyle name="60 % - Accent1 14" xfId="554"/>
    <cellStyle name="60 % - Accent1 15" xfId="555"/>
    <cellStyle name="60 % - Accent1 16" xfId="556"/>
    <cellStyle name="60 % - Accent1 17" xfId="557"/>
    <cellStyle name="60 % - Accent1 18" xfId="558"/>
    <cellStyle name="60 % - Accent1 19" xfId="559"/>
    <cellStyle name="60 % - Accent1 2" xfId="560"/>
    <cellStyle name="60 % - Accent1 20" xfId="561"/>
    <cellStyle name="60 % - Accent1 21" xfId="562"/>
    <cellStyle name="60 % - Accent1 22" xfId="563"/>
    <cellStyle name="60 % - Accent1 23" xfId="564"/>
    <cellStyle name="60 % - Accent1 24" xfId="565"/>
    <cellStyle name="60 % - Accent1 25" xfId="566"/>
    <cellStyle name="60 % - Accent1 26" xfId="567"/>
    <cellStyle name="60 % - Accent1 27" xfId="568"/>
    <cellStyle name="60 % - Accent1 28" xfId="569"/>
    <cellStyle name="60 % - Accent1 29" xfId="570"/>
    <cellStyle name="60 % - Accent1 3" xfId="571"/>
    <cellStyle name="60 % - Accent1 30" xfId="572"/>
    <cellStyle name="60 % - Accent1 31" xfId="573"/>
    <cellStyle name="60 % - Accent1 32" xfId="574"/>
    <cellStyle name="60 % - Accent1 33" xfId="575"/>
    <cellStyle name="60 % - Accent1 34" xfId="576"/>
    <cellStyle name="60 % - Accent1 35" xfId="577"/>
    <cellStyle name="60 % - Accent1 36" xfId="578"/>
    <cellStyle name="60 % - Accent1 37" xfId="579"/>
    <cellStyle name="60 % - Accent1 38" xfId="580"/>
    <cellStyle name="60 % - Accent1 39" xfId="581"/>
    <cellStyle name="60 % - Accent1 4" xfId="582"/>
    <cellStyle name="60 % - Accent1 40" xfId="583"/>
    <cellStyle name="60 % - Accent1 41" xfId="584"/>
    <cellStyle name="60 % - Accent1 42" xfId="585"/>
    <cellStyle name="60 % - Accent1 43" xfId="586"/>
    <cellStyle name="60 % - Accent1 44" xfId="587"/>
    <cellStyle name="60 % - Accent1 5" xfId="588"/>
    <cellStyle name="60 % - Accent1 6" xfId="589"/>
    <cellStyle name="60 % - Accent1 7" xfId="590"/>
    <cellStyle name="60 % - Accent1 8" xfId="591"/>
    <cellStyle name="60 % - Accent1 9" xfId="592"/>
    <cellStyle name="60 % - Accent2 10" xfId="593"/>
    <cellStyle name="60 % - Accent2 11" xfId="594"/>
    <cellStyle name="60 % - Accent2 12" xfId="595"/>
    <cellStyle name="60 % - Accent2 13" xfId="596"/>
    <cellStyle name="60 % - Accent2 14" xfId="597"/>
    <cellStyle name="60 % - Accent2 15" xfId="598"/>
    <cellStyle name="60 % - Accent2 16" xfId="599"/>
    <cellStyle name="60 % - Accent2 17" xfId="600"/>
    <cellStyle name="60 % - Accent2 18" xfId="601"/>
    <cellStyle name="60 % - Accent2 19" xfId="602"/>
    <cellStyle name="60 % - Accent2 2" xfId="603"/>
    <cellStyle name="60 % - Accent2 20" xfId="604"/>
    <cellStyle name="60 % - Accent2 21" xfId="605"/>
    <cellStyle name="60 % - Accent2 22" xfId="606"/>
    <cellStyle name="60 % - Accent2 23" xfId="607"/>
    <cellStyle name="60 % - Accent2 24" xfId="608"/>
    <cellStyle name="60 % - Accent2 25" xfId="609"/>
    <cellStyle name="60 % - Accent2 26" xfId="610"/>
    <cellStyle name="60 % - Accent2 27" xfId="611"/>
    <cellStyle name="60 % - Accent2 28" xfId="612"/>
    <cellStyle name="60 % - Accent2 29" xfId="613"/>
    <cellStyle name="60 % - Accent2 3" xfId="614"/>
    <cellStyle name="60 % - Accent2 30" xfId="615"/>
    <cellStyle name="60 % - Accent2 31" xfId="616"/>
    <cellStyle name="60 % - Accent2 32" xfId="617"/>
    <cellStyle name="60 % - Accent2 33" xfId="618"/>
    <cellStyle name="60 % - Accent2 34" xfId="619"/>
    <cellStyle name="60 % - Accent2 35" xfId="620"/>
    <cellStyle name="60 % - Accent2 36" xfId="621"/>
    <cellStyle name="60 % - Accent2 37" xfId="622"/>
    <cellStyle name="60 % - Accent2 38" xfId="623"/>
    <cellStyle name="60 % - Accent2 39" xfId="624"/>
    <cellStyle name="60 % - Accent2 4" xfId="625"/>
    <cellStyle name="60 % - Accent2 40" xfId="626"/>
    <cellStyle name="60 % - Accent2 41" xfId="627"/>
    <cellStyle name="60 % - Accent2 42" xfId="628"/>
    <cellStyle name="60 % - Accent2 43" xfId="629"/>
    <cellStyle name="60 % - Accent2 44" xfId="630"/>
    <cellStyle name="60 % - Accent2 5" xfId="631"/>
    <cellStyle name="60 % - Accent2 6" xfId="632"/>
    <cellStyle name="60 % - Accent2 7" xfId="633"/>
    <cellStyle name="60 % - Accent2 8" xfId="634"/>
    <cellStyle name="60 % - Accent2 9" xfId="635"/>
    <cellStyle name="60 % - Accent3 10" xfId="636"/>
    <cellStyle name="60 % - Accent3 11" xfId="637"/>
    <cellStyle name="60 % - Accent3 12" xfId="638"/>
    <cellStyle name="60 % - Accent3 13" xfId="639"/>
    <cellStyle name="60 % - Accent3 14" xfId="640"/>
    <cellStyle name="60 % - Accent3 15" xfId="641"/>
    <cellStyle name="60 % - Accent3 16" xfId="642"/>
    <cellStyle name="60 % - Accent3 17" xfId="643"/>
    <cellStyle name="60 % - Accent3 18" xfId="644"/>
    <cellStyle name="60 % - Accent3 19" xfId="645"/>
    <cellStyle name="60 % - Accent3 2" xfId="646"/>
    <cellStyle name="60 % - Accent3 20" xfId="647"/>
    <cellStyle name="60 % - Accent3 21" xfId="648"/>
    <cellStyle name="60 % - Accent3 22" xfId="649"/>
    <cellStyle name="60 % - Accent3 23" xfId="650"/>
    <cellStyle name="60 % - Accent3 24" xfId="651"/>
    <cellStyle name="60 % - Accent3 25" xfId="652"/>
    <cellStyle name="60 % - Accent3 26" xfId="653"/>
    <cellStyle name="60 % - Accent3 27" xfId="654"/>
    <cellStyle name="60 % - Accent3 28" xfId="655"/>
    <cellStyle name="60 % - Accent3 29" xfId="656"/>
    <cellStyle name="60 % - Accent3 3" xfId="657"/>
    <cellStyle name="60 % - Accent3 30" xfId="658"/>
    <cellStyle name="60 % - Accent3 31" xfId="659"/>
    <cellStyle name="60 % - Accent3 32" xfId="660"/>
    <cellStyle name="60 % - Accent3 33" xfId="661"/>
    <cellStyle name="60 % - Accent3 34" xfId="662"/>
    <cellStyle name="60 % - Accent3 35" xfId="663"/>
    <cellStyle name="60 % - Accent3 36" xfId="664"/>
    <cellStyle name="60 % - Accent3 37" xfId="665"/>
    <cellStyle name="60 % - Accent3 38" xfId="666"/>
    <cellStyle name="60 % - Accent3 39" xfId="667"/>
    <cellStyle name="60 % - Accent3 4" xfId="668"/>
    <cellStyle name="60 % - Accent3 40" xfId="669"/>
    <cellStyle name="60 % - Accent3 41" xfId="670"/>
    <cellStyle name="60 % - Accent3 42" xfId="671"/>
    <cellStyle name="60 % - Accent3 43" xfId="672"/>
    <cellStyle name="60 % - Accent3 44" xfId="673"/>
    <cellStyle name="60 % - Accent3 5" xfId="674"/>
    <cellStyle name="60 % - Accent3 6" xfId="675"/>
    <cellStyle name="60 % - Accent3 7" xfId="676"/>
    <cellStyle name="60 % - Accent3 8" xfId="677"/>
    <cellStyle name="60 % - Accent3 9" xfId="678"/>
    <cellStyle name="60 % - Accent4 10" xfId="679"/>
    <cellStyle name="60 % - Accent4 11" xfId="680"/>
    <cellStyle name="60 % - Accent4 12" xfId="681"/>
    <cellStyle name="60 % - Accent4 13" xfId="682"/>
    <cellStyle name="60 % - Accent4 14" xfId="683"/>
    <cellStyle name="60 % - Accent4 15" xfId="684"/>
    <cellStyle name="60 % - Accent4 16" xfId="685"/>
    <cellStyle name="60 % - Accent4 17" xfId="686"/>
    <cellStyle name="60 % - Accent4 18" xfId="687"/>
    <cellStyle name="60 % - Accent4 19" xfId="688"/>
    <cellStyle name="60 % - Accent4 2" xfId="689"/>
    <cellStyle name="60 % - Accent4 20" xfId="690"/>
    <cellStyle name="60 % - Accent4 21" xfId="691"/>
    <cellStyle name="60 % - Accent4 22" xfId="692"/>
    <cellStyle name="60 % - Accent4 23" xfId="693"/>
    <cellStyle name="60 % - Accent4 24" xfId="694"/>
    <cellStyle name="60 % - Accent4 25" xfId="695"/>
    <cellStyle name="60 % - Accent4 26" xfId="696"/>
    <cellStyle name="60 % - Accent4 27" xfId="697"/>
    <cellStyle name="60 % - Accent4 28" xfId="698"/>
    <cellStyle name="60 % - Accent4 29" xfId="699"/>
    <cellStyle name="60 % - Accent4 3" xfId="700"/>
    <cellStyle name="60 % - Accent4 30" xfId="701"/>
    <cellStyle name="60 % - Accent4 31" xfId="702"/>
    <cellStyle name="60 % - Accent4 32" xfId="703"/>
    <cellStyle name="60 % - Accent4 33" xfId="704"/>
    <cellStyle name="60 % - Accent4 34" xfId="705"/>
    <cellStyle name="60 % - Accent4 35" xfId="706"/>
    <cellStyle name="60 % - Accent4 36" xfId="707"/>
    <cellStyle name="60 % - Accent4 37" xfId="708"/>
    <cellStyle name="60 % - Accent4 38" xfId="709"/>
    <cellStyle name="60 % - Accent4 39" xfId="710"/>
    <cellStyle name="60 % - Accent4 4" xfId="711"/>
    <cellStyle name="60 % - Accent4 40" xfId="712"/>
    <cellStyle name="60 % - Accent4 41" xfId="713"/>
    <cellStyle name="60 % - Accent4 42" xfId="714"/>
    <cellStyle name="60 % - Accent4 43" xfId="715"/>
    <cellStyle name="60 % - Accent4 44" xfId="716"/>
    <cellStyle name="60 % - Accent4 5" xfId="717"/>
    <cellStyle name="60 % - Accent4 6" xfId="718"/>
    <cellStyle name="60 % - Accent4 7" xfId="719"/>
    <cellStyle name="60 % - Accent4 8" xfId="720"/>
    <cellStyle name="60 % - Accent4 9" xfId="721"/>
    <cellStyle name="60 % - Accent5 10" xfId="722"/>
    <cellStyle name="60 % - Accent5 11" xfId="723"/>
    <cellStyle name="60 % - Accent5 12" xfId="724"/>
    <cellStyle name="60 % - Accent5 13" xfId="725"/>
    <cellStyle name="60 % - Accent5 14" xfId="726"/>
    <cellStyle name="60 % - Accent5 15" xfId="727"/>
    <cellStyle name="60 % - Accent5 16" xfId="728"/>
    <cellStyle name="60 % - Accent5 17" xfId="729"/>
    <cellStyle name="60 % - Accent5 18" xfId="730"/>
    <cellStyle name="60 % - Accent5 19" xfId="731"/>
    <cellStyle name="60 % - Accent5 2" xfId="732"/>
    <cellStyle name="60 % - Accent5 20" xfId="733"/>
    <cellStyle name="60 % - Accent5 21" xfId="734"/>
    <cellStyle name="60 % - Accent5 22" xfId="735"/>
    <cellStyle name="60 % - Accent5 23" xfId="736"/>
    <cellStyle name="60 % - Accent5 24" xfId="737"/>
    <cellStyle name="60 % - Accent5 25" xfId="738"/>
    <cellStyle name="60 % - Accent5 26" xfId="739"/>
    <cellStyle name="60 % - Accent5 27" xfId="740"/>
    <cellStyle name="60 % - Accent5 28" xfId="741"/>
    <cellStyle name="60 % - Accent5 29" xfId="742"/>
    <cellStyle name="60 % - Accent5 3" xfId="743"/>
    <cellStyle name="60 % - Accent5 30" xfId="744"/>
    <cellStyle name="60 % - Accent5 31" xfId="745"/>
    <cellStyle name="60 % - Accent5 32" xfId="746"/>
    <cellStyle name="60 % - Accent5 33" xfId="747"/>
    <cellStyle name="60 % - Accent5 34" xfId="748"/>
    <cellStyle name="60 % - Accent5 35" xfId="749"/>
    <cellStyle name="60 % - Accent5 36" xfId="750"/>
    <cellStyle name="60 % - Accent5 37" xfId="751"/>
    <cellStyle name="60 % - Accent5 38" xfId="752"/>
    <cellStyle name="60 % - Accent5 39" xfId="753"/>
    <cellStyle name="60 % - Accent5 4" xfId="754"/>
    <cellStyle name="60 % - Accent5 40" xfId="755"/>
    <cellStyle name="60 % - Accent5 41" xfId="756"/>
    <cellStyle name="60 % - Accent5 42" xfId="757"/>
    <cellStyle name="60 % - Accent5 43" xfId="758"/>
    <cellStyle name="60 % - Accent5 44" xfId="759"/>
    <cellStyle name="60 % - Accent5 5" xfId="760"/>
    <cellStyle name="60 % - Accent5 6" xfId="761"/>
    <cellStyle name="60 % - Accent5 7" xfId="762"/>
    <cellStyle name="60 % - Accent5 8" xfId="763"/>
    <cellStyle name="60 % - Accent5 9" xfId="764"/>
    <cellStyle name="60 % - Accent6 10" xfId="765"/>
    <cellStyle name="60 % - Accent6 11" xfId="766"/>
    <cellStyle name="60 % - Accent6 12" xfId="767"/>
    <cellStyle name="60 % - Accent6 13" xfId="768"/>
    <cellStyle name="60 % - Accent6 14" xfId="769"/>
    <cellStyle name="60 % - Accent6 15" xfId="770"/>
    <cellStyle name="60 % - Accent6 16" xfId="771"/>
    <cellStyle name="60 % - Accent6 17" xfId="772"/>
    <cellStyle name="60 % - Accent6 18" xfId="773"/>
    <cellStyle name="60 % - Accent6 19" xfId="774"/>
    <cellStyle name="60 % - Accent6 2" xfId="775"/>
    <cellStyle name="60 % - Accent6 20" xfId="776"/>
    <cellStyle name="60 % - Accent6 21" xfId="777"/>
    <cellStyle name="60 % - Accent6 22" xfId="778"/>
    <cellStyle name="60 % - Accent6 23" xfId="779"/>
    <cellStyle name="60 % - Accent6 24" xfId="780"/>
    <cellStyle name="60 % - Accent6 25" xfId="781"/>
    <cellStyle name="60 % - Accent6 26" xfId="782"/>
    <cellStyle name="60 % - Accent6 27" xfId="783"/>
    <cellStyle name="60 % - Accent6 28" xfId="784"/>
    <cellStyle name="60 % - Accent6 29" xfId="785"/>
    <cellStyle name="60 % - Accent6 3" xfId="786"/>
    <cellStyle name="60 % - Accent6 30" xfId="787"/>
    <cellStyle name="60 % - Accent6 31" xfId="788"/>
    <cellStyle name="60 % - Accent6 32" xfId="789"/>
    <cellStyle name="60 % - Accent6 33" xfId="790"/>
    <cellStyle name="60 % - Accent6 34" xfId="791"/>
    <cellStyle name="60 % - Accent6 35" xfId="792"/>
    <cellStyle name="60 % - Accent6 36" xfId="793"/>
    <cellStyle name="60 % - Accent6 37" xfId="794"/>
    <cellStyle name="60 % - Accent6 38" xfId="795"/>
    <cellStyle name="60 % - Accent6 39" xfId="796"/>
    <cellStyle name="60 % - Accent6 4" xfId="797"/>
    <cellStyle name="60 % - Accent6 40" xfId="798"/>
    <cellStyle name="60 % - Accent6 41" xfId="799"/>
    <cellStyle name="60 % - Accent6 42" xfId="800"/>
    <cellStyle name="60 % - Accent6 43" xfId="801"/>
    <cellStyle name="60 % - Accent6 44" xfId="802"/>
    <cellStyle name="60 % - Accent6 5" xfId="803"/>
    <cellStyle name="60 % - Accent6 6" xfId="804"/>
    <cellStyle name="60 % - Accent6 7" xfId="805"/>
    <cellStyle name="60 % - Accent6 8" xfId="806"/>
    <cellStyle name="60 % - Accent6 9" xfId="807"/>
    <cellStyle name="Accent1 10" xfId="808"/>
    <cellStyle name="Accent1 11" xfId="809"/>
    <cellStyle name="Accent1 12" xfId="810"/>
    <cellStyle name="Accent1 13" xfId="811"/>
    <cellStyle name="Accent1 14" xfId="812"/>
    <cellStyle name="Accent1 15" xfId="813"/>
    <cellStyle name="Accent1 16" xfId="814"/>
    <cellStyle name="Accent1 17" xfId="815"/>
    <cellStyle name="Accent1 18" xfId="816"/>
    <cellStyle name="Accent1 19" xfId="817"/>
    <cellStyle name="Accent1 2" xfId="818"/>
    <cellStyle name="Accent1 20" xfId="819"/>
    <cellStyle name="Accent1 21" xfId="820"/>
    <cellStyle name="Accent1 22" xfId="821"/>
    <cellStyle name="Accent1 23" xfId="822"/>
    <cellStyle name="Accent1 24" xfId="823"/>
    <cellStyle name="Accent1 25" xfId="824"/>
    <cellStyle name="Accent1 26" xfId="825"/>
    <cellStyle name="Accent1 27" xfId="826"/>
    <cellStyle name="Accent1 28" xfId="827"/>
    <cellStyle name="Accent1 29" xfId="828"/>
    <cellStyle name="Accent1 3" xfId="829"/>
    <cellStyle name="Accent1 30" xfId="830"/>
    <cellStyle name="Accent1 31" xfId="831"/>
    <cellStyle name="Accent1 32" xfId="832"/>
    <cellStyle name="Accent1 33" xfId="833"/>
    <cellStyle name="Accent1 34" xfId="834"/>
    <cellStyle name="Accent1 35" xfId="835"/>
    <cellStyle name="Accent1 36" xfId="836"/>
    <cellStyle name="Accent1 37" xfId="837"/>
    <cellStyle name="Accent1 38" xfId="838"/>
    <cellStyle name="Accent1 39" xfId="839"/>
    <cellStyle name="Accent1 4" xfId="840"/>
    <cellStyle name="Accent1 40" xfId="841"/>
    <cellStyle name="Accent1 41" xfId="842"/>
    <cellStyle name="Accent1 42" xfId="843"/>
    <cellStyle name="Accent1 43" xfId="844"/>
    <cellStyle name="Accent1 44" xfId="845"/>
    <cellStyle name="Accent1 5" xfId="846"/>
    <cellStyle name="Accent1 6" xfId="847"/>
    <cellStyle name="Accent1 7" xfId="848"/>
    <cellStyle name="Accent1 8" xfId="849"/>
    <cellStyle name="Accent1 9" xfId="850"/>
    <cellStyle name="Accent2 10" xfId="851"/>
    <cellStyle name="Accent2 11" xfId="852"/>
    <cellStyle name="Accent2 12" xfId="853"/>
    <cellStyle name="Accent2 13" xfId="854"/>
    <cellStyle name="Accent2 14" xfId="855"/>
    <cellStyle name="Accent2 15" xfId="856"/>
    <cellStyle name="Accent2 16" xfId="857"/>
    <cellStyle name="Accent2 17" xfId="858"/>
    <cellStyle name="Accent2 18" xfId="859"/>
    <cellStyle name="Accent2 19" xfId="860"/>
    <cellStyle name="Accent2 2" xfId="861"/>
    <cellStyle name="Accent2 20" xfId="862"/>
    <cellStyle name="Accent2 21" xfId="863"/>
    <cellStyle name="Accent2 22" xfId="864"/>
    <cellStyle name="Accent2 23" xfId="865"/>
    <cellStyle name="Accent2 24" xfId="866"/>
    <cellStyle name="Accent2 25" xfId="867"/>
    <cellStyle name="Accent2 26" xfId="868"/>
    <cellStyle name="Accent2 27" xfId="869"/>
    <cellStyle name="Accent2 28" xfId="870"/>
    <cellStyle name="Accent2 29" xfId="871"/>
    <cellStyle name="Accent2 3" xfId="872"/>
    <cellStyle name="Accent2 30" xfId="873"/>
    <cellStyle name="Accent2 31" xfId="874"/>
    <cellStyle name="Accent2 32" xfId="875"/>
    <cellStyle name="Accent2 33" xfId="876"/>
    <cellStyle name="Accent2 34" xfId="877"/>
    <cellStyle name="Accent2 35" xfId="878"/>
    <cellStyle name="Accent2 36" xfId="879"/>
    <cellStyle name="Accent2 37" xfId="880"/>
    <cellStyle name="Accent2 38" xfId="881"/>
    <cellStyle name="Accent2 39" xfId="882"/>
    <cellStyle name="Accent2 4" xfId="883"/>
    <cellStyle name="Accent2 40" xfId="884"/>
    <cellStyle name="Accent2 41" xfId="885"/>
    <cellStyle name="Accent2 42" xfId="886"/>
    <cellStyle name="Accent2 43" xfId="887"/>
    <cellStyle name="Accent2 44" xfId="888"/>
    <cellStyle name="Accent2 5" xfId="889"/>
    <cellStyle name="Accent2 6" xfId="890"/>
    <cellStyle name="Accent2 7" xfId="891"/>
    <cellStyle name="Accent2 8" xfId="892"/>
    <cellStyle name="Accent2 9" xfId="893"/>
    <cellStyle name="Accent3 10" xfId="894"/>
    <cellStyle name="Accent3 11" xfId="895"/>
    <cellStyle name="Accent3 12" xfId="896"/>
    <cellStyle name="Accent3 13" xfId="897"/>
    <cellStyle name="Accent3 14" xfId="898"/>
    <cellStyle name="Accent3 15" xfId="899"/>
    <cellStyle name="Accent3 16" xfId="900"/>
    <cellStyle name="Accent3 17" xfId="901"/>
    <cellStyle name="Accent3 18" xfId="902"/>
    <cellStyle name="Accent3 19" xfId="903"/>
    <cellStyle name="Accent3 2" xfId="904"/>
    <cellStyle name="Accent3 20" xfId="905"/>
    <cellStyle name="Accent3 21" xfId="906"/>
    <cellStyle name="Accent3 22" xfId="907"/>
    <cellStyle name="Accent3 23" xfId="908"/>
    <cellStyle name="Accent3 24" xfId="909"/>
    <cellStyle name="Accent3 25" xfId="910"/>
    <cellStyle name="Accent3 26" xfId="911"/>
    <cellStyle name="Accent3 27" xfId="912"/>
    <cellStyle name="Accent3 28" xfId="913"/>
    <cellStyle name="Accent3 29" xfId="914"/>
    <cellStyle name="Accent3 3" xfId="915"/>
    <cellStyle name="Accent3 30" xfId="916"/>
    <cellStyle name="Accent3 31" xfId="917"/>
    <cellStyle name="Accent3 32" xfId="918"/>
    <cellStyle name="Accent3 33" xfId="919"/>
    <cellStyle name="Accent3 34" xfId="920"/>
    <cellStyle name="Accent3 35" xfId="921"/>
    <cellStyle name="Accent3 36" xfId="922"/>
    <cellStyle name="Accent3 37" xfId="923"/>
    <cellStyle name="Accent3 38" xfId="924"/>
    <cellStyle name="Accent3 39" xfId="925"/>
    <cellStyle name="Accent3 4" xfId="926"/>
    <cellStyle name="Accent3 40" xfId="927"/>
    <cellStyle name="Accent3 41" xfId="928"/>
    <cellStyle name="Accent3 42" xfId="929"/>
    <cellStyle name="Accent3 43" xfId="930"/>
    <cellStyle name="Accent3 44" xfId="931"/>
    <cellStyle name="Accent3 5" xfId="932"/>
    <cellStyle name="Accent3 6" xfId="933"/>
    <cellStyle name="Accent3 7" xfId="934"/>
    <cellStyle name="Accent3 8" xfId="935"/>
    <cellStyle name="Accent3 9" xfId="936"/>
    <cellStyle name="Accent4 10" xfId="937"/>
    <cellStyle name="Accent4 11" xfId="938"/>
    <cellStyle name="Accent4 12" xfId="939"/>
    <cellStyle name="Accent4 13" xfId="940"/>
    <cellStyle name="Accent4 14" xfId="941"/>
    <cellStyle name="Accent4 15" xfId="942"/>
    <cellStyle name="Accent4 16" xfId="943"/>
    <cellStyle name="Accent4 17" xfId="944"/>
    <cellStyle name="Accent4 18" xfId="945"/>
    <cellStyle name="Accent4 19" xfId="946"/>
    <cellStyle name="Accent4 2" xfId="947"/>
    <cellStyle name="Accent4 20" xfId="948"/>
    <cellStyle name="Accent4 21" xfId="949"/>
    <cellStyle name="Accent4 22" xfId="950"/>
    <cellStyle name="Accent4 23" xfId="951"/>
    <cellStyle name="Accent4 24" xfId="952"/>
    <cellStyle name="Accent4 25" xfId="953"/>
    <cellStyle name="Accent4 26" xfId="954"/>
    <cellStyle name="Accent4 27" xfId="955"/>
    <cellStyle name="Accent4 28" xfId="956"/>
    <cellStyle name="Accent4 29" xfId="957"/>
    <cellStyle name="Accent4 3" xfId="958"/>
    <cellStyle name="Accent4 30" xfId="959"/>
    <cellStyle name="Accent4 31" xfId="960"/>
    <cellStyle name="Accent4 32" xfId="961"/>
    <cellStyle name="Accent4 33" xfId="962"/>
    <cellStyle name="Accent4 34" xfId="963"/>
    <cellStyle name="Accent4 35" xfId="964"/>
    <cellStyle name="Accent4 36" xfId="965"/>
    <cellStyle name="Accent4 37" xfId="966"/>
    <cellStyle name="Accent4 38" xfId="967"/>
    <cellStyle name="Accent4 39" xfId="968"/>
    <cellStyle name="Accent4 4" xfId="969"/>
    <cellStyle name="Accent4 40" xfId="970"/>
    <cellStyle name="Accent4 41" xfId="971"/>
    <cellStyle name="Accent4 42" xfId="972"/>
    <cellStyle name="Accent4 43" xfId="973"/>
    <cellStyle name="Accent4 44" xfId="974"/>
    <cellStyle name="Accent4 5" xfId="975"/>
    <cellStyle name="Accent4 6" xfId="976"/>
    <cellStyle name="Accent4 7" xfId="977"/>
    <cellStyle name="Accent4 8" xfId="978"/>
    <cellStyle name="Accent4 9" xfId="979"/>
    <cellStyle name="Accent5 10" xfId="980"/>
    <cellStyle name="Accent5 11" xfId="981"/>
    <cellStyle name="Accent5 12" xfId="982"/>
    <cellStyle name="Accent5 13" xfId="983"/>
    <cellStyle name="Accent5 14" xfId="984"/>
    <cellStyle name="Accent5 15" xfId="985"/>
    <cellStyle name="Accent5 16" xfId="986"/>
    <cellStyle name="Accent5 17" xfId="987"/>
    <cellStyle name="Accent5 18" xfId="988"/>
    <cellStyle name="Accent5 19" xfId="989"/>
    <cellStyle name="Accent5 2" xfId="990"/>
    <cellStyle name="Accent5 20" xfId="991"/>
    <cellStyle name="Accent5 21" xfId="992"/>
    <cellStyle name="Accent5 22" xfId="993"/>
    <cellStyle name="Accent5 23" xfId="994"/>
    <cellStyle name="Accent5 24" xfId="995"/>
    <cellStyle name="Accent5 25" xfId="996"/>
    <cellStyle name="Accent5 26" xfId="997"/>
    <cellStyle name="Accent5 27" xfId="998"/>
    <cellStyle name="Accent5 28" xfId="999"/>
    <cellStyle name="Accent5 29" xfId="1000"/>
    <cellStyle name="Accent5 3" xfId="1001"/>
    <cellStyle name="Accent5 30" xfId="1002"/>
    <cellStyle name="Accent5 31" xfId="1003"/>
    <cellStyle name="Accent5 32" xfId="1004"/>
    <cellStyle name="Accent5 33" xfId="1005"/>
    <cellStyle name="Accent5 34" xfId="1006"/>
    <cellStyle name="Accent5 35" xfId="1007"/>
    <cellStyle name="Accent5 36" xfId="1008"/>
    <cellStyle name="Accent5 37" xfId="1009"/>
    <cellStyle name="Accent5 38" xfId="1010"/>
    <cellStyle name="Accent5 39" xfId="1011"/>
    <cellStyle name="Accent5 4" xfId="1012"/>
    <cellStyle name="Accent5 40" xfId="1013"/>
    <cellStyle name="Accent5 41" xfId="1014"/>
    <cellStyle name="Accent5 42" xfId="1015"/>
    <cellStyle name="Accent5 43" xfId="1016"/>
    <cellStyle name="Accent5 44" xfId="1017"/>
    <cellStyle name="Accent5 5" xfId="1018"/>
    <cellStyle name="Accent5 6" xfId="1019"/>
    <cellStyle name="Accent5 7" xfId="1020"/>
    <cellStyle name="Accent5 8" xfId="1021"/>
    <cellStyle name="Accent5 9" xfId="1022"/>
    <cellStyle name="Accent6 10" xfId="1023"/>
    <cellStyle name="Accent6 11" xfId="1024"/>
    <cellStyle name="Accent6 12" xfId="1025"/>
    <cellStyle name="Accent6 13" xfId="1026"/>
    <cellStyle name="Accent6 14" xfId="1027"/>
    <cellStyle name="Accent6 15" xfId="1028"/>
    <cellStyle name="Accent6 16" xfId="1029"/>
    <cellStyle name="Accent6 17" xfId="1030"/>
    <cellStyle name="Accent6 18" xfId="1031"/>
    <cellStyle name="Accent6 19" xfId="1032"/>
    <cellStyle name="Accent6 2" xfId="1033"/>
    <cellStyle name="Accent6 20" xfId="1034"/>
    <cellStyle name="Accent6 21" xfId="1035"/>
    <cellStyle name="Accent6 22" xfId="1036"/>
    <cellStyle name="Accent6 23" xfId="1037"/>
    <cellStyle name="Accent6 24" xfId="1038"/>
    <cellStyle name="Accent6 25" xfId="1039"/>
    <cellStyle name="Accent6 26" xfId="1040"/>
    <cellStyle name="Accent6 27" xfId="1041"/>
    <cellStyle name="Accent6 28" xfId="1042"/>
    <cellStyle name="Accent6 29" xfId="1043"/>
    <cellStyle name="Accent6 3" xfId="1044"/>
    <cellStyle name="Accent6 30" xfId="1045"/>
    <cellStyle name="Accent6 31" xfId="1046"/>
    <cellStyle name="Accent6 32" xfId="1047"/>
    <cellStyle name="Accent6 33" xfId="1048"/>
    <cellStyle name="Accent6 34" xfId="1049"/>
    <cellStyle name="Accent6 35" xfId="1050"/>
    <cellStyle name="Accent6 36" xfId="1051"/>
    <cellStyle name="Accent6 37" xfId="1052"/>
    <cellStyle name="Accent6 38" xfId="1053"/>
    <cellStyle name="Accent6 39" xfId="1054"/>
    <cellStyle name="Accent6 4" xfId="1055"/>
    <cellStyle name="Accent6 40" xfId="1056"/>
    <cellStyle name="Accent6 41" xfId="1057"/>
    <cellStyle name="Accent6 42" xfId="1058"/>
    <cellStyle name="Accent6 43" xfId="1059"/>
    <cellStyle name="Accent6 44" xfId="1060"/>
    <cellStyle name="Accent6 5" xfId="1061"/>
    <cellStyle name="Accent6 6" xfId="1062"/>
    <cellStyle name="Accent6 7" xfId="1063"/>
    <cellStyle name="Accent6 8" xfId="1064"/>
    <cellStyle name="Accent6 9" xfId="1065"/>
    <cellStyle name="Avertissement 10" xfId="1066"/>
    <cellStyle name="Avertissement 11" xfId="1067"/>
    <cellStyle name="Avertissement 12" xfId="1068"/>
    <cellStyle name="Avertissement 13" xfId="1069"/>
    <cellStyle name="Avertissement 14" xfId="1070"/>
    <cellStyle name="Avertissement 15" xfId="1071"/>
    <cellStyle name="Avertissement 16" xfId="1072"/>
    <cellStyle name="Avertissement 17" xfId="1073"/>
    <cellStyle name="Avertissement 18" xfId="1074"/>
    <cellStyle name="Avertissement 19" xfId="1075"/>
    <cellStyle name="Avertissement 2" xfId="1076"/>
    <cellStyle name="Avertissement 20" xfId="1077"/>
    <cellStyle name="Avertissement 21" xfId="1078"/>
    <cellStyle name="Avertissement 22" xfId="1079"/>
    <cellStyle name="Avertissement 23" xfId="1080"/>
    <cellStyle name="Avertissement 24" xfId="1081"/>
    <cellStyle name="Avertissement 25" xfId="1082"/>
    <cellStyle name="Avertissement 26" xfId="1083"/>
    <cellStyle name="Avertissement 27" xfId="1084"/>
    <cellStyle name="Avertissement 28" xfId="1085"/>
    <cellStyle name="Avertissement 29" xfId="1086"/>
    <cellStyle name="Avertissement 3" xfId="1087"/>
    <cellStyle name="Avertissement 30" xfId="1088"/>
    <cellStyle name="Avertissement 31" xfId="1089"/>
    <cellStyle name="Avertissement 32" xfId="1090"/>
    <cellStyle name="Avertissement 33" xfId="1091"/>
    <cellStyle name="Avertissement 34" xfId="1092"/>
    <cellStyle name="Avertissement 35" xfId="1093"/>
    <cellStyle name="Avertissement 36" xfId="1094"/>
    <cellStyle name="Avertissement 37" xfId="1095"/>
    <cellStyle name="Avertissement 38" xfId="1096"/>
    <cellStyle name="Avertissement 39" xfId="1097"/>
    <cellStyle name="Avertissement 4" xfId="1098"/>
    <cellStyle name="Avertissement 40" xfId="1099"/>
    <cellStyle name="Avertissement 41" xfId="1100"/>
    <cellStyle name="Avertissement 42" xfId="1101"/>
    <cellStyle name="Avertissement 43" xfId="1102"/>
    <cellStyle name="Avertissement 44" xfId="1103"/>
    <cellStyle name="Avertissement 5" xfId="1104"/>
    <cellStyle name="Avertissement 6" xfId="1105"/>
    <cellStyle name="Avertissement 7" xfId="1106"/>
    <cellStyle name="Avertissement 8" xfId="1107"/>
    <cellStyle name="Avertissement 9" xfId="1108"/>
    <cellStyle name="Calcul 10" xfId="1109"/>
    <cellStyle name="Calcul 11" xfId="1110"/>
    <cellStyle name="Calcul 12" xfId="1111"/>
    <cellStyle name="Calcul 13" xfId="1112"/>
    <cellStyle name="Calcul 14" xfId="1113"/>
    <cellStyle name="Calcul 15" xfId="1114"/>
    <cellStyle name="Calcul 16" xfId="1115"/>
    <cellStyle name="Calcul 17" xfId="1116"/>
    <cellStyle name="Calcul 18" xfId="1117"/>
    <cellStyle name="Calcul 19" xfId="1118"/>
    <cellStyle name="Calcul 2" xfId="1119"/>
    <cellStyle name="Calcul 20" xfId="1120"/>
    <cellStyle name="Calcul 21" xfId="1121"/>
    <cellStyle name="Calcul 22" xfId="1122"/>
    <cellStyle name="Calcul 23" xfId="1123"/>
    <cellStyle name="Calcul 24" xfId="1124"/>
    <cellStyle name="Calcul 25" xfId="1125"/>
    <cellStyle name="Calcul 26" xfId="1126"/>
    <cellStyle name="Calcul 27" xfId="1127"/>
    <cellStyle name="Calcul 28" xfId="1128"/>
    <cellStyle name="Calcul 29" xfId="1129"/>
    <cellStyle name="Calcul 3" xfId="1130"/>
    <cellStyle name="Calcul 30" xfId="1131"/>
    <cellStyle name="Calcul 31" xfId="1132"/>
    <cellStyle name="Calcul 32" xfId="1133"/>
    <cellStyle name="Calcul 33" xfId="1134"/>
    <cellStyle name="Calcul 34" xfId="1135"/>
    <cellStyle name="Calcul 35" xfId="1136"/>
    <cellStyle name="Calcul 36" xfId="1137"/>
    <cellStyle name="Calcul 37" xfId="1138"/>
    <cellStyle name="Calcul 38" xfId="1139"/>
    <cellStyle name="Calcul 39" xfId="1140"/>
    <cellStyle name="Calcul 4" xfId="1141"/>
    <cellStyle name="Calcul 40" xfId="1142"/>
    <cellStyle name="Calcul 41" xfId="1143"/>
    <cellStyle name="Calcul 42" xfId="1144"/>
    <cellStyle name="Calcul 43" xfId="1145"/>
    <cellStyle name="Calcul 44" xfId="1146"/>
    <cellStyle name="Calcul 5" xfId="1147"/>
    <cellStyle name="Calcul 6" xfId="1148"/>
    <cellStyle name="Calcul 7" xfId="1149"/>
    <cellStyle name="Calcul 8" xfId="1150"/>
    <cellStyle name="Calcul 9" xfId="1151"/>
    <cellStyle name="Cellule liée 10" xfId="1152"/>
    <cellStyle name="Cellule liée 11" xfId="1153"/>
    <cellStyle name="Cellule liée 12" xfId="1154"/>
    <cellStyle name="Cellule liée 13" xfId="1155"/>
    <cellStyle name="Cellule liée 14" xfId="1156"/>
    <cellStyle name="Cellule liée 15" xfId="1157"/>
    <cellStyle name="Cellule liée 16" xfId="1158"/>
    <cellStyle name="Cellule liée 17" xfId="1159"/>
    <cellStyle name="Cellule liée 18" xfId="1160"/>
    <cellStyle name="Cellule liée 19" xfId="1161"/>
    <cellStyle name="Cellule liée 2" xfId="1162"/>
    <cellStyle name="Cellule liée 20" xfId="1163"/>
    <cellStyle name="Cellule liée 21" xfId="1164"/>
    <cellStyle name="Cellule liée 22" xfId="1165"/>
    <cellStyle name="Cellule liée 23" xfId="1166"/>
    <cellStyle name="Cellule liée 24" xfId="1167"/>
    <cellStyle name="Cellule liée 25" xfId="1168"/>
    <cellStyle name="Cellule liée 26" xfId="1169"/>
    <cellStyle name="Cellule liée 27" xfId="1170"/>
    <cellStyle name="Cellule liée 28" xfId="1171"/>
    <cellStyle name="Cellule liée 29" xfId="1172"/>
    <cellStyle name="Cellule liée 3" xfId="1173"/>
    <cellStyle name="Cellule liée 30" xfId="1174"/>
    <cellStyle name="Cellule liée 31" xfId="1175"/>
    <cellStyle name="Cellule liée 32" xfId="1176"/>
    <cellStyle name="Cellule liée 33" xfId="1177"/>
    <cellStyle name="Cellule liée 34" xfId="1178"/>
    <cellStyle name="Cellule liée 35" xfId="1179"/>
    <cellStyle name="Cellule liée 36" xfId="1180"/>
    <cellStyle name="Cellule liée 37" xfId="1181"/>
    <cellStyle name="Cellule liée 38" xfId="1182"/>
    <cellStyle name="Cellule liée 39" xfId="1183"/>
    <cellStyle name="Cellule liée 4" xfId="1184"/>
    <cellStyle name="Cellule liée 40" xfId="1185"/>
    <cellStyle name="Cellule liée 41" xfId="1186"/>
    <cellStyle name="Cellule liée 42" xfId="1187"/>
    <cellStyle name="Cellule liée 43" xfId="1188"/>
    <cellStyle name="Cellule liée 44" xfId="1189"/>
    <cellStyle name="Cellule liée 5" xfId="1190"/>
    <cellStyle name="Cellule liée 6" xfId="1191"/>
    <cellStyle name="Cellule liée 7" xfId="1192"/>
    <cellStyle name="Cellule liée 8" xfId="1193"/>
    <cellStyle name="Cellule liée 9" xfId="1194"/>
    <cellStyle name="Commentaire 10" xfId="1195"/>
    <cellStyle name="Commentaire 11" xfId="1196"/>
    <cellStyle name="Commentaire 12" xfId="1197"/>
    <cellStyle name="Commentaire 13" xfId="1198"/>
    <cellStyle name="Commentaire 14" xfId="1199"/>
    <cellStyle name="Commentaire 15" xfId="1200"/>
    <cellStyle name="Commentaire 16" xfId="1201"/>
    <cellStyle name="Commentaire 17" xfId="1202"/>
    <cellStyle name="Commentaire 18" xfId="1203"/>
    <cellStyle name="Commentaire 19" xfId="1204"/>
    <cellStyle name="Commentaire 2" xfId="1205"/>
    <cellStyle name="Commentaire 20" xfId="1206"/>
    <cellStyle name="Commentaire 21" xfId="1207"/>
    <cellStyle name="Commentaire 22" xfId="1208"/>
    <cellStyle name="Commentaire 23" xfId="1209"/>
    <cellStyle name="Commentaire 24" xfId="1210"/>
    <cellStyle name="Commentaire 25" xfId="1211"/>
    <cellStyle name="Commentaire 26" xfId="1212"/>
    <cellStyle name="Commentaire 27" xfId="1213"/>
    <cellStyle name="Commentaire 28" xfId="1214"/>
    <cellStyle name="Commentaire 29" xfId="1215"/>
    <cellStyle name="Commentaire 3" xfId="1216"/>
    <cellStyle name="Commentaire 30" xfId="1217"/>
    <cellStyle name="Commentaire 31" xfId="1218"/>
    <cellStyle name="Commentaire 32" xfId="1219"/>
    <cellStyle name="Commentaire 33" xfId="1220"/>
    <cellStyle name="Commentaire 34" xfId="1221"/>
    <cellStyle name="Commentaire 35" xfId="1222"/>
    <cellStyle name="Commentaire 36" xfId="1223"/>
    <cellStyle name="Commentaire 37" xfId="1224"/>
    <cellStyle name="Commentaire 38" xfId="1225"/>
    <cellStyle name="Commentaire 39" xfId="1226"/>
    <cellStyle name="Commentaire 4" xfId="1227"/>
    <cellStyle name="Commentaire 40" xfId="1228"/>
    <cellStyle name="Commentaire 41" xfId="1229"/>
    <cellStyle name="Commentaire 42" xfId="1230"/>
    <cellStyle name="Commentaire 43" xfId="1231"/>
    <cellStyle name="Commentaire 44" xfId="1232"/>
    <cellStyle name="Commentaire 5" xfId="1233"/>
    <cellStyle name="Commentaire 6" xfId="1234"/>
    <cellStyle name="Commentaire 7" xfId="1235"/>
    <cellStyle name="Commentaire 8" xfId="1236"/>
    <cellStyle name="Commentaire 9" xfId="1237"/>
    <cellStyle name="Entrée 10" xfId="1238"/>
    <cellStyle name="Entrée 11" xfId="1239"/>
    <cellStyle name="Entrée 12" xfId="1240"/>
    <cellStyle name="Entrée 13" xfId="1241"/>
    <cellStyle name="Entrée 14" xfId="1242"/>
    <cellStyle name="Entrée 15" xfId="1243"/>
    <cellStyle name="Entrée 16" xfId="1244"/>
    <cellStyle name="Entrée 17" xfId="1245"/>
    <cellStyle name="Entrée 18" xfId="1246"/>
    <cellStyle name="Entrée 19" xfId="1247"/>
    <cellStyle name="Entrée 2" xfId="1248"/>
    <cellStyle name="Entrée 20" xfId="1249"/>
    <cellStyle name="Entrée 21" xfId="1250"/>
    <cellStyle name="Entrée 22" xfId="1251"/>
    <cellStyle name="Entrée 23" xfId="1252"/>
    <cellStyle name="Entrée 24" xfId="1253"/>
    <cellStyle name="Entrée 25" xfId="1254"/>
    <cellStyle name="Entrée 26" xfId="1255"/>
    <cellStyle name="Entrée 27" xfId="1256"/>
    <cellStyle name="Entrée 28" xfId="1257"/>
    <cellStyle name="Entrée 29" xfId="1258"/>
    <cellStyle name="Entrée 3" xfId="1259"/>
    <cellStyle name="Entrée 30" xfId="1260"/>
    <cellStyle name="Entrée 31" xfId="1261"/>
    <cellStyle name="Entrée 32" xfId="1262"/>
    <cellStyle name="Entrée 33" xfId="1263"/>
    <cellStyle name="Entrée 34" xfId="1264"/>
    <cellStyle name="Entrée 35" xfId="1265"/>
    <cellStyle name="Entrée 36" xfId="1266"/>
    <cellStyle name="Entrée 37" xfId="1267"/>
    <cellStyle name="Entrée 38" xfId="1268"/>
    <cellStyle name="Entrée 39" xfId="1269"/>
    <cellStyle name="Entrée 4" xfId="1270"/>
    <cellStyle name="Entrée 40" xfId="1271"/>
    <cellStyle name="Entrée 41" xfId="1272"/>
    <cellStyle name="Entrée 42" xfId="1273"/>
    <cellStyle name="Entrée 43" xfId="1274"/>
    <cellStyle name="Entrée 44" xfId="1275"/>
    <cellStyle name="Entrée 5" xfId="1276"/>
    <cellStyle name="Entrée 6" xfId="1277"/>
    <cellStyle name="Entrée 7" xfId="1278"/>
    <cellStyle name="Entrée 8" xfId="1279"/>
    <cellStyle name="Entrée 9" xfId="1280"/>
    <cellStyle name="Euro" xfId="1281"/>
    <cellStyle name="Insatisfaisant 10" xfId="1282"/>
    <cellStyle name="Insatisfaisant 11" xfId="1283"/>
    <cellStyle name="Insatisfaisant 12" xfId="1284"/>
    <cellStyle name="Insatisfaisant 13" xfId="1285"/>
    <cellStyle name="Insatisfaisant 14" xfId="1286"/>
    <cellStyle name="Insatisfaisant 15" xfId="1287"/>
    <cellStyle name="Insatisfaisant 16" xfId="1288"/>
    <cellStyle name="Insatisfaisant 17" xfId="1289"/>
    <cellStyle name="Insatisfaisant 18" xfId="1290"/>
    <cellStyle name="Insatisfaisant 19" xfId="1291"/>
    <cellStyle name="Insatisfaisant 2" xfId="1292"/>
    <cellStyle name="Insatisfaisant 20" xfId="1293"/>
    <cellStyle name="Insatisfaisant 21" xfId="1294"/>
    <cellStyle name="Insatisfaisant 22" xfId="1295"/>
    <cellStyle name="Insatisfaisant 23" xfId="1296"/>
    <cellStyle name="Insatisfaisant 24" xfId="1297"/>
    <cellStyle name="Insatisfaisant 25" xfId="1298"/>
    <cellStyle name="Insatisfaisant 26" xfId="1299"/>
    <cellStyle name="Insatisfaisant 27" xfId="1300"/>
    <cellStyle name="Insatisfaisant 28" xfId="1301"/>
    <cellStyle name="Insatisfaisant 29" xfId="1302"/>
    <cellStyle name="Insatisfaisant 3" xfId="1303"/>
    <cellStyle name="Insatisfaisant 30" xfId="1304"/>
    <cellStyle name="Insatisfaisant 31" xfId="1305"/>
    <cellStyle name="Insatisfaisant 32" xfId="1306"/>
    <cellStyle name="Insatisfaisant 33" xfId="1307"/>
    <cellStyle name="Insatisfaisant 34" xfId="1308"/>
    <cellStyle name="Insatisfaisant 35" xfId="1309"/>
    <cellStyle name="Insatisfaisant 36" xfId="1310"/>
    <cellStyle name="Insatisfaisant 37" xfId="1311"/>
    <cellStyle name="Insatisfaisant 38" xfId="1312"/>
    <cellStyle name="Insatisfaisant 39" xfId="1313"/>
    <cellStyle name="Insatisfaisant 4" xfId="1314"/>
    <cellStyle name="Insatisfaisant 40" xfId="1315"/>
    <cellStyle name="Insatisfaisant 41" xfId="1316"/>
    <cellStyle name="Insatisfaisant 42" xfId="1317"/>
    <cellStyle name="Insatisfaisant 43" xfId="1318"/>
    <cellStyle name="Insatisfaisant 44" xfId="1319"/>
    <cellStyle name="Insatisfaisant 5" xfId="1320"/>
    <cellStyle name="Insatisfaisant 6" xfId="1321"/>
    <cellStyle name="Insatisfaisant 7" xfId="1322"/>
    <cellStyle name="Insatisfaisant 8" xfId="1323"/>
    <cellStyle name="Insatisfaisant 9" xfId="1324"/>
    <cellStyle name="Milliers" xfId="1" builtinId="3"/>
    <cellStyle name="Milliers 2" xfId="24"/>
    <cellStyle name="Motif" xfId="2"/>
    <cellStyle name="Neutre 10" xfId="1325"/>
    <cellStyle name="Neutre 11" xfId="1326"/>
    <cellStyle name="Neutre 12" xfId="1327"/>
    <cellStyle name="Neutre 13" xfId="1328"/>
    <cellStyle name="Neutre 14" xfId="1329"/>
    <cellStyle name="Neutre 15" xfId="1330"/>
    <cellStyle name="Neutre 16" xfId="1331"/>
    <cellStyle name="Neutre 17" xfId="1332"/>
    <cellStyle name="Neutre 18" xfId="1333"/>
    <cellStyle name="Neutre 19" xfId="1334"/>
    <cellStyle name="Neutre 2" xfId="1335"/>
    <cellStyle name="Neutre 20" xfId="1336"/>
    <cellStyle name="Neutre 21" xfId="1337"/>
    <cellStyle name="Neutre 22" xfId="1338"/>
    <cellStyle name="Neutre 23" xfId="1339"/>
    <cellStyle name="Neutre 24" xfId="1340"/>
    <cellStyle name="Neutre 25" xfId="1341"/>
    <cellStyle name="Neutre 26" xfId="1342"/>
    <cellStyle name="Neutre 27" xfId="1343"/>
    <cellStyle name="Neutre 28" xfId="1344"/>
    <cellStyle name="Neutre 29" xfId="1345"/>
    <cellStyle name="Neutre 3" xfId="1346"/>
    <cellStyle name="Neutre 30" xfId="1347"/>
    <cellStyle name="Neutre 31" xfId="1348"/>
    <cellStyle name="Neutre 32" xfId="1349"/>
    <cellStyle name="Neutre 33" xfId="1350"/>
    <cellStyle name="Neutre 34" xfId="1351"/>
    <cellStyle name="Neutre 35" xfId="1352"/>
    <cellStyle name="Neutre 36" xfId="1353"/>
    <cellStyle name="Neutre 37" xfId="1354"/>
    <cellStyle name="Neutre 38" xfId="1355"/>
    <cellStyle name="Neutre 39" xfId="1356"/>
    <cellStyle name="Neutre 4" xfId="1357"/>
    <cellStyle name="Neutre 40" xfId="1358"/>
    <cellStyle name="Neutre 41" xfId="1359"/>
    <cellStyle name="Neutre 42" xfId="1360"/>
    <cellStyle name="Neutre 43" xfId="1361"/>
    <cellStyle name="Neutre 44" xfId="1362"/>
    <cellStyle name="Neutre 5" xfId="1363"/>
    <cellStyle name="Neutre 6" xfId="1364"/>
    <cellStyle name="Neutre 7" xfId="1365"/>
    <cellStyle name="Neutre 8" xfId="1366"/>
    <cellStyle name="Neutre 9" xfId="1367"/>
    <cellStyle name="Normal" xfId="0" builtinId="0"/>
    <cellStyle name="Normal 130" xfId="31"/>
    <cellStyle name="Normal 155" xfId="3"/>
    <cellStyle name="Normal 2" xfId="4"/>
    <cellStyle name="Normal 2 2" xfId="26"/>
    <cellStyle name="Normal 2 3" xfId="28"/>
    <cellStyle name="Normal 3" xfId="5"/>
    <cellStyle name="Normal 3 2" xfId="33"/>
    <cellStyle name="Normal 38" xfId="1799"/>
    <cellStyle name="Normal 4" xfId="6"/>
    <cellStyle name="Normal 4 2" xfId="25"/>
    <cellStyle name="Normal 4 3" xfId="32"/>
    <cellStyle name="Normal 45" xfId="1368"/>
    <cellStyle name="Normal 5" xfId="27"/>
    <cellStyle name="Normal 5 2" xfId="1803"/>
    <cellStyle name="Normal 6 2" xfId="7"/>
    <cellStyle name="Normal 7" xfId="1800"/>
    <cellStyle name="Normal 70" xfId="22"/>
    <cellStyle name="Normal 71" xfId="23"/>
    <cellStyle name="Normal 9" xfId="1801"/>
    <cellStyle name="Normal_11" xfId="8"/>
    <cellStyle name="Normal_5 2" xfId="9"/>
    <cellStyle name="Normal_5 2 2" xfId="1802"/>
    <cellStyle name="Normal_données%20demandées(1) 2" xfId="10"/>
    <cellStyle name="Normal_E18" xfId="11"/>
    <cellStyle name="Normal_E18 2" xfId="29"/>
    <cellStyle name="Normal_E22" xfId="12"/>
    <cellStyle name="Normal_E28" xfId="13"/>
    <cellStyle name="Normal_E29" xfId="14"/>
    <cellStyle name="Normal_E37" xfId="15"/>
    <cellStyle name="Normal_E45" xfId="16"/>
    <cellStyle name="Normal_E50" xfId="17"/>
    <cellStyle name="Normal_E67-68" xfId="18"/>
    <cellStyle name="Normal_Feuil1 3" xfId="19"/>
    <cellStyle name="Normal_infra-ssb" xfId="20"/>
    <cellStyle name="Pourcentage" xfId="1804" builtinId="5"/>
    <cellStyle name="Satisfaisant 10" xfId="1369"/>
    <cellStyle name="Satisfaisant 11" xfId="1370"/>
    <cellStyle name="Satisfaisant 12" xfId="1371"/>
    <cellStyle name="Satisfaisant 13" xfId="1372"/>
    <cellStyle name="Satisfaisant 14" xfId="1373"/>
    <cellStyle name="Satisfaisant 15" xfId="1374"/>
    <cellStyle name="Satisfaisant 16" xfId="1375"/>
    <cellStyle name="Satisfaisant 17" xfId="1376"/>
    <cellStyle name="Satisfaisant 18" xfId="1377"/>
    <cellStyle name="Satisfaisant 19" xfId="1378"/>
    <cellStyle name="Satisfaisant 2" xfId="1379"/>
    <cellStyle name="Satisfaisant 20" xfId="1380"/>
    <cellStyle name="Satisfaisant 21" xfId="1381"/>
    <cellStyle name="Satisfaisant 22" xfId="1382"/>
    <cellStyle name="Satisfaisant 23" xfId="1383"/>
    <cellStyle name="Satisfaisant 24" xfId="1384"/>
    <cellStyle name="Satisfaisant 25" xfId="1385"/>
    <cellStyle name="Satisfaisant 26" xfId="1386"/>
    <cellStyle name="Satisfaisant 27" xfId="1387"/>
    <cellStyle name="Satisfaisant 28" xfId="1388"/>
    <cellStyle name="Satisfaisant 29" xfId="1389"/>
    <cellStyle name="Satisfaisant 3" xfId="1390"/>
    <cellStyle name="Satisfaisant 30" xfId="1391"/>
    <cellStyle name="Satisfaisant 31" xfId="1392"/>
    <cellStyle name="Satisfaisant 32" xfId="1393"/>
    <cellStyle name="Satisfaisant 33" xfId="1394"/>
    <cellStyle name="Satisfaisant 34" xfId="1395"/>
    <cellStyle name="Satisfaisant 35" xfId="1396"/>
    <cellStyle name="Satisfaisant 36" xfId="1397"/>
    <cellStyle name="Satisfaisant 37" xfId="1398"/>
    <cellStyle name="Satisfaisant 38" xfId="1399"/>
    <cellStyle name="Satisfaisant 39" xfId="1400"/>
    <cellStyle name="Satisfaisant 4" xfId="1401"/>
    <cellStyle name="Satisfaisant 40" xfId="1402"/>
    <cellStyle name="Satisfaisant 41" xfId="1403"/>
    <cellStyle name="Satisfaisant 42" xfId="1404"/>
    <cellStyle name="Satisfaisant 43" xfId="1405"/>
    <cellStyle name="Satisfaisant 44" xfId="1406"/>
    <cellStyle name="Satisfaisant 5" xfId="1407"/>
    <cellStyle name="Satisfaisant 6" xfId="1408"/>
    <cellStyle name="Satisfaisant 7" xfId="1409"/>
    <cellStyle name="Satisfaisant 8" xfId="1410"/>
    <cellStyle name="Satisfaisant 9" xfId="1411"/>
    <cellStyle name="Sortie 10" xfId="1412"/>
    <cellStyle name="Sortie 11" xfId="1413"/>
    <cellStyle name="Sortie 12" xfId="1414"/>
    <cellStyle name="Sortie 13" xfId="1415"/>
    <cellStyle name="Sortie 14" xfId="1416"/>
    <cellStyle name="Sortie 15" xfId="1417"/>
    <cellStyle name="Sortie 16" xfId="1418"/>
    <cellStyle name="Sortie 17" xfId="1419"/>
    <cellStyle name="Sortie 18" xfId="1420"/>
    <cellStyle name="Sortie 19" xfId="1421"/>
    <cellStyle name="Sortie 2" xfId="1422"/>
    <cellStyle name="Sortie 20" xfId="1423"/>
    <cellStyle name="Sortie 21" xfId="1424"/>
    <cellStyle name="Sortie 22" xfId="1425"/>
    <cellStyle name="Sortie 23" xfId="1426"/>
    <cellStyle name="Sortie 24" xfId="1427"/>
    <cellStyle name="Sortie 25" xfId="1428"/>
    <cellStyle name="Sortie 26" xfId="1429"/>
    <cellStyle name="Sortie 27" xfId="1430"/>
    <cellStyle name="Sortie 28" xfId="1431"/>
    <cellStyle name="Sortie 29" xfId="1432"/>
    <cellStyle name="Sortie 3" xfId="1433"/>
    <cellStyle name="Sortie 30" xfId="1434"/>
    <cellStyle name="Sortie 31" xfId="1435"/>
    <cellStyle name="Sortie 32" xfId="1436"/>
    <cellStyle name="Sortie 33" xfId="1437"/>
    <cellStyle name="Sortie 34" xfId="1438"/>
    <cellStyle name="Sortie 35" xfId="1439"/>
    <cellStyle name="Sortie 36" xfId="1440"/>
    <cellStyle name="Sortie 37" xfId="1441"/>
    <cellStyle name="Sortie 38" xfId="1442"/>
    <cellStyle name="Sortie 39" xfId="1443"/>
    <cellStyle name="Sortie 4" xfId="1444"/>
    <cellStyle name="Sortie 40" xfId="1445"/>
    <cellStyle name="Sortie 41" xfId="1446"/>
    <cellStyle name="Sortie 42" xfId="1447"/>
    <cellStyle name="Sortie 43" xfId="1448"/>
    <cellStyle name="Sortie 44" xfId="1449"/>
    <cellStyle name="Sortie 5" xfId="1450"/>
    <cellStyle name="Sortie 6" xfId="1451"/>
    <cellStyle name="Sortie 7" xfId="1452"/>
    <cellStyle name="Sortie 8" xfId="1453"/>
    <cellStyle name="Sortie 9" xfId="1454"/>
    <cellStyle name="Texte explicatif 10" xfId="1455"/>
    <cellStyle name="Texte explicatif 11" xfId="1456"/>
    <cellStyle name="Texte explicatif 12" xfId="1457"/>
    <cellStyle name="Texte explicatif 13" xfId="1458"/>
    <cellStyle name="Texte explicatif 14" xfId="1459"/>
    <cellStyle name="Texte explicatif 15" xfId="1460"/>
    <cellStyle name="Texte explicatif 16" xfId="1461"/>
    <cellStyle name="Texte explicatif 17" xfId="1462"/>
    <cellStyle name="Texte explicatif 18" xfId="1463"/>
    <cellStyle name="Texte explicatif 19" xfId="1464"/>
    <cellStyle name="Texte explicatif 2" xfId="1465"/>
    <cellStyle name="Texte explicatif 20" xfId="1466"/>
    <cellStyle name="Texte explicatif 21" xfId="1467"/>
    <cellStyle name="Texte explicatif 22" xfId="1468"/>
    <cellStyle name="Texte explicatif 23" xfId="1469"/>
    <cellStyle name="Texte explicatif 24" xfId="1470"/>
    <cellStyle name="Texte explicatif 25" xfId="1471"/>
    <cellStyle name="Texte explicatif 26" xfId="1472"/>
    <cellStyle name="Texte explicatif 27" xfId="1473"/>
    <cellStyle name="Texte explicatif 28" xfId="1474"/>
    <cellStyle name="Texte explicatif 29" xfId="1475"/>
    <cellStyle name="Texte explicatif 3" xfId="1476"/>
    <cellStyle name="Texte explicatif 30" xfId="1477"/>
    <cellStyle name="Texte explicatif 31" xfId="1478"/>
    <cellStyle name="Texte explicatif 32" xfId="1479"/>
    <cellStyle name="Texte explicatif 33" xfId="1480"/>
    <cellStyle name="Texte explicatif 34" xfId="1481"/>
    <cellStyle name="Texte explicatif 35" xfId="1482"/>
    <cellStyle name="Texte explicatif 36" xfId="1483"/>
    <cellStyle name="Texte explicatif 37" xfId="1484"/>
    <cellStyle name="Texte explicatif 38" xfId="1485"/>
    <cellStyle name="Texte explicatif 39" xfId="1486"/>
    <cellStyle name="Texte explicatif 4" xfId="1487"/>
    <cellStyle name="Texte explicatif 40" xfId="1488"/>
    <cellStyle name="Texte explicatif 41" xfId="1489"/>
    <cellStyle name="Texte explicatif 42" xfId="1490"/>
    <cellStyle name="Texte explicatif 43" xfId="1491"/>
    <cellStyle name="Texte explicatif 44" xfId="1492"/>
    <cellStyle name="Texte explicatif 5" xfId="1493"/>
    <cellStyle name="Texte explicatif 6" xfId="1494"/>
    <cellStyle name="Texte explicatif 7" xfId="1495"/>
    <cellStyle name="Texte explicatif 8" xfId="1496"/>
    <cellStyle name="Texte explicatif 9" xfId="1497"/>
    <cellStyle name="Titre 10" xfId="1498"/>
    <cellStyle name="Titre 11" xfId="1499"/>
    <cellStyle name="Titre 12" xfId="1500"/>
    <cellStyle name="Titre 13" xfId="1501"/>
    <cellStyle name="Titre 14" xfId="1502"/>
    <cellStyle name="Titre 15" xfId="1503"/>
    <cellStyle name="Titre 16" xfId="1504"/>
    <cellStyle name="Titre 17" xfId="1505"/>
    <cellStyle name="Titre 18" xfId="1506"/>
    <cellStyle name="Titre 19" xfId="1507"/>
    <cellStyle name="Titre 2" xfId="1508"/>
    <cellStyle name="Titre 20" xfId="1509"/>
    <cellStyle name="Titre 21" xfId="1510"/>
    <cellStyle name="Titre 22" xfId="1511"/>
    <cellStyle name="Titre 23" xfId="1512"/>
    <cellStyle name="Titre 24" xfId="1513"/>
    <cellStyle name="Titre 25" xfId="1514"/>
    <cellStyle name="Titre 26" xfId="1515"/>
    <cellStyle name="Titre 27" xfId="1516"/>
    <cellStyle name="Titre 28" xfId="1517"/>
    <cellStyle name="Titre 29" xfId="1518"/>
    <cellStyle name="Titre 3" xfId="1519"/>
    <cellStyle name="Titre 30" xfId="1520"/>
    <cellStyle name="Titre 31" xfId="1521"/>
    <cellStyle name="Titre 32" xfId="1522"/>
    <cellStyle name="Titre 33" xfId="1523"/>
    <cellStyle name="Titre 34" xfId="1524"/>
    <cellStyle name="Titre 35" xfId="1525"/>
    <cellStyle name="Titre 36" xfId="1526"/>
    <cellStyle name="Titre 37" xfId="1527"/>
    <cellStyle name="Titre 38" xfId="1528"/>
    <cellStyle name="Titre 39" xfId="1529"/>
    <cellStyle name="Titre 4" xfId="1530"/>
    <cellStyle name="Titre 40" xfId="1531"/>
    <cellStyle name="Titre 41" xfId="1532"/>
    <cellStyle name="Titre 42" xfId="1533"/>
    <cellStyle name="Titre 43" xfId="1534"/>
    <cellStyle name="Titre 44" xfId="1535"/>
    <cellStyle name="Titre 5" xfId="1536"/>
    <cellStyle name="Titre 6" xfId="1537"/>
    <cellStyle name="Titre 7" xfId="1538"/>
    <cellStyle name="Titre 8" xfId="1539"/>
    <cellStyle name="Titre 9" xfId="1540"/>
    <cellStyle name="Titre 1 10" xfId="1541"/>
    <cellStyle name="Titre 1 11" xfId="1542"/>
    <cellStyle name="Titre 1 12" xfId="1543"/>
    <cellStyle name="Titre 1 13" xfId="1544"/>
    <cellStyle name="Titre 1 14" xfId="1545"/>
    <cellStyle name="Titre 1 15" xfId="1546"/>
    <cellStyle name="Titre 1 16" xfId="1547"/>
    <cellStyle name="Titre 1 17" xfId="1548"/>
    <cellStyle name="Titre 1 18" xfId="1549"/>
    <cellStyle name="Titre 1 19" xfId="1550"/>
    <cellStyle name="Titre 1 2" xfId="1551"/>
    <cellStyle name="Titre 1 20" xfId="1552"/>
    <cellStyle name="Titre 1 21" xfId="1553"/>
    <cellStyle name="Titre 1 22" xfId="1554"/>
    <cellStyle name="Titre 1 23" xfId="1555"/>
    <cellStyle name="Titre 1 24" xfId="1556"/>
    <cellStyle name="Titre 1 25" xfId="1557"/>
    <cellStyle name="Titre 1 26" xfId="1558"/>
    <cellStyle name="Titre 1 27" xfId="1559"/>
    <cellStyle name="Titre 1 28" xfId="1560"/>
    <cellStyle name="Titre 1 29" xfId="1561"/>
    <cellStyle name="Titre 1 3" xfId="1562"/>
    <cellStyle name="Titre 1 30" xfId="1563"/>
    <cellStyle name="Titre 1 31" xfId="1564"/>
    <cellStyle name="Titre 1 32" xfId="1565"/>
    <cellStyle name="Titre 1 33" xfId="1566"/>
    <cellStyle name="Titre 1 34" xfId="1567"/>
    <cellStyle name="Titre 1 35" xfId="1568"/>
    <cellStyle name="Titre 1 36" xfId="1569"/>
    <cellStyle name="Titre 1 37" xfId="1570"/>
    <cellStyle name="Titre 1 38" xfId="1571"/>
    <cellStyle name="Titre 1 39" xfId="1572"/>
    <cellStyle name="Titre 1 4" xfId="1573"/>
    <cellStyle name="Titre 1 40" xfId="1574"/>
    <cellStyle name="Titre 1 41" xfId="1575"/>
    <cellStyle name="Titre 1 42" xfId="1576"/>
    <cellStyle name="Titre 1 43" xfId="1577"/>
    <cellStyle name="Titre 1 44" xfId="1578"/>
    <cellStyle name="Titre 1 5" xfId="1579"/>
    <cellStyle name="Titre 1 6" xfId="1580"/>
    <cellStyle name="Titre 1 7" xfId="1581"/>
    <cellStyle name="Titre 1 8" xfId="1582"/>
    <cellStyle name="Titre 1 9" xfId="1583"/>
    <cellStyle name="Titre 2 10" xfId="1584"/>
    <cellStyle name="Titre 2 11" xfId="1585"/>
    <cellStyle name="Titre 2 12" xfId="1586"/>
    <cellStyle name="Titre 2 13" xfId="1587"/>
    <cellStyle name="Titre 2 14" xfId="1588"/>
    <cellStyle name="Titre 2 15" xfId="1589"/>
    <cellStyle name="Titre 2 16" xfId="1590"/>
    <cellStyle name="Titre 2 17" xfId="1591"/>
    <cellStyle name="Titre 2 18" xfId="1592"/>
    <cellStyle name="Titre 2 19" xfId="1593"/>
    <cellStyle name="Titre 2 2" xfId="1594"/>
    <cellStyle name="Titre 2 20" xfId="1595"/>
    <cellStyle name="Titre 2 21" xfId="1596"/>
    <cellStyle name="Titre 2 22" xfId="1597"/>
    <cellStyle name="Titre 2 23" xfId="1598"/>
    <cellStyle name="Titre 2 24" xfId="1599"/>
    <cellStyle name="Titre 2 25" xfId="1600"/>
    <cellStyle name="Titre 2 26" xfId="1601"/>
    <cellStyle name="Titre 2 27" xfId="1602"/>
    <cellStyle name="Titre 2 28" xfId="1603"/>
    <cellStyle name="Titre 2 29" xfId="1604"/>
    <cellStyle name="Titre 2 3" xfId="1605"/>
    <cellStyle name="Titre 2 30" xfId="1606"/>
    <cellStyle name="Titre 2 31" xfId="1607"/>
    <cellStyle name="Titre 2 32" xfId="1608"/>
    <cellStyle name="Titre 2 33" xfId="1609"/>
    <cellStyle name="Titre 2 34" xfId="1610"/>
    <cellStyle name="Titre 2 35" xfId="1611"/>
    <cellStyle name="Titre 2 36" xfId="1612"/>
    <cellStyle name="Titre 2 37" xfId="1613"/>
    <cellStyle name="Titre 2 38" xfId="1614"/>
    <cellStyle name="Titre 2 39" xfId="1615"/>
    <cellStyle name="Titre 2 4" xfId="1616"/>
    <cellStyle name="Titre 2 40" xfId="1617"/>
    <cellStyle name="Titre 2 41" xfId="1618"/>
    <cellStyle name="Titre 2 42" xfId="1619"/>
    <cellStyle name="Titre 2 43" xfId="1620"/>
    <cellStyle name="Titre 2 44" xfId="1621"/>
    <cellStyle name="Titre 2 5" xfId="1622"/>
    <cellStyle name="Titre 2 6" xfId="1623"/>
    <cellStyle name="Titre 2 7" xfId="1624"/>
    <cellStyle name="Titre 2 8" xfId="1625"/>
    <cellStyle name="Titre 2 9" xfId="1626"/>
    <cellStyle name="Titre 3 10" xfId="1627"/>
    <cellStyle name="Titre 3 11" xfId="1628"/>
    <cellStyle name="Titre 3 12" xfId="1629"/>
    <cellStyle name="Titre 3 13" xfId="1630"/>
    <cellStyle name="Titre 3 14" xfId="1631"/>
    <cellStyle name="Titre 3 15" xfId="1632"/>
    <cellStyle name="Titre 3 16" xfId="1633"/>
    <cellStyle name="Titre 3 17" xfId="1634"/>
    <cellStyle name="Titre 3 18" xfId="1635"/>
    <cellStyle name="Titre 3 19" xfId="1636"/>
    <cellStyle name="Titre 3 2" xfId="1637"/>
    <cellStyle name="Titre 3 20" xfId="1638"/>
    <cellStyle name="Titre 3 21" xfId="1639"/>
    <cellStyle name="Titre 3 22" xfId="1640"/>
    <cellStyle name="Titre 3 23" xfId="1641"/>
    <cellStyle name="Titre 3 24" xfId="1642"/>
    <cellStyle name="Titre 3 25" xfId="1643"/>
    <cellStyle name="Titre 3 26" xfId="1644"/>
    <cellStyle name="Titre 3 27" xfId="1645"/>
    <cellStyle name="Titre 3 28" xfId="1646"/>
    <cellStyle name="Titre 3 29" xfId="1647"/>
    <cellStyle name="Titre 3 3" xfId="1648"/>
    <cellStyle name="Titre 3 30" xfId="1649"/>
    <cellStyle name="Titre 3 31" xfId="1650"/>
    <cellStyle name="Titre 3 32" xfId="1651"/>
    <cellStyle name="Titre 3 33" xfId="1652"/>
    <cellStyle name="Titre 3 34" xfId="1653"/>
    <cellStyle name="Titre 3 35" xfId="1654"/>
    <cellStyle name="Titre 3 36" xfId="1655"/>
    <cellStyle name="Titre 3 37" xfId="1656"/>
    <cellStyle name="Titre 3 38" xfId="1657"/>
    <cellStyle name="Titre 3 39" xfId="1658"/>
    <cellStyle name="Titre 3 4" xfId="1659"/>
    <cellStyle name="Titre 3 40" xfId="1660"/>
    <cellStyle name="Titre 3 41" xfId="1661"/>
    <cellStyle name="Titre 3 42" xfId="1662"/>
    <cellStyle name="Titre 3 43" xfId="1663"/>
    <cellStyle name="Titre 3 44" xfId="1664"/>
    <cellStyle name="Titre 3 5" xfId="1665"/>
    <cellStyle name="Titre 3 6" xfId="1666"/>
    <cellStyle name="Titre 3 7" xfId="1667"/>
    <cellStyle name="Titre 3 8" xfId="1668"/>
    <cellStyle name="Titre 3 9" xfId="1669"/>
    <cellStyle name="Titre 4 10" xfId="1670"/>
    <cellStyle name="Titre 4 11" xfId="1671"/>
    <cellStyle name="Titre 4 12" xfId="1672"/>
    <cellStyle name="Titre 4 13" xfId="1673"/>
    <cellStyle name="Titre 4 14" xfId="1674"/>
    <cellStyle name="Titre 4 15" xfId="1675"/>
    <cellStyle name="Titre 4 16" xfId="1676"/>
    <cellStyle name="Titre 4 17" xfId="1677"/>
    <cellStyle name="Titre 4 18" xfId="1678"/>
    <cellStyle name="Titre 4 19" xfId="1679"/>
    <cellStyle name="Titre 4 2" xfId="1680"/>
    <cellStyle name="Titre 4 20" xfId="1681"/>
    <cellStyle name="Titre 4 21" xfId="1682"/>
    <cellStyle name="Titre 4 22" xfId="1683"/>
    <cellStyle name="Titre 4 23" xfId="1684"/>
    <cellStyle name="Titre 4 24" xfId="1685"/>
    <cellStyle name="Titre 4 25" xfId="1686"/>
    <cellStyle name="Titre 4 26" xfId="1687"/>
    <cellStyle name="Titre 4 27" xfId="1688"/>
    <cellStyle name="Titre 4 28" xfId="1689"/>
    <cellStyle name="Titre 4 29" xfId="1690"/>
    <cellStyle name="Titre 4 3" xfId="1691"/>
    <cellStyle name="Titre 4 30" xfId="1692"/>
    <cellStyle name="Titre 4 31" xfId="1693"/>
    <cellStyle name="Titre 4 32" xfId="1694"/>
    <cellStyle name="Titre 4 33" xfId="1695"/>
    <cellStyle name="Titre 4 34" xfId="1696"/>
    <cellStyle name="Titre 4 35" xfId="1697"/>
    <cellStyle name="Titre 4 36" xfId="1698"/>
    <cellStyle name="Titre 4 37" xfId="1699"/>
    <cellStyle name="Titre 4 38" xfId="1700"/>
    <cellStyle name="Titre 4 39" xfId="1701"/>
    <cellStyle name="Titre 4 4" xfId="1702"/>
    <cellStyle name="Titre 4 40" xfId="1703"/>
    <cellStyle name="Titre 4 41" xfId="1704"/>
    <cellStyle name="Titre 4 42" xfId="1705"/>
    <cellStyle name="Titre 4 43" xfId="1706"/>
    <cellStyle name="Titre 4 44" xfId="1707"/>
    <cellStyle name="Titre 4 5" xfId="1708"/>
    <cellStyle name="Titre 4 6" xfId="1709"/>
    <cellStyle name="Titre 4 7" xfId="1710"/>
    <cellStyle name="Titre 4 8" xfId="1711"/>
    <cellStyle name="Titre 4 9" xfId="1712"/>
    <cellStyle name="Total 10" xfId="1713"/>
    <cellStyle name="Total 11" xfId="1714"/>
    <cellStyle name="Total 12" xfId="1715"/>
    <cellStyle name="Total 13" xfId="1716"/>
    <cellStyle name="Total 14" xfId="1717"/>
    <cellStyle name="Total 15" xfId="1718"/>
    <cellStyle name="Total 16" xfId="1719"/>
    <cellStyle name="Total 17" xfId="1720"/>
    <cellStyle name="Total 18" xfId="1721"/>
    <cellStyle name="Total 19" xfId="1722"/>
    <cellStyle name="Total 2" xfId="1723"/>
    <cellStyle name="Total 20" xfId="1724"/>
    <cellStyle name="Total 21" xfId="1725"/>
    <cellStyle name="Total 22" xfId="1726"/>
    <cellStyle name="Total 23" xfId="1727"/>
    <cellStyle name="Total 24" xfId="1728"/>
    <cellStyle name="Total 25" xfId="1729"/>
    <cellStyle name="Total 26" xfId="1730"/>
    <cellStyle name="Total 27" xfId="1731"/>
    <cellStyle name="Total 28" xfId="1732"/>
    <cellStyle name="Total 29" xfId="1733"/>
    <cellStyle name="Total 3" xfId="1734"/>
    <cellStyle name="Total 30" xfId="1735"/>
    <cellStyle name="Total 31" xfId="1736"/>
    <cellStyle name="Total 32" xfId="1737"/>
    <cellStyle name="Total 33" xfId="1738"/>
    <cellStyle name="Total 34" xfId="1739"/>
    <cellStyle name="Total 35" xfId="1740"/>
    <cellStyle name="Total 36" xfId="1741"/>
    <cellStyle name="Total 37" xfId="1742"/>
    <cellStyle name="Total 38" xfId="1743"/>
    <cellStyle name="Total 39" xfId="1744"/>
    <cellStyle name="Total 4" xfId="1745"/>
    <cellStyle name="Total 40" xfId="1746"/>
    <cellStyle name="Total 41" xfId="1747"/>
    <cellStyle name="Total 42" xfId="1748"/>
    <cellStyle name="Total 43" xfId="1749"/>
    <cellStyle name="Total 44" xfId="1750"/>
    <cellStyle name="Total 5" xfId="1751"/>
    <cellStyle name="Total 6" xfId="1752"/>
    <cellStyle name="Total 7" xfId="1753"/>
    <cellStyle name="Total 8" xfId="1754"/>
    <cellStyle name="Total 9" xfId="1755"/>
    <cellStyle name="Vérification 10" xfId="1756"/>
    <cellStyle name="Vérification 11" xfId="1757"/>
    <cellStyle name="Vérification 12" xfId="1758"/>
    <cellStyle name="Vérification 13" xfId="1759"/>
    <cellStyle name="Vérification 14" xfId="1760"/>
    <cellStyle name="Vérification 15" xfId="1761"/>
    <cellStyle name="Vérification 16" xfId="1762"/>
    <cellStyle name="Vérification 17" xfId="1763"/>
    <cellStyle name="Vérification 18" xfId="1764"/>
    <cellStyle name="Vérification 19" xfId="1765"/>
    <cellStyle name="Vérification 2" xfId="1766"/>
    <cellStyle name="Vérification 20" xfId="1767"/>
    <cellStyle name="Vérification 21" xfId="1768"/>
    <cellStyle name="Vérification 22" xfId="1769"/>
    <cellStyle name="Vérification 23" xfId="1770"/>
    <cellStyle name="Vérification 24" xfId="1771"/>
    <cellStyle name="Vérification 25" xfId="1772"/>
    <cellStyle name="Vérification 26" xfId="1773"/>
    <cellStyle name="Vérification 27" xfId="1774"/>
    <cellStyle name="Vérification 28" xfId="1775"/>
    <cellStyle name="Vérification 29" xfId="1776"/>
    <cellStyle name="Vérification 3" xfId="1777"/>
    <cellStyle name="Vérification 30" xfId="1778"/>
    <cellStyle name="Vérification 31" xfId="1779"/>
    <cellStyle name="Vérification 32" xfId="1780"/>
    <cellStyle name="Vérification 33" xfId="1781"/>
    <cellStyle name="Vérification 34" xfId="1782"/>
    <cellStyle name="Vérification 35" xfId="1783"/>
    <cellStyle name="Vérification 36" xfId="1784"/>
    <cellStyle name="Vérification 37" xfId="1785"/>
    <cellStyle name="Vérification 38" xfId="1786"/>
    <cellStyle name="Vérification 39" xfId="1787"/>
    <cellStyle name="Vérification 4" xfId="1788"/>
    <cellStyle name="Vérification 40" xfId="1789"/>
    <cellStyle name="Vérification 41" xfId="1790"/>
    <cellStyle name="Vérification 42" xfId="1791"/>
    <cellStyle name="Vérification 43" xfId="1792"/>
    <cellStyle name="Vérification 44" xfId="1793"/>
    <cellStyle name="Vérification 5" xfId="1794"/>
    <cellStyle name="Vérification 6" xfId="1795"/>
    <cellStyle name="Vérification 7" xfId="1796"/>
    <cellStyle name="Vérification 8" xfId="1797"/>
    <cellStyle name="Vérification 9" xfId="1798"/>
    <cellStyle name="عادي_pop-2002 2" xfId="30"/>
    <cellStyle name="عادي_POP-AS~1" xfId="21"/>
  </cellStyles>
  <dxfs count="0"/>
  <tableStyles count="0" defaultTableStyle="TableStyleMedium9" defaultPivotStyle="PivotStyleLight16"/>
  <colors>
    <mruColors>
      <color rgb="FF660033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externalLink" Target="externalLinks/externalLink8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3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6.xml"/><Relationship Id="rId90" Type="http://schemas.openxmlformats.org/officeDocument/2006/relationships/calcChain" Target="calcChain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4.xml"/><Relationship Id="rId85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externalLink" Target="externalLinks/externalLink7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externalLink" Target="externalLinks/externalLink2.xml"/><Relationship Id="rId81" Type="http://schemas.openxmlformats.org/officeDocument/2006/relationships/externalLink" Target="externalLinks/externalLink5.xml"/><Relationship Id="rId86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</xdr:rowOff>
    </xdr:from>
    <xdr:to>
      <xdr:col>10</xdr:col>
      <xdr:colOff>1009650</xdr:colOff>
      <xdr:row>64</xdr:row>
      <xdr:rowOff>152400</xdr:rowOff>
    </xdr:to>
    <xdr:pic>
      <xdr:nvPicPr>
        <xdr:cNvPr id="2" name="Image 1" descr="Maro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71576"/>
          <a:ext cx="7934325" cy="10029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8</xdr:row>
      <xdr:rowOff>123825</xdr:rowOff>
    </xdr:from>
    <xdr:to>
      <xdr:col>2</xdr:col>
      <xdr:colOff>514350</xdr:colOff>
      <xdr:row>8</xdr:row>
      <xdr:rowOff>371475</xdr:rowOff>
    </xdr:to>
    <xdr:sp macro="" textlink="">
      <xdr:nvSpPr>
        <xdr:cNvPr id="2" name="ZoneTexte 1"/>
        <xdr:cNvSpPr txBox="1"/>
      </xdr:nvSpPr>
      <xdr:spPr>
        <a:xfrm>
          <a:off x="742950" y="2724150"/>
          <a:ext cx="10191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(1)</a:t>
          </a:r>
        </a:p>
      </xdr:txBody>
    </xdr:sp>
    <xdr:clientData/>
  </xdr:twoCellAnchor>
  <xdr:twoCellAnchor>
    <xdr:from>
      <xdr:col>10</xdr:col>
      <xdr:colOff>19048</xdr:colOff>
      <xdr:row>19</xdr:row>
      <xdr:rowOff>57149</xdr:rowOff>
    </xdr:from>
    <xdr:to>
      <xdr:col>10</xdr:col>
      <xdr:colOff>152399</xdr:colOff>
      <xdr:row>21</xdr:row>
      <xdr:rowOff>390524</xdr:rowOff>
    </xdr:to>
    <xdr:sp macro="" textlink="">
      <xdr:nvSpPr>
        <xdr:cNvPr id="3" name="ZoneTexte 2"/>
        <xdr:cNvSpPr txBox="1"/>
      </xdr:nvSpPr>
      <xdr:spPr>
        <a:xfrm flipH="1">
          <a:off x="10982323" y="7372349"/>
          <a:ext cx="133351" cy="1190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3600"/>
            <a:t>}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133350</xdr:rowOff>
    </xdr:from>
    <xdr:to>
      <xdr:col>11</xdr:col>
      <xdr:colOff>0</xdr:colOff>
      <xdr:row>60</xdr:row>
      <xdr:rowOff>123825</xdr:rowOff>
    </xdr:to>
    <xdr:pic>
      <xdr:nvPicPr>
        <xdr:cNvPr id="2" name="Image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43075"/>
          <a:ext cx="7934325" cy="8896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5</xdr:row>
      <xdr:rowOff>123825</xdr:rowOff>
    </xdr:from>
    <xdr:to>
      <xdr:col>11</xdr:col>
      <xdr:colOff>0</xdr:colOff>
      <xdr:row>60</xdr:row>
      <xdr:rowOff>114300</xdr:rowOff>
    </xdr:to>
    <xdr:pic>
      <xdr:nvPicPr>
        <xdr:cNvPr id="3" name="Image 2" descr="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1733550"/>
          <a:ext cx="7867650" cy="88963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123824</xdr:rowOff>
    </xdr:from>
    <xdr:to>
      <xdr:col>10</xdr:col>
      <xdr:colOff>1028700</xdr:colOff>
      <xdr:row>62</xdr:row>
      <xdr:rowOff>19050</xdr:rowOff>
    </xdr:to>
    <xdr:pic>
      <xdr:nvPicPr>
        <xdr:cNvPr id="3" name="Image 2" descr="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33549"/>
          <a:ext cx="7886700" cy="91249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5</xdr:row>
      <xdr:rowOff>76200</xdr:rowOff>
    </xdr:from>
    <xdr:to>
      <xdr:col>10</xdr:col>
      <xdr:colOff>1009651</xdr:colOff>
      <xdr:row>61</xdr:row>
      <xdr:rowOff>66675</xdr:rowOff>
    </xdr:to>
    <xdr:pic>
      <xdr:nvPicPr>
        <xdr:cNvPr id="3" name="Image 2" descr="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851" y="1685925"/>
          <a:ext cx="7543800" cy="90582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95250</xdr:rowOff>
    </xdr:from>
    <xdr:to>
      <xdr:col>10</xdr:col>
      <xdr:colOff>1095374</xdr:colOff>
      <xdr:row>61</xdr:row>
      <xdr:rowOff>66675</xdr:rowOff>
    </xdr:to>
    <xdr:pic>
      <xdr:nvPicPr>
        <xdr:cNvPr id="3" name="Image 2" descr="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43050"/>
          <a:ext cx="7953374" cy="9201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133350</xdr:rowOff>
    </xdr:from>
    <xdr:to>
      <xdr:col>10</xdr:col>
      <xdr:colOff>1085849</xdr:colOff>
      <xdr:row>61</xdr:row>
      <xdr:rowOff>152401</xdr:rowOff>
    </xdr:to>
    <xdr:pic>
      <xdr:nvPicPr>
        <xdr:cNvPr id="3" name="Image 2" descr="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81150"/>
          <a:ext cx="7943849" cy="92487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123824</xdr:rowOff>
    </xdr:from>
    <xdr:to>
      <xdr:col>10</xdr:col>
      <xdr:colOff>1076324</xdr:colOff>
      <xdr:row>62</xdr:row>
      <xdr:rowOff>0</xdr:rowOff>
    </xdr:to>
    <xdr:pic>
      <xdr:nvPicPr>
        <xdr:cNvPr id="3" name="Image 2" descr="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71624"/>
          <a:ext cx="7934324" cy="926782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142874</xdr:rowOff>
    </xdr:from>
    <xdr:to>
      <xdr:col>10</xdr:col>
      <xdr:colOff>1085850</xdr:colOff>
      <xdr:row>61</xdr:row>
      <xdr:rowOff>104774</xdr:rowOff>
    </xdr:to>
    <xdr:pic>
      <xdr:nvPicPr>
        <xdr:cNvPr id="3" name="Image 2" descr="8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90674"/>
          <a:ext cx="7943850" cy="91916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</xdr:row>
      <xdr:rowOff>104775</xdr:rowOff>
    </xdr:from>
    <xdr:to>
      <xdr:col>10</xdr:col>
      <xdr:colOff>1095375</xdr:colOff>
      <xdr:row>61</xdr:row>
      <xdr:rowOff>57150</xdr:rowOff>
    </xdr:to>
    <xdr:pic>
      <xdr:nvPicPr>
        <xdr:cNvPr id="3" name="Image 2" descr="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552575"/>
          <a:ext cx="7953374" cy="9182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114299</xdr:rowOff>
    </xdr:from>
    <xdr:to>
      <xdr:col>10</xdr:col>
      <xdr:colOff>1076325</xdr:colOff>
      <xdr:row>62</xdr:row>
      <xdr:rowOff>47625</xdr:rowOff>
    </xdr:to>
    <xdr:pic>
      <xdr:nvPicPr>
        <xdr:cNvPr id="3" name="Image 2" descr="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62099"/>
          <a:ext cx="7934325" cy="932497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21</xdr:row>
      <xdr:rowOff>28574</xdr:rowOff>
    </xdr:from>
    <xdr:to>
      <xdr:col>7</xdr:col>
      <xdr:colOff>657225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6305550" y="4362449"/>
          <a:ext cx="581025" cy="533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21</xdr:row>
      <xdr:rowOff>104775</xdr:rowOff>
    </xdr:from>
    <xdr:to>
      <xdr:col>0</xdr:col>
      <xdr:colOff>2076450</xdr:colOff>
      <xdr:row>23</xdr:row>
      <xdr:rowOff>104775</xdr:rowOff>
    </xdr:to>
    <xdr:sp macro="" textlink="">
      <xdr:nvSpPr>
        <xdr:cNvPr id="4" name="ZoneTexte 3"/>
        <xdr:cNvSpPr txBox="1"/>
      </xdr:nvSpPr>
      <xdr:spPr>
        <a:xfrm>
          <a:off x="1514475" y="4391025"/>
          <a:ext cx="56197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  <xdr:twoCellAnchor>
    <xdr:from>
      <xdr:col>7</xdr:col>
      <xdr:colOff>76200</xdr:colOff>
      <xdr:row>34</xdr:row>
      <xdr:rowOff>28574</xdr:rowOff>
    </xdr:from>
    <xdr:to>
      <xdr:col>7</xdr:col>
      <xdr:colOff>657225</xdr:colOff>
      <xdr:row>36</xdr:row>
      <xdr:rowOff>161925</xdr:rowOff>
    </xdr:to>
    <xdr:sp macro="" textlink="">
      <xdr:nvSpPr>
        <xdr:cNvPr id="5" name="ZoneTexte 4"/>
        <xdr:cNvSpPr txBox="1"/>
      </xdr:nvSpPr>
      <xdr:spPr>
        <a:xfrm>
          <a:off x="6305550" y="4810124"/>
          <a:ext cx="581025" cy="5905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34</xdr:row>
      <xdr:rowOff>104775</xdr:rowOff>
    </xdr:from>
    <xdr:to>
      <xdr:col>0</xdr:col>
      <xdr:colOff>2076450</xdr:colOff>
      <xdr:row>36</xdr:row>
      <xdr:rowOff>104775</xdr:rowOff>
    </xdr:to>
    <xdr:sp macro="" textlink="">
      <xdr:nvSpPr>
        <xdr:cNvPr id="6" name="ZoneTexte 5"/>
        <xdr:cNvSpPr txBox="1"/>
      </xdr:nvSpPr>
      <xdr:spPr>
        <a:xfrm>
          <a:off x="1514475" y="4886325"/>
          <a:ext cx="561975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</xdr:row>
      <xdr:rowOff>57149</xdr:rowOff>
    </xdr:from>
    <xdr:to>
      <xdr:col>10</xdr:col>
      <xdr:colOff>1038225</xdr:colOff>
      <xdr:row>61</xdr:row>
      <xdr:rowOff>28575</xdr:rowOff>
    </xdr:to>
    <xdr:pic>
      <xdr:nvPicPr>
        <xdr:cNvPr id="3" name="Image 2" descr="1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504949"/>
          <a:ext cx="7896224" cy="920115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21</xdr:row>
      <xdr:rowOff>28574</xdr:rowOff>
    </xdr:from>
    <xdr:to>
      <xdr:col>7</xdr:col>
      <xdr:colOff>657225</xdr:colOff>
      <xdr:row>23</xdr:row>
      <xdr:rowOff>161925</xdr:rowOff>
    </xdr:to>
    <xdr:sp macro="" textlink="">
      <xdr:nvSpPr>
        <xdr:cNvPr id="4" name="ZoneTexte 3"/>
        <xdr:cNvSpPr txBox="1"/>
      </xdr:nvSpPr>
      <xdr:spPr>
        <a:xfrm>
          <a:off x="6305550" y="4676774"/>
          <a:ext cx="581025" cy="533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21</xdr:row>
      <xdr:rowOff>104775</xdr:rowOff>
    </xdr:from>
    <xdr:to>
      <xdr:col>0</xdr:col>
      <xdr:colOff>2076450</xdr:colOff>
      <xdr:row>23</xdr:row>
      <xdr:rowOff>104775</xdr:rowOff>
    </xdr:to>
    <xdr:sp macro="" textlink="">
      <xdr:nvSpPr>
        <xdr:cNvPr id="5" name="ZoneTexte 4"/>
        <xdr:cNvSpPr txBox="1"/>
      </xdr:nvSpPr>
      <xdr:spPr>
        <a:xfrm>
          <a:off x="1514475" y="4752975"/>
          <a:ext cx="56197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  <xdr:twoCellAnchor>
    <xdr:from>
      <xdr:col>7</xdr:col>
      <xdr:colOff>76200</xdr:colOff>
      <xdr:row>34</xdr:row>
      <xdr:rowOff>28574</xdr:rowOff>
    </xdr:from>
    <xdr:to>
      <xdr:col>7</xdr:col>
      <xdr:colOff>657225</xdr:colOff>
      <xdr:row>36</xdr:row>
      <xdr:rowOff>161925</xdr:rowOff>
    </xdr:to>
    <xdr:sp macro="" textlink="">
      <xdr:nvSpPr>
        <xdr:cNvPr id="6" name="ZoneTexte 5"/>
        <xdr:cNvSpPr txBox="1"/>
      </xdr:nvSpPr>
      <xdr:spPr>
        <a:xfrm>
          <a:off x="6305550" y="7458074"/>
          <a:ext cx="581025" cy="533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34</xdr:row>
      <xdr:rowOff>104775</xdr:rowOff>
    </xdr:from>
    <xdr:to>
      <xdr:col>0</xdr:col>
      <xdr:colOff>2076450</xdr:colOff>
      <xdr:row>36</xdr:row>
      <xdr:rowOff>104775</xdr:rowOff>
    </xdr:to>
    <xdr:sp macro="" textlink="">
      <xdr:nvSpPr>
        <xdr:cNvPr id="7" name="ZoneTexte 6"/>
        <xdr:cNvSpPr txBox="1"/>
      </xdr:nvSpPr>
      <xdr:spPr>
        <a:xfrm>
          <a:off x="1514475" y="7534275"/>
          <a:ext cx="56197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</xdr:row>
      <xdr:rowOff>57149</xdr:rowOff>
    </xdr:from>
    <xdr:to>
      <xdr:col>10</xdr:col>
      <xdr:colOff>1076325</xdr:colOff>
      <xdr:row>61</xdr:row>
      <xdr:rowOff>66675</xdr:rowOff>
    </xdr:to>
    <xdr:pic>
      <xdr:nvPicPr>
        <xdr:cNvPr id="2" name="Image 1" descr="1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504949"/>
          <a:ext cx="7934324" cy="923925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21</xdr:row>
      <xdr:rowOff>28574</xdr:rowOff>
    </xdr:from>
    <xdr:to>
      <xdr:col>7</xdr:col>
      <xdr:colOff>657225</xdr:colOff>
      <xdr:row>23</xdr:row>
      <xdr:rowOff>161925</xdr:rowOff>
    </xdr:to>
    <xdr:sp macro="" textlink="">
      <xdr:nvSpPr>
        <xdr:cNvPr id="4" name="ZoneTexte 3"/>
        <xdr:cNvSpPr txBox="1"/>
      </xdr:nvSpPr>
      <xdr:spPr>
        <a:xfrm>
          <a:off x="6353175" y="4733924"/>
          <a:ext cx="581025" cy="5143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21</xdr:row>
      <xdr:rowOff>104775</xdr:rowOff>
    </xdr:from>
    <xdr:to>
      <xdr:col>0</xdr:col>
      <xdr:colOff>2076450</xdr:colOff>
      <xdr:row>23</xdr:row>
      <xdr:rowOff>104775</xdr:rowOff>
    </xdr:to>
    <xdr:sp macro="" textlink="">
      <xdr:nvSpPr>
        <xdr:cNvPr id="5" name="ZoneTexte 4"/>
        <xdr:cNvSpPr txBox="1"/>
      </xdr:nvSpPr>
      <xdr:spPr>
        <a:xfrm>
          <a:off x="1514475" y="4810125"/>
          <a:ext cx="5619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  <xdr:twoCellAnchor>
    <xdr:from>
      <xdr:col>7</xdr:col>
      <xdr:colOff>76200</xdr:colOff>
      <xdr:row>34</xdr:row>
      <xdr:rowOff>28574</xdr:rowOff>
    </xdr:from>
    <xdr:to>
      <xdr:col>7</xdr:col>
      <xdr:colOff>657225</xdr:colOff>
      <xdr:row>36</xdr:row>
      <xdr:rowOff>161925</xdr:rowOff>
    </xdr:to>
    <xdr:sp macro="" textlink="">
      <xdr:nvSpPr>
        <xdr:cNvPr id="8" name="ZoneTexte 7"/>
        <xdr:cNvSpPr txBox="1"/>
      </xdr:nvSpPr>
      <xdr:spPr>
        <a:xfrm>
          <a:off x="6353175" y="7515224"/>
          <a:ext cx="581025" cy="5143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800" b="0" baseline="0">
              <a:latin typeface="Aharoni" pitchFamily="2" charset="-79"/>
              <a:cs typeface="Aharoni" pitchFamily="2" charset="-79"/>
            </a:rPr>
            <a:t>(1)</a:t>
          </a:r>
          <a:r>
            <a:rPr lang="ar-MA" sz="800" b="0" baseline="0">
              <a:latin typeface="Aharoni" pitchFamily="2" charset="-79"/>
              <a:cs typeface="Aharoni" pitchFamily="2" charset="-79"/>
            </a:rPr>
            <a:t> </a:t>
          </a:r>
          <a:r>
            <a:rPr lang="fr-FR" sz="2400" b="1">
              <a:latin typeface="Aharoni" pitchFamily="2" charset="-79"/>
              <a:cs typeface="Aharoni" pitchFamily="2" charset="-79"/>
            </a:rPr>
            <a:t>{</a:t>
          </a:r>
        </a:p>
      </xdr:txBody>
    </xdr:sp>
    <xdr:clientData/>
  </xdr:twoCellAnchor>
  <xdr:twoCellAnchor>
    <xdr:from>
      <xdr:col>0</xdr:col>
      <xdr:colOff>1514475</xdr:colOff>
      <xdr:row>34</xdr:row>
      <xdr:rowOff>104775</xdr:rowOff>
    </xdr:from>
    <xdr:to>
      <xdr:col>0</xdr:col>
      <xdr:colOff>2076450</xdr:colOff>
      <xdr:row>36</xdr:row>
      <xdr:rowOff>104775</xdr:rowOff>
    </xdr:to>
    <xdr:sp macro="" textlink="">
      <xdr:nvSpPr>
        <xdr:cNvPr id="9" name="ZoneTexte 8"/>
        <xdr:cNvSpPr txBox="1"/>
      </xdr:nvSpPr>
      <xdr:spPr>
        <a:xfrm>
          <a:off x="1514475" y="7591425"/>
          <a:ext cx="5619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400">
              <a:latin typeface="Aharoni" pitchFamily="2" charset="-79"/>
              <a:cs typeface="Aharoni" pitchFamily="2" charset="-79"/>
            </a:rPr>
            <a:t>}</a:t>
          </a:r>
          <a:r>
            <a:rPr lang="fr-FR" sz="1000">
              <a:latin typeface="Aharoni" pitchFamily="2" charset="-79"/>
              <a:cs typeface="Aharoni" pitchFamily="2" charset="-79"/>
            </a:rPr>
            <a:t>(1)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ivit&#233;%20-%20ch&#244;mage%20-%20compt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ourism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ndustri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implantation%20bancair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or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agriculture%20et%20p&#234;ch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enseignemen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sant&#23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energie%20et%20eau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ruction%20et%20fonci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IR12p6-7"/>
      <sheetName val="R1"/>
      <sheetName val="p14ccR1 "/>
      <sheetName val="p15--18socR1"/>
      <sheetName val="p19--26écoR1"/>
      <sheetName val="R2"/>
      <sheetName val="P30cc R2"/>
      <sheetName val="P31--34socR2"/>
      <sheetName val="P35--41écoR2"/>
      <sheetName val="R3"/>
      <sheetName val="p46ccR3"/>
      <sheetName val="p47--50socR3"/>
      <sheetName val="P51--56écoR3"/>
      <sheetName val="R4"/>
      <sheetName val="p60ccR4"/>
      <sheetName val="p61--64socR4"/>
      <sheetName val="p65--71écoR4"/>
      <sheetName val="R5"/>
      <sheetName val="P76ccR5"/>
      <sheetName val="P77--80socR5"/>
      <sheetName val="P81--85écoR5"/>
      <sheetName val="R6"/>
      <sheetName val="P90ccR6"/>
      <sheetName val="P91--94socR6"/>
      <sheetName val="P95--101écoR6"/>
      <sheetName val="R7 "/>
      <sheetName val="p106ccR7"/>
      <sheetName val="p107--110socR7"/>
      <sheetName val="p111--117écoR7"/>
      <sheetName val="R8"/>
      <sheetName val="p122ccR8"/>
      <sheetName val="p123--126socR8"/>
      <sheetName val="p127--131écoR8"/>
      <sheetName val="R9"/>
      <sheetName val="P136ccR9"/>
      <sheetName val="P137--140socR9"/>
      <sheetName val="P141--146écoR9"/>
      <sheetName val="R10"/>
      <sheetName val="P150ccR10"/>
      <sheetName val="P151--153socR10"/>
      <sheetName val="P154--158écoR10"/>
      <sheetName val="R11"/>
      <sheetName val="P162ccR11"/>
      <sheetName val="P163--166socٌR11"/>
      <sheetName val="P167--171écoR11"/>
      <sheetName val="R12"/>
      <sheetName val="P176ccR12"/>
      <sheetName val="P177--179socR12"/>
      <sheetName val="p180--184écoR12"/>
      <sheetName val="Feuil1"/>
    </sheetNames>
    <sheetDataSet>
      <sheetData sheetId="0">
        <row r="11">
          <cell r="K11">
            <v>8.1999999999999993</v>
          </cell>
          <cell r="L11">
            <v>9.6</v>
          </cell>
          <cell r="M11">
            <v>46.7</v>
          </cell>
          <cell r="N11">
            <v>45.2</v>
          </cell>
        </row>
        <row r="12">
          <cell r="K12">
            <v>17.100000000000001</v>
          </cell>
          <cell r="L12">
            <v>15.7</v>
          </cell>
          <cell r="M12">
            <v>45</v>
          </cell>
          <cell r="N12">
            <v>45.6</v>
          </cell>
        </row>
        <row r="13">
          <cell r="K13">
            <v>9.5</v>
          </cell>
          <cell r="L13">
            <v>7.6</v>
          </cell>
          <cell r="M13">
            <v>43.6</v>
          </cell>
          <cell r="N13">
            <v>44.9</v>
          </cell>
        </row>
        <row r="14">
          <cell r="K14">
            <v>12.9</v>
          </cell>
          <cell r="L14">
            <v>10.8</v>
          </cell>
          <cell r="M14">
            <v>47.3</v>
          </cell>
          <cell r="N14">
            <v>45.1</v>
          </cell>
        </row>
        <row r="15">
          <cell r="K15">
            <v>6.1</v>
          </cell>
          <cell r="L15">
            <v>7.1</v>
          </cell>
          <cell r="M15">
            <v>45.7</v>
          </cell>
          <cell r="N15">
            <v>43</v>
          </cell>
        </row>
        <row r="16">
          <cell r="K16">
            <v>11.3</v>
          </cell>
          <cell r="L16">
            <v>9.3000000000000007</v>
          </cell>
          <cell r="M16">
            <v>50.5</v>
          </cell>
          <cell r="N16">
            <v>49</v>
          </cell>
        </row>
        <row r="17">
          <cell r="K17">
            <v>7.2</v>
          </cell>
          <cell r="L17">
            <v>7.4</v>
          </cell>
          <cell r="M17">
            <v>48.4</v>
          </cell>
          <cell r="N17">
            <v>50.5</v>
          </cell>
        </row>
        <row r="18">
          <cell r="K18">
            <v>6</v>
          </cell>
          <cell r="L18">
            <v>6.9</v>
          </cell>
          <cell r="M18">
            <v>40.200000000000003</v>
          </cell>
          <cell r="N18">
            <v>43.1</v>
          </cell>
        </row>
        <row r="19">
          <cell r="K19">
            <v>9.8000000000000007</v>
          </cell>
          <cell r="L19">
            <v>9</v>
          </cell>
          <cell r="M19">
            <v>43.4</v>
          </cell>
          <cell r="N19">
            <v>46.6</v>
          </cell>
        </row>
        <row r="20">
          <cell r="K20">
            <v>13.1</v>
          </cell>
          <cell r="L20">
            <v>15.9</v>
          </cell>
          <cell r="M20">
            <v>46.8</v>
          </cell>
          <cell r="N20">
            <v>41.5</v>
          </cell>
        </row>
        <row r="23">
          <cell r="K23">
            <v>10.199999999999999</v>
          </cell>
          <cell r="L23">
            <v>9.4</v>
          </cell>
          <cell r="M23">
            <v>46.7</v>
          </cell>
          <cell r="N23">
            <v>46.4</v>
          </cell>
        </row>
      </sheetData>
      <sheetData sheetId="1"/>
      <sheetData sheetId="2">
        <row r="12">
          <cell r="G12">
            <v>0.46700000000000003</v>
          </cell>
          <cell r="H12">
            <v>0.45200000000000001</v>
          </cell>
        </row>
      </sheetData>
      <sheetData sheetId="3">
        <row r="21">
          <cell r="B21">
            <v>46.7</v>
          </cell>
          <cell r="C21">
            <v>45.2</v>
          </cell>
          <cell r="D21">
            <v>53.1</v>
          </cell>
          <cell r="E21">
            <v>50.8</v>
          </cell>
          <cell r="F21">
            <v>42.6</v>
          </cell>
          <cell r="G21">
            <v>41.4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8.1999999999999993</v>
          </cell>
          <cell r="C31">
            <v>9.6</v>
          </cell>
          <cell r="D31">
            <v>3.9</v>
          </cell>
          <cell r="E31">
            <v>4.0999999999999996</v>
          </cell>
          <cell r="F31">
            <v>11.5</v>
          </cell>
          <cell r="G31">
            <v>14.2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4">
        <row r="413">
          <cell r="E413">
            <v>7.616063850452945</v>
          </cell>
          <cell r="F413">
            <v>9.0542322845707659</v>
          </cell>
          <cell r="H413">
            <v>9146.2833992859487</v>
          </cell>
          <cell r="I413">
            <v>10009.363248270134</v>
          </cell>
        </row>
        <row r="414">
          <cell r="E414">
            <v>7.4511983156233423</v>
          </cell>
          <cell r="F414">
            <v>7.3008255655115883</v>
          </cell>
          <cell r="H414">
            <v>843.99723321065596</v>
          </cell>
          <cell r="I414">
            <v>803.45585348455018</v>
          </cell>
        </row>
        <row r="415">
          <cell r="E415">
            <v>15.218665998326161</v>
          </cell>
          <cell r="F415">
            <v>13.099717862732666</v>
          </cell>
          <cell r="H415">
            <v>27316.44016037558</v>
          </cell>
          <cell r="I415">
            <v>23513.076583354745</v>
          </cell>
        </row>
        <row r="416">
          <cell r="E416">
            <v>13.332914556428063</v>
          </cell>
          <cell r="F416">
            <v>13.685471139734847</v>
          </cell>
          <cell r="H416">
            <v>3602.6868422924272</v>
          </cell>
          <cell r="I416">
            <v>3418.6306907057656</v>
          </cell>
        </row>
        <row r="417">
          <cell r="E417">
            <v>11.623582385986351</v>
          </cell>
          <cell r="F417">
            <v>10.717408460102996</v>
          </cell>
          <cell r="H417">
            <v>6938.6975053145561</v>
          </cell>
          <cell r="I417">
            <v>6202.700146284611</v>
          </cell>
        </row>
        <row r="418">
          <cell r="E418">
            <v>13.832721677645104</v>
          </cell>
          <cell r="F418">
            <v>12.331601577504014</v>
          </cell>
          <cell r="H418">
            <v>11621.00780860642</v>
          </cell>
          <cell r="I418">
            <v>10084.167190003907</v>
          </cell>
        </row>
        <row r="419">
          <cell r="E419">
            <v>9.5902808430622155</v>
          </cell>
          <cell r="F419">
            <v>9.080320971960667</v>
          </cell>
          <cell r="H419">
            <v>2556.672969951956</v>
          </cell>
          <cell r="I419">
            <v>2041.7101705453558</v>
          </cell>
        </row>
        <row r="420">
          <cell r="E420">
            <v>5.607087171583224</v>
          </cell>
          <cell r="F420">
            <v>5.6213586271312623</v>
          </cell>
          <cell r="H420">
            <v>3480.4618471260223</v>
          </cell>
          <cell r="I420">
            <v>3329.8679963674736</v>
          </cell>
        </row>
        <row r="421">
          <cell r="E421">
            <v>3.4047468582870715</v>
          </cell>
          <cell r="F421">
            <v>3.4325849483824187</v>
          </cell>
          <cell r="H421">
            <v>1650.3488971489089</v>
          </cell>
          <cell r="I421">
            <v>1599.6532376451751</v>
          </cell>
        </row>
        <row r="422">
          <cell r="E422">
            <v>11.387082233516317</v>
          </cell>
          <cell r="F422">
            <v>11.893605760208159</v>
          </cell>
          <cell r="H422">
            <v>13081.252328218874</v>
          </cell>
          <cell r="I422">
            <v>13015.410655510992</v>
          </cell>
        </row>
        <row r="423">
          <cell r="E423">
            <v>6.6228990216309098</v>
          </cell>
          <cell r="F423">
            <v>6.5635777749160225</v>
          </cell>
          <cell r="H423">
            <v>6447.78957149899</v>
          </cell>
          <cell r="I423">
            <v>6136.3542896573099</v>
          </cell>
        </row>
        <row r="424">
          <cell r="E424">
            <v>10.455444108856527</v>
          </cell>
          <cell r="F424">
            <v>10.470302220324552</v>
          </cell>
          <cell r="H424">
            <v>8736.0463251550718</v>
          </cell>
          <cell r="I424">
            <v>8753.4867652579342</v>
          </cell>
        </row>
        <row r="425">
          <cell r="E425">
            <v>10.577574283229341</v>
          </cell>
          <cell r="F425">
            <v>10.563626013981459</v>
          </cell>
          <cell r="H425">
            <v>1514.8144131012739</v>
          </cell>
          <cell r="I425">
            <v>1486.8303614678903</v>
          </cell>
        </row>
        <row r="426">
          <cell r="E426">
            <v>10.83572448996688</v>
          </cell>
          <cell r="F426">
            <v>10.104471994620694</v>
          </cell>
          <cell r="H426">
            <v>96936.499301286676</v>
          </cell>
          <cell r="I426">
            <v>90394.70718855584</v>
          </cell>
        </row>
        <row r="427">
          <cell r="E427">
            <v>11.648836763845569</v>
          </cell>
          <cell r="F427">
            <v>10.885190484511508</v>
          </cell>
          <cell r="H427">
            <v>14272.210717480055</v>
          </cell>
          <cell r="I427">
            <v>12912.88376796631</v>
          </cell>
        </row>
        <row r="428">
          <cell r="E428">
            <v>10.458325345465353</v>
          </cell>
          <cell r="F428">
            <v>10.195877859739317</v>
          </cell>
          <cell r="H428">
            <v>111208.71001876672</v>
          </cell>
          <cell r="I428">
            <v>103307.59095652215</v>
          </cell>
        </row>
        <row r="429">
          <cell r="E429">
            <v>11.462064566348749</v>
          </cell>
          <cell r="F429">
            <v>11.445895568654411</v>
          </cell>
          <cell r="H429">
            <v>69905.06861853911</v>
          </cell>
          <cell r="I429">
            <v>67125.713610886334</v>
          </cell>
        </row>
      </sheetData>
      <sheetData sheetId="5"/>
      <sheetData sheetId="6">
        <row r="12">
          <cell r="H12">
            <v>0.45</v>
          </cell>
          <cell r="I12">
            <v>0.45600000000000002</v>
          </cell>
        </row>
      </sheetData>
      <sheetData sheetId="7">
        <row r="21">
          <cell r="B21">
            <v>45</v>
          </cell>
          <cell r="C21">
            <v>45.6</v>
          </cell>
          <cell r="D21">
            <v>51.4</v>
          </cell>
          <cell r="E21">
            <v>52</v>
          </cell>
          <cell r="F21">
            <v>42.1</v>
          </cell>
          <cell r="G21">
            <v>42.2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17.100000000000001</v>
          </cell>
          <cell r="C31">
            <v>15.7</v>
          </cell>
          <cell r="D31">
            <v>11</v>
          </cell>
          <cell r="E31">
            <v>10.8</v>
          </cell>
          <cell r="F31">
            <v>20.5</v>
          </cell>
          <cell r="G31">
            <v>19.100000000000001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8">
        <row r="353">
          <cell r="E353">
            <v>6.7726700496904284</v>
          </cell>
          <cell r="F353">
            <v>7.088655117548365</v>
          </cell>
          <cell r="H353">
            <v>8133.4349160742277</v>
          </cell>
          <cell r="I353">
            <v>7836.4373458985401</v>
          </cell>
        </row>
        <row r="354">
          <cell r="E354">
            <v>1.4385739942040028</v>
          </cell>
          <cell r="F354">
            <v>1.3727713255059644</v>
          </cell>
          <cell r="H354">
            <v>162.94727632348739</v>
          </cell>
          <cell r="I354">
            <v>151.07348437193136</v>
          </cell>
        </row>
        <row r="355">
          <cell r="E355">
            <v>2.0903543219866823</v>
          </cell>
          <cell r="F355">
            <v>1.9125839462027172</v>
          </cell>
          <cell r="H355">
            <v>3752.0396831635562</v>
          </cell>
          <cell r="I355">
            <v>3432.954302557644</v>
          </cell>
        </row>
        <row r="356">
          <cell r="E356">
            <v>9.2060202941052314</v>
          </cell>
          <cell r="F356">
            <v>8.8354489671555214</v>
          </cell>
          <cell r="H356">
            <v>2487.5587436701749</v>
          </cell>
          <cell r="I356">
            <v>2207.0951519954497</v>
          </cell>
        </row>
        <row r="357">
          <cell r="E357">
            <v>8.6638782634384537</v>
          </cell>
          <cell r="F357">
            <v>7.2419748880114678</v>
          </cell>
          <cell r="H357">
            <v>5171.9021293595879</v>
          </cell>
          <cell r="I357">
            <v>4191.2929664366384</v>
          </cell>
        </row>
        <row r="358">
          <cell r="E358">
            <v>3.8969089346823171</v>
          </cell>
          <cell r="F358">
            <v>4.4189364271078144</v>
          </cell>
          <cell r="H358">
            <v>3273.8321651159595</v>
          </cell>
          <cell r="I358">
            <v>3613.585263267415</v>
          </cell>
        </row>
        <row r="359">
          <cell r="E359">
            <v>3.4625251796351182</v>
          </cell>
          <cell r="F359">
            <v>3.4202655106070052</v>
          </cell>
          <cell r="H359">
            <v>923.07458763892612</v>
          </cell>
          <cell r="I359">
            <v>769.04670005998514</v>
          </cell>
        </row>
        <row r="360">
          <cell r="E360">
            <v>4.7300239338425918</v>
          </cell>
          <cell r="F360">
            <v>4.7376413155844164</v>
          </cell>
          <cell r="H360">
            <v>2936.0463524029115</v>
          </cell>
          <cell r="I360">
            <v>2806.3892096995842</v>
          </cell>
        </row>
        <row r="361">
          <cell r="E361">
            <v>2.2097516322050552</v>
          </cell>
          <cell r="F361">
            <v>2.2078597773943751</v>
          </cell>
          <cell r="H361">
            <v>1071.1108111624342</v>
          </cell>
          <cell r="I361">
            <v>1028.9068134613269</v>
          </cell>
        </row>
        <row r="362">
          <cell r="E362">
            <v>4.6192500348017997</v>
          </cell>
          <cell r="F362">
            <v>4.5435086933976923</v>
          </cell>
          <cell r="H362">
            <v>5306.5020549796118</v>
          </cell>
          <cell r="I362">
            <v>4972.0524333589628</v>
          </cell>
        </row>
        <row r="363">
          <cell r="E363">
            <v>5.6254026796221774</v>
          </cell>
          <cell r="F363">
            <v>5.6176896813605843</v>
          </cell>
          <cell r="H363">
            <v>5476.667032772968</v>
          </cell>
          <cell r="I363">
            <v>5252.0340820706851</v>
          </cell>
        </row>
        <row r="364">
          <cell r="E364">
            <v>6.4184794895109327</v>
          </cell>
          <cell r="F364">
            <v>6.4898618958754071</v>
          </cell>
          <cell r="H364">
            <v>5362.96053746086</v>
          </cell>
          <cell r="I364">
            <v>5425.7192408087167</v>
          </cell>
        </row>
        <row r="365">
          <cell r="E365">
            <v>2.8220805032618261</v>
          </cell>
          <cell r="F365">
            <v>2.8244963932698552</v>
          </cell>
          <cell r="H365">
            <v>404.15014887212612</v>
          </cell>
          <cell r="I365">
            <v>397.54786735273211</v>
          </cell>
        </row>
        <row r="366">
          <cell r="E366">
            <v>4.9700622508151175</v>
          </cell>
          <cell r="F366">
            <v>4.7042351853326494</v>
          </cell>
          <cell r="H366">
            <v>44462.226438996833</v>
          </cell>
          <cell r="I366">
            <v>42084.134861339611</v>
          </cell>
        </row>
        <row r="367">
          <cell r="E367">
            <v>6.3261084040840467</v>
          </cell>
          <cell r="F367">
            <v>5.9335926915002712</v>
          </cell>
          <cell r="H367">
            <v>7750.7783820041113</v>
          </cell>
          <cell r="I367">
            <v>7038.9023380729404</v>
          </cell>
        </row>
        <row r="368">
          <cell r="E368">
            <v>4.910232225427575</v>
          </cell>
          <cell r="F368">
            <v>4.848167329692445</v>
          </cell>
          <cell r="H368">
            <v>52213.004821000941</v>
          </cell>
          <cell r="I368">
            <v>49123.037199412553</v>
          </cell>
        </row>
        <row r="369">
          <cell r="E369">
            <v>7.0151231378446726</v>
          </cell>
          <cell r="F369">
            <v>7.0233911802726769</v>
          </cell>
          <cell r="H369">
            <v>42783.973295549862</v>
          </cell>
          <cell r="I369">
            <v>41189.450149738936</v>
          </cell>
        </row>
      </sheetData>
      <sheetData sheetId="9"/>
      <sheetData sheetId="10">
        <row r="12">
          <cell r="G12">
            <v>0.436</v>
          </cell>
          <cell r="H12">
            <v>0.44900000000000001</v>
          </cell>
        </row>
      </sheetData>
      <sheetData sheetId="11">
        <row r="21">
          <cell r="B21">
            <v>43.6</v>
          </cell>
          <cell r="C21">
            <v>44.9</v>
          </cell>
          <cell r="D21">
            <v>53.7</v>
          </cell>
          <cell r="E21">
            <v>55.5</v>
          </cell>
          <cell r="F21">
            <v>37.700000000000003</v>
          </cell>
          <cell r="G21">
            <v>37.9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9.5</v>
          </cell>
          <cell r="C31">
            <v>7.6</v>
          </cell>
          <cell r="D31">
            <v>3</v>
          </cell>
          <cell r="E31">
            <v>2.8</v>
          </cell>
          <cell r="F31">
            <v>15</v>
          </cell>
          <cell r="G31">
            <v>12.2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12">
        <row r="316">
          <cell r="E316">
            <v>16.654937486131651</v>
          </cell>
          <cell r="F316">
            <v>16.356309682171659</v>
          </cell>
          <cell r="H316">
            <v>20001.247525845221</v>
          </cell>
          <cell r="I316">
            <v>18081.736790543942</v>
          </cell>
        </row>
        <row r="318">
          <cell r="E318">
            <v>5.7892371361295512</v>
          </cell>
          <cell r="F318">
            <v>6.5449085047723621</v>
          </cell>
          <cell r="H318">
            <v>10391.275412753017</v>
          </cell>
          <cell r="I318">
            <v>11747.652622471058</v>
          </cell>
        </row>
        <row r="319">
          <cell r="E319">
            <v>4.5101502826122282</v>
          </cell>
          <cell r="F319">
            <v>4.8033138494188101</v>
          </cell>
          <cell r="H319">
            <v>1218.6877078646503</v>
          </cell>
          <cell r="I319">
            <v>1199.8677995848191</v>
          </cell>
        </row>
        <row r="320">
          <cell r="E320">
            <v>9.5077738485536365</v>
          </cell>
          <cell r="F320">
            <v>10.401649315790177</v>
          </cell>
          <cell r="H320">
            <v>5675.6655988940956</v>
          </cell>
          <cell r="I320">
            <v>6019.9545415135672</v>
          </cell>
        </row>
        <row r="321">
          <cell r="E321">
            <v>8.6410235501154524</v>
          </cell>
          <cell r="F321">
            <v>9.6546737853660254</v>
          </cell>
          <cell r="H321">
            <v>7259.4102946874873</v>
          </cell>
          <cell r="I321">
            <v>7895.109487983068</v>
          </cell>
        </row>
        <row r="322">
          <cell r="E322">
            <v>8.5026233615456981</v>
          </cell>
          <cell r="F322">
            <v>7.8036944667977375</v>
          </cell>
          <cell r="H322">
            <v>2266.7143619544677</v>
          </cell>
          <cell r="I322">
            <v>1754.6607008594713</v>
          </cell>
        </row>
        <row r="323">
          <cell r="E323">
            <v>4.2771306722924782</v>
          </cell>
          <cell r="F323">
            <v>4.4445781330503911</v>
          </cell>
          <cell r="H323">
            <v>2654.923967569262</v>
          </cell>
          <cell r="I323">
            <v>2632.7903028937289</v>
          </cell>
        </row>
        <row r="324">
          <cell r="E324">
            <v>4.4715989469443187</v>
          </cell>
          <cell r="F324">
            <v>4.5132521671234009</v>
          </cell>
          <cell r="H324">
            <v>2167.4734415628495</v>
          </cell>
          <cell r="I324">
            <v>2103.2657749228474</v>
          </cell>
        </row>
        <row r="325">
          <cell r="E325">
            <v>7.9401301129102206</v>
          </cell>
          <cell r="F325">
            <v>7.8749604218478764</v>
          </cell>
          <cell r="H325">
            <v>9121.4626711090041</v>
          </cell>
          <cell r="I325">
            <v>8617.7266888365684</v>
          </cell>
        </row>
        <row r="326">
          <cell r="E326">
            <v>7.3742822859451103</v>
          </cell>
          <cell r="F326">
            <v>7.3921162719747553</v>
          </cell>
          <cell r="H326">
            <v>7179.3062623047226</v>
          </cell>
          <cell r="I326">
            <v>6910.9631897000336</v>
          </cell>
        </row>
        <row r="327">
          <cell r="E327">
            <v>12.208619412912908</v>
          </cell>
          <cell r="F327">
            <v>12.387386520090921</v>
          </cell>
          <cell r="H327">
            <v>10200.91195045938</v>
          </cell>
          <cell r="I327">
            <v>10356.226752391613</v>
          </cell>
        </row>
        <row r="328">
          <cell r="E328">
            <v>10.327210830397894</v>
          </cell>
          <cell r="F328">
            <v>10.368369128696648</v>
          </cell>
          <cell r="H328">
            <v>1478.9598630212824</v>
          </cell>
          <cell r="I328">
            <v>1459.347954864053</v>
          </cell>
        </row>
        <row r="329">
          <cell r="E329">
            <v>8.8996143912095569</v>
          </cell>
          <cell r="F329">
            <v>8.8060825871513071</v>
          </cell>
          <cell r="H329">
            <v>79616.039058025446</v>
          </cell>
          <cell r="I329">
            <v>78779.302606564757</v>
          </cell>
        </row>
        <row r="330">
          <cell r="E330">
            <v>10.254783596097029</v>
          </cell>
          <cell r="F330">
            <v>10.55885837736666</v>
          </cell>
          <cell r="H330">
            <v>12564.210084899338</v>
          </cell>
          <cell r="I330">
            <v>12525.762515902519</v>
          </cell>
        </row>
        <row r="331">
          <cell r="E331">
            <v>8.6688446957084153</v>
          </cell>
          <cell r="F331">
            <v>9.0112961046203512</v>
          </cell>
          <cell r="H331">
            <v>92180.249142924789</v>
          </cell>
          <cell r="I331">
            <v>91305.065122467277</v>
          </cell>
        </row>
        <row r="332">
          <cell r="E332">
            <v>11.720198184267252</v>
          </cell>
          <cell r="F332">
            <v>11.767498420203538</v>
          </cell>
          <cell r="H332">
            <v>71479.379090172821</v>
          </cell>
          <cell r="I332">
            <v>69011.788910109855</v>
          </cell>
        </row>
      </sheetData>
      <sheetData sheetId="13"/>
      <sheetData sheetId="14">
        <row r="12">
          <cell r="G12">
            <v>0.47299999999999998</v>
          </cell>
          <cell r="H12">
            <v>0.45100000000000001</v>
          </cell>
        </row>
      </sheetData>
      <sheetData sheetId="15">
        <row r="21">
          <cell r="B21">
            <v>47.3</v>
          </cell>
          <cell r="C21">
            <v>45.1</v>
          </cell>
          <cell r="D21">
            <v>57.4</v>
          </cell>
          <cell r="E21">
            <v>57.5</v>
          </cell>
          <cell r="F21">
            <v>43.6</v>
          </cell>
          <cell r="G21">
            <v>40.1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12.9</v>
          </cell>
          <cell r="C31">
            <v>10.8</v>
          </cell>
          <cell r="D31">
            <v>5.6</v>
          </cell>
          <cell r="E31">
            <v>4.9000000000000004</v>
          </cell>
          <cell r="F31">
            <v>16.399999999999999</v>
          </cell>
          <cell r="G31">
            <v>14.2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16">
        <row r="352">
          <cell r="E352">
            <v>19.38473342525981</v>
          </cell>
          <cell r="F352">
            <v>19.105658825621529</v>
          </cell>
          <cell r="H352">
            <v>23279.514065063006</v>
          </cell>
          <cell r="I352">
            <v>21121.114775136339</v>
          </cell>
        </row>
        <row r="353">
          <cell r="E353">
            <v>0.75231465734227676</v>
          </cell>
          <cell r="F353">
            <v>0.55912402299978259</v>
          </cell>
          <cell r="H353">
            <v>85.214681237159695</v>
          </cell>
          <cell r="I353">
            <v>61.53159873112606</v>
          </cell>
        </row>
        <row r="354">
          <cell r="E354">
            <v>7.0585213670140616</v>
          </cell>
          <cell r="F354">
            <v>5.8952316904119995</v>
          </cell>
          <cell r="H354">
            <v>12669.551757294552</v>
          </cell>
          <cell r="I354">
            <v>10581.528218071213</v>
          </cell>
        </row>
        <row r="355">
          <cell r="E355">
            <v>11.670526101468733</v>
          </cell>
          <cell r="F355">
            <v>11.38466479440828</v>
          </cell>
          <cell r="H355">
            <v>3153.4928578778668</v>
          </cell>
          <cell r="I355">
            <v>2843.889265643189</v>
          </cell>
        </row>
        <row r="356">
          <cell r="E356">
            <v>19.936017252057727</v>
          </cell>
          <cell r="F356">
            <v>19.031397369182564</v>
          </cell>
          <cell r="H356">
            <v>11900.805498615866</v>
          </cell>
          <cell r="I356">
            <v>11014.421227414412</v>
          </cell>
        </row>
        <row r="357">
          <cell r="E357">
            <v>11.877335189502244</v>
          </cell>
          <cell r="F357">
            <v>12.277648173782868</v>
          </cell>
          <cell r="H357">
            <v>9978.2680660527221</v>
          </cell>
          <cell r="I357">
            <v>10040.04679411094</v>
          </cell>
        </row>
        <row r="358">
          <cell r="E358">
            <v>8.5444086215221091</v>
          </cell>
          <cell r="F358">
            <v>8.553472562438051</v>
          </cell>
          <cell r="H358">
            <v>2277.8538944115789</v>
          </cell>
          <cell r="I358">
            <v>1923.2483056641959</v>
          </cell>
        </row>
        <row r="359">
          <cell r="E359">
            <v>28.203770244506295</v>
          </cell>
          <cell r="F359">
            <v>29.541482805708675</v>
          </cell>
          <cell r="H359">
            <v>17506.798677680472</v>
          </cell>
          <cell r="I359">
            <v>17499.192754789587</v>
          </cell>
        </row>
        <row r="360">
          <cell r="E360">
            <v>16.456176691602234</v>
          </cell>
          <cell r="F360">
            <v>16.143220463904871</v>
          </cell>
          <cell r="H360">
            <v>7976.6379659534332</v>
          </cell>
          <cell r="I360">
            <v>7523.0636005889492</v>
          </cell>
        </row>
        <row r="361">
          <cell r="E361">
            <v>18.153462922425419</v>
          </cell>
          <cell r="F361">
            <v>16.568023808327727</v>
          </cell>
          <cell r="H361">
            <v>20854.335136023874</v>
          </cell>
          <cell r="I361">
            <v>18130.719813929198</v>
          </cell>
        </row>
        <row r="362">
          <cell r="E362">
            <v>29.548470420472512</v>
          </cell>
          <cell r="F362">
            <v>29.725900934656973</v>
          </cell>
          <cell r="H362">
            <v>28767.208862555221</v>
          </cell>
          <cell r="I362">
            <v>27791.04110130612</v>
          </cell>
        </row>
        <row r="363">
          <cell r="E363">
            <v>14.965188189582445</v>
          </cell>
          <cell r="F363">
            <v>15.097360932128801</v>
          </cell>
          <cell r="H363">
            <v>12504.162991805613</v>
          </cell>
          <cell r="I363">
            <v>12621.846660087642</v>
          </cell>
        </row>
        <row r="364">
          <cell r="E364">
            <v>20.506244318429662</v>
          </cell>
          <cell r="F364">
            <v>20.510991750469206</v>
          </cell>
          <cell r="H364">
            <v>2936.699248842312</v>
          </cell>
          <cell r="I364">
            <v>2886.9220888785403</v>
          </cell>
        </row>
        <row r="365">
          <cell r="E365">
            <v>17.202143106061847</v>
          </cell>
          <cell r="F365">
            <v>16.100872535836359</v>
          </cell>
          <cell r="H365">
            <v>153890.54370341366</v>
          </cell>
          <cell r="I365">
            <v>144038.56620435146</v>
          </cell>
        </row>
        <row r="366">
          <cell r="E366">
            <v>14.684036040707085</v>
          </cell>
          <cell r="F366">
            <v>15.575145392506007</v>
          </cell>
          <cell r="H366">
            <v>17990.951440447312</v>
          </cell>
          <cell r="I366">
            <v>18476.483476222023</v>
          </cell>
        </row>
        <row r="367">
          <cell r="E367">
            <v>16.164134956481135</v>
          </cell>
          <cell r="F367">
            <v>16.039320843421368</v>
          </cell>
          <cell r="H367">
            <v>171881.49514386096</v>
          </cell>
          <cell r="I367">
            <v>162515.04968057349</v>
          </cell>
        </row>
        <row r="368">
          <cell r="E368">
            <v>14.786902146695258</v>
          </cell>
          <cell r="F368">
            <v>14.789749510391639</v>
          </cell>
          <cell r="H368">
            <v>90182.654550308012</v>
          </cell>
          <cell r="I368">
            <v>86736.112876137893</v>
          </cell>
        </row>
      </sheetData>
      <sheetData sheetId="17"/>
      <sheetData sheetId="18">
        <row r="11">
          <cell r="G11">
            <v>0.45700000000000002</v>
          </cell>
          <cell r="H11">
            <v>0.43</v>
          </cell>
        </row>
      </sheetData>
      <sheetData sheetId="19">
        <row r="21">
          <cell r="B21">
            <v>45.7</v>
          </cell>
          <cell r="C21">
            <v>43</v>
          </cell>
          <cell r="D21">
            <v>54.7</v>
          </cell>
          <cell r="E21">
            <v>52.7</v>
          </cell>
          <cell r="F21">
            <v>37.4</v>
          </cell>
          <cell r="G21">
            <v>34.299999999999997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6.1</v>
          </cell>
          <cell r="C31">
            <v>7.1</v>
          </cell>
          <cell r="D31">
            <v>2</v>
          </cell>
          <cell r="E31">
            <v>3.2</v>
          </cell>
          <cell r="F31">
            <v>11.6</v>
          </cell>
          <cell r="G31">
            <v>12.4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20">
        <row r="270">
          <cell r="E270">
            <v>9.6083837996464041</v>
          </cell>
          <cell r="F270">
            <v>9.69334017160784</v>
          </cell>
          <cell r="H270">
            <v>11538.900272671359</v>
          </cell>
          <cell r="I270">
            <v>10715.890626310751</v>
          </cell>
        </row>
        <row r="272">
          <cell r="E272">
            <v>9.936383780850603</v>
          </cell>
          <cell r="F272">
            <v>8.3693247966377022</v>
          </cell>
          <cell r="H272">
            <v>17835.113339762174</v>
          </cell>
          <cell r="I272">
            <v>15022.352157228914</v>
          </cell>
        </row>
        <row r="273">
          <cell r="E273">
            <v>3.8709975867036803</v>
          </cell>
          <cell r="F273">
            <v>4.0140970898950981</v>
          </cell>
          <cell r="H273">
            <v>1045.9822579032016</v>
          </cell>
          <cell r="I273">
            <v>1002.7214530557957</v>
          </cell>
        </row>
        <row r="274">
          <cell r="E274">
            <v>4.5205015088242595</v>
          </cell>
          <cell r="F274">
            <v>5.9799851881055188</v>
          </cell>
          <cell r="H274">
            <v>2698.513375692643</v>
          </cell>
          <cell r="I274">
            <v>3460.91642761607</v>
          </cell>
        </row>
        <row r="275">
          <cell r="E275">
            <v>4.5259822452148617</v>
          </cell>
          <cell r="F275">
            <v>4.789016652041572</v>
          </cell>
          <cell r="H275">
            <v>3802.3229440274549</v>
          </cell>
          <cell r="I275">
            <v>3916.2183672069955</v>
          </cell>
        </row>
        <row r="276">
          <cell r="E276">
            <v>2.5968722561848963</v>
          </cell>
          <cell r="F276">
            <v>2.4370047621220357</v>
          </cell>
          <cell r="H276">
            <v>692.30017477633146</v>
          </cell>
          <cell r="I276">
            <v>547.9605207631397</v>
          </cell>
        </row>
        <row r="277">
          <cell r="E277">
            <v>2.1768917564708712</v>
          </cell>
          <cell r="F277">
            <v>2.2091467926647939</v>
          </cell>
          <cell r="H277">
            <v>1351.2521692400735</v>
          </cell>
          <cell r="I277">
            <v>1308.6101941029169</v>
          </cell>
        </row>
        <row r="278">
          <cell r="E278">
            <v>1.0255923385810288</v>
          </cell>
          <cell r="F278">
            <v>1.0249213305908988</v>
          </cell>
          <cell r="H278">
            <v>497.12511835699621</v>
          </cell>
          <cell r="I278">
            <v>477.63383848197071</v>
          </cell>
        </row>
        <row r="279">
          <cell r="E279">
            <v>4.0653659727737184</v>
          </cell>
          <cell r="F279">
            <v>3.905346219466205</v>
          </cell>
          <cell r="H279">
            <v>4670.2111222029926</v>
          </cell>
          <cell r="I279">
            <v>4273.6984748862569</v>
          </cell>
        </row>
        <row r="280">
          <cell r="E280">
            <v>4.2555832657550168</v>
          </cell>
          <cell r="F280">
            <v>4.2991782472676894</v>
          </cell>
          <cell r="H280">
            <v>4143.0656442084546</v>
          </cell>
          <cell r="I280">
            <v>4019.3445989843572</v>
          </cell>
        </row>
        <row r="281">
          <cell r="E281">
            <v>7.5485935209299022</v>
          </cell>
          <cell r="F281">
            <v>7.4254827153271945</v>
          </cell>
          <cell r="H281">
            <v>6307.2273164129801</v>
          </cell>
          <cell r="I281">
            <v>6207.9263144949946</v>
          </cell>
        </row>
        <row r="282">
          <cell r="E282">
            <v>5.2596092408124679</v>
          </cell>
          <cell r="F282">
            <v>5.2833599722649423</v>
          </cell>
          <cell r="H282">
            <v>753.22863937675356</v>
          </cell>
          <cell r="I282">
            <v>743.63291609629061</v>
          </cell>
        </row>
        <row r="283">
          <cell r="E283">
            <v>6.1854662101366795</v>
          </cell>
          <cell r="F283">
            <v>5.7787668549733819</v>
          </cell>
          <cell r="H283">
            <v>55335.242374631402</v>
          </cell>
          <cell r="I283">
            <v>51696.905889228459</v>
          </cell>
        </row>
        <row r="284">
          <cell r="E284">
            <v>5.2356681847583575</v>
          </cell>
          <cell r="F284">
            <v>5.2996280439758943</v>
          </cell>
          <cell r="H284">
            <v>6414.7657911732249</v>
          </cell>
          <cell r="I284">
            <v>6286.8427560077234</v>
          </cell>
        </row>
        <row r="285">
          <cell r="E285">
            <v>5.8071141673538564</v>
          </cell>
          <cell r="F285">
            <v>5.722669685381228</v>
          </cell>
          <cell r="H285">
            <v>61750.008165804626</v>
          </cell>
          <cell r="I285">
            <v>57983.748645236177</v>
          </cell>
        </row>
        <row r="286">
          <cell r="E286">
            <v>5.3839973196936777</v>
          </cell>
          <cell r="F286">
            <v>5.4083336328210745</v>
          </cell>
          <cell r="H286">
            <v>32836.030533294208</v>
          </cell>
          <cell r="I286">
            <v>31717.767506378797</v>
          </cell>
        </row>
      </sheetData>
      <sheetData sheetId="21"/>
      <sheetData sheetId="22">
        <row r="12">
          <cell r="G12">
            <v>0.505</v>
          </cell>
          <cell r="H12">
            <v>0.49</v>
          </cell>
        </row>
      </sheetData>
      <sheetData sheetId="23">
        <row r="21">
          <cell r="B21">
            <v>50.5</v>
          </cell>
          <cell r="C21">
            <v>49</v>
          </cell>
          <cell r="D21">
            <v>66.2</v>
          </cell>
          <cell r="E21">
            <v>66.400000000000006</v>
          </cell>
          <cell r="F21">
            <v>45.8</v>
          </cell>
          <cell r="G21">
            <v>42.7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11.3</v>
          </cell>
          <cell r="C31">
            <v>9.3000000000000007</v>
          </cell>
          <cell r="D31">
            <v>2.9</v>
          </cell>
          <cell r="E31">
            <v>3.9</v>
          </cell>
          <cell r="F31">
            <v>14.9</v>
          </cell>
          <cell r="G31">
            <v>12.3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24">
        <row r="378">
          <cell r="E378">
            <v>14.856456674428747</v>
          </cell>
          <cell r="F378">
            <v>12.937543918210364</v>
          </cell>
          <cell r="H378">
            <v>17841.415949454968</v>
          </cell>
          <cell r="I378">
            <v>14302.325426142374</v>
          </cell>
        </row>
        <row r="379">
          <cell r="E379">
            <v>2.3300742186968528</v>
          </cell>
          <cell r="F379">
            <v>2.6315545559299776</v>
          </cell>
          <cell r="H379">
            <v>263.92750675179252</v>
          </cell>
          <cell r="I379">
            <v>289.60257888009397</v>
          </cell>
        </row>
        <row r="380">
          <cell r="E380">
            <v>51.069642723357674</v>
          </cell>
          <cell r="F380">
            <v>49.732376799560946</v>
          </cell>
          <cell r="H380">
            <v>91666.433813436408</v>
          </cell>
          <cell r="I380">
            <v>89266.135088835945</v>
          </cell>
        </row>
        <row r="381">
          <cell r="E381">
            <v>49.038343597539388</v>
          </cell>
          <cell r="F381">
            <v>48.424655369400078</v>
          </cell>
          <cell r="H381">
            <v>13250.65082349112</v>
          </cell>
          <cell r="I381">
            <v>12096.478911276141</v>
          </cell>
        </row>
        <row r="382">
          <cell r="E382">
            <v>24.463298065244089</v>
          </cell>
          <cell r="F382">
            <v>26.533577470129366</v>
          </cell>
          <cell r="H382">
            <v>14603.365780047465</v>
          </cell>
          <cell r="I382">
            <v>15356.307960837374</v>
          </cell>
        </row>
        <row r="383">
          <cell r="E383">
            <v>34.610128060879944</v>
          </cell>
          <cell r="F383">
            <v>34.130445098427906</v>
          </cell>
          <cell r="H383">
            <v>29076.314685225832</v>
          </cell>
          <cell r="I383">
            <v>27910.171479239416</v>
          </cell>
        </row>
        <row r="384">
          <cell r="E384">
            <v>19.989758696206056</v>
          </cell>
          <cell r="F384">
            <v>19.97005177208209</v>
          </cell>
          <cell r="H384">
            <v>5329.0697708215721</v>
          </cell>
          <cell r="I384">
            <v>4490.2661409526581</v>
          </cell>
        </row>
        <row r="385">
          <cell r="E385">
            <v>41.914663518732198</v>
          </cell>
          <cell r="F385">
            <v>40.4223247648507</v>
          </cell>
          <cell r="H385">
            <v>26017.499415990147</v>
          </cell>
          <cell r="I385">
            <v>23944.568297706952</v>
          </cell>
        </row>
        <row r="386">
          <cell r="E386">
            <v>63.977486263003847</v>
          </cell>
          <cell r="F386">
            <v>64.258090206113195</v>
          </cell>
          <cell r="H386">
            <v>31011.167141403221</v>
          </cell>
          <cell r="I386">
            <v>29945.555197852875</v>
          </cell>
        </row>
        <row r="387">
          <cell r="E387">
            <v>32.379992552380415</v>
          </cell>
          <cell r="F387">
            <v>33.413009210550904</v>
          </cell>
          <cell r="H387">
            <v>37197.487844323572</v>
          </cell>
          <cell r="I387">
            <v>36564.524239290062</v>
          </cell>
        </row>
        <row r="388">
          <cell r="E388">
            <v>15.921083354401141</v>
          </cell>
          <cell r="F388">
            <v>16.191419192910374</v>
          </cell>
          <cell r="H388">
            <v>15500.129910510777</v>
          </cell>
          <cell r="I388">
            <v>15137.51920480998</v>
          </cell>
        </row>
        <row r="389">
          <cell r="E389">
            <v>19.396365842210393</v>
          </cell>
          <cell r="F389">
            <v>19.569633420599406</v>
          </cell>
          <cell r="H389">
            <v>16206.633479458893</v>
          </cell>
          <cell r="I389">
            <v>16360.800628623721</v>
          </cell>
        </row>
        <row r="390">
          <cell r="E390">
            <v>26.507140695141452</v>
          </cell>
          <cell r="F390">
            <v>26.441718053727286</v>
          </cell>
          <cell r="H390">
            <v>3796.0876189512073</v>
          </cell>
          <cell r="I390">
            <v>3721.6718160621158</v>
          </cell>
        </row>
        <row r="391">
          <cell r="E391">
            <v>33.73125950096675</v>
          </cell>
          <cell r="F391">
            <v>32.348044323120078</v>
          </cell>
          <cell r="H391">
            <v>301760.18373986706</v>
          </cell>
          <cell r="I391">
            <v>289385.92697050975</v>
          </cell>
        </row>
        <row r="392">
          <cell r="E392">
            <v>30.982325503452007</v>
          </cell>
          <cell r="F392">
            <v>28.973829278501849</v>
          </cell>
          <cell r="H392">
            <v>37959.693921991806</v>
          </cell>
          <cell r="I392">
            <v>34371.074196501169</v>
          </cell>
        </row>
        <row r="393">
          <cell r="E393">
            <v>31.948046212476051</v>
          </cell>
          <cell r="F393">
            <v>31.952994059493367</v>
          </cell>
          <cell r="H393">
            <v>339719.87766185886</v>
          </cell>
          <cell r="I393">
            <v>323757.00116701092</v>
          </cell>
        </row>
        <row r="394">
          <cell r="E394">
            <v>25.000486549399763</v>
          </cell>
          <cell r="F394">
            <v>24.937291621012672</v>
          </cell>
          <cell r="H394">
            <v>152473.46737721033</v>
          </cell>
          <cell r="I394">
            <v>146247.4898135071</v>
          </cell>
        </row>
      </sheetData>
      <sheetData sheetId="25"/>
      <sheetData sheetId="26">
        <row r="12">
          <cell r="G12">
            <v>0.48399999999999999</v>
          </cell>
          <cell r="H12">
            <v>0.505</v>
          </cell>
        </row>
      </sheetData>
      <sheetData sheetId="27">
        <row r="22">
          <cell r="B22">
            <v>48.4</v>
          </cell>
          <cell r="C22">
            <v>50.5</v>
          </cell>
          <cell r="D22">
            <v>53.2</v>
          </cell>
          <cell r="E22">
            <v>58.7</v>
          </cell>
          <cell r="F22">
            <v>42.7</v>
          </cell>
          <cell r="G22">
            <v>42.2</v>
          </cell>
        </row>
        <row r="23">
          <cell r="B23">
            <v>46.7</v>
          </cell>
          <cell r="C23">
            <v>46.4</v>
          </cell>
          <cell r="D23">
            <v>54.1</v>
          </cell>
          <cell r="E23">
            <v>55.7</v>
          </cell>
          <cell r="F23">
            <v>42.4</v>
          </cell>
          <cell r="G23">
            <v>40.5</v>
          </cell>
        </row>
        <row r="32">
          <cell r="B32">
            <v>7.2</v>
          </cell>
          <cell r="C32">
            <v>7.4</v>
          </cell>
          <cell r="D32">
            <v>3</v>
          </cell>
          <cell r="E32">
            <v>2.6</v>
          </cell>
          <cell r="F32">
            <v>13.4</v>
          </cell>
          <cell r="G32">
            <v>14.3</v>
          </cell>
        </row>
        <row r="33">
          <cell r="B33">
            <v>10.199999999999999</v>
          </cell>
          <cell r="C33">
            <v>9.4</v>
          </cell>
          <cell r="D33">
            <v>4</v>
          </cell>
          <cell r="E33">
            <v>4.2</v>
          </cell>
          <cell r="F33">
            <v>14.7</v>
          </cell>
          <cell r="G33">
            <v>13.9</v>
          </cell>
        </row>
      </sheetData>
      <sheetData sheetId="28">
        <row r="357">
          <cell r="E357">
            <v>12.061528148221182</v>
          </cell>
          <cell r="F357">
            <v>11.970498676854007</v>
          </cell>
          <cell r="H357">
            <v>14484.930383761779</v>
          </cell>
          <cell r="I357">
            <v>13233.266582275333</v>
          </cell>
        </row>
        <row r="358">
          <cell r="E358">
            <v>3.5282792963169567</v>
          </cell>
          <cell r="F358">
            <v>4.0928511556465645</v>
          </cell>
          <cell r="H358">
            <v>399.64819589382165</v>
          </cell>
          <cell r="I358">
            <v>450.41826967890432</v>
          </cell>
        </row>
        <row r="359">
          <cell r="E359">
            <v>6.0784215834295896</v>
          </cell>
          <cell r="F359">
            <v>5.8643342216079075</v>
          </cell>
          <cell r="H359">
            <v>10910.341252745275</v>
          </cell>
          <cell r="I359">
            <v>10526.069424390684</v>
          </cell>
        </row>
        <row r="360">
          <cell r="E360">
            <v>4.6180790752023189</v>
          </cell>
          <cell r="F360">
            <v>4.7384775952511617</v>
          </cell>
          <cell r="H360">
            <v>1247.8511469104189</v>
          </cell>
          <cell r="I360">
            <v>1183.6717032937404</v>
          </cell>
        </row>
        <row r="361">
          <cell r="E361">
            <v>8.4816393546292908</v>
          </cell>
          <cell r="F361">
            <v>7.0530728104307574</v>
          </cell>
          <cell r="H361">
            <v>5063.1146127459569</v>
          </cell>
          <cell r="I361">
            <v>4081.9658890368019</v>
          </cell>
        </row>
        <row r="362">
          <cell r="E362">
            <v>9.7147792062632252</v>
          </cell>
          <cell r="F362">
            <v>9.7696450564909618</v>
          </cell>
          <cell r="H362">
            <v>8161.4831589737923</v>
          </cell>
          <cell r="I362">
            <v>7989.1272449454846</v>
          </cell>
        </row>
        <row r="363">
          <cell r="E363">
            <v>27.500860515232496</v>
          </cell>
          <cell r="F363">
            <v>28.494428364835006</v>
          </cell>
          <cell r="H363">
            <v>7331.4544047558311</v>
          </cell>
          <cell r="I363">
            <v>6406.9722178331513</v>
          </cell>
        </row>
        <row r="364">
          <cell r="E364">
            <v>4.6461703773082252</v>
          </cell>
          <cell r="F364">
            <v>4.6816171196886947</v>
          </cell>
          <cell r="H364">
            <v>2883.9963137049608</v>
          </cell>
          <cell r="I364">
            <v>2773.2027170187944</v>
          </cell>
        </row>
        <row r="365">
          <cell r="E365">
            <v>3.844057342051844</v>
          </cell>
          <cell r="F365">
            <v>3.8477182126270106</v>
          </cell>
          <cell r="H365">
            <v>1863.2914748393694</v>
          </cell>
          <cell r="I365">
            <v>1793.1136414484397</v>
          </cell>
        </row>
        <row r="366">
          <cell r="E366">
            <v>8.6556620119465677</v>
          </cell>
          <cell r="F366">
            <v>9.2812445863968236</v>
          </cell>
          <cell r="H366">
            <v>9943.4514060839774</v>
          </cell>
          <cell r="I366">
            <v>10156.651575785772</v>
          </cell>
        </row>
        <row r="367">
          <cell r="E367">
            <v>5.5970932893381393</v>
          </cell>
          <cell r="F367">
            <v>5.5912263637429902</v>
          </cell>
          <cell r="H367">
            <v>5449.1061427680397</v>
          </cell>
          <cell r="I367">
            <v>5227.2932626349984</v>
          </cell>
        </row>
        <row r="368">
          <cell r="E368">
            <v>10.247842754907218</v>
          </cell>
          <cell r="F368">
            <v>10.386501226484738</v>
          </cell>
          <cell r="H368">
            <v>8562.5850138627266</v>
          </cell>
          <cell r="I368">
            <v>8683.4266203780353</v>
          </cell>
        </row>
        <row r="369">
          <cell r="E369">
            <v>11.983416209085917</v>
          </cell>
          <cell r="F369">
            <v>11.998720716560525</v>
          </cell>
          <cell r="H369">
            <v>1716.1450353031942</v>
          </cell>
          <cell r="I369">
            <v>1688.8199408558939</v>
          </cell>
        </row>
        <row r="370">
          <cell r="E370">
            <v>8.7209156728606789</v>
          </cell>
          <cell r="F370">
            <v>8.2935296687862596</v>
          </cell>
          <cell r="H370">
            <v>78017.398542349154</v>
          </cell>
          <cell r="I370">
            <v>74193.999089576042</v>
          </cell>
        </row>
        <row r="371">
          <cell r="E371">
            <v>9.8641281017341473</v>
          </cell>
          <cell r="F371">
            <v>11.028619563418127</v>
          </cell>
          <cell r="H371">
            <v>12085.577098059563</v>
          </cell>
          <cell r="I371">
            <v>13083.030815691654</v>
          </cell>
        </row>
        <row r="372">
          <cell r="E372">
            <v>8.4734930715670931</v>
          </cell>
          <cell r="F372">
            <v>8.6137516966147487</v>
          </cell>
          <cell r="H372">
            <v>90102.975640408724</v>
          </cell>
          <cell r="I372">
            <v>87277.0299052677</v>
          </cell>
        </row>
        <row r="373">
          <cell r="E373">
            <v>11.180284244482563</v>
          </cell>
          <cell r="F373">
            <v>11.193518401145328</v>
          </cell>
          <cell r="H373">
            <v>68186.541155935163</v>
          </cell>
          <cell r="I373">
            <v>65645.619950540888</v>
          </cell>
        </row>
      </sheetData>
      <sheetData sheetId="29"/>
      <sheetData sheetId="30">
        <row r="12">
          <cell r="G12">
            <v>0.40200000000000002</v>
          </cell>
          <cell r="H12">
            <v>0.43099999999999999</v>
          </cell>
        </row>
      </sheetData>
      <sheetData sheetId="31">
        <row r="21">
          <cell r="B21">
            <v>40.200000000000003</v>
          </cell>
          <cell r="C21">
            <v>43.1</v>
          </cell>
          <cell r="D21">
            <v>42.7</v>
          </cell>
          <cell r="E21">
            <v>47.4</v>
          </cell>
          <cell r="F21">
            <v>35.5</v>
          </cell>
          <cell r="G21">
            <v>34.9</v>
          </cell>
        </row>
        <row r="22">
          <cell r="B22">
            <v>46.7</v>
          </cell>
          <cell r="C22">
            <v>46.4</v>
          </cell>
          <cell r="D22">
            <v>54.1</v>
          </cell>
          <cell r="E22">
            <v>55.7</v>
          </cell>
          <cell r="F22">
            <v>42.4</v>
          </cell>
          <cell r="G22">
            <v>40.5</v>
          </cell>
        </row>
        <row r="31">
          <cell r="B31">
            <v>6</v>
          </cell>
          <cell r="C31">
            <v>6.9</v>
          </cell>
          <cell r="D31">
            <v>3.9</v>
          </cell>
          <cell r="E31">
            <v>3.3</v>
          </cell>
          <cell r="F31">
            <v>10.5</v>
          </cell>
          <cell r="G31">
            <v>16.7</v>
          </cell>
        </row>
        <row r="32">
          <cell r="B32">
            <v>10.199999999999999</v>
          </cell>
          <cell r="C32">
            <v>9.4</v>
          </cell>
          <cell r="D32">
            <v>4</v>
          </cell>
          <cell r="E32">
            <v>4.2</v>
          </cell>
          <cell r="F32">
            <v>14.7</v>
          </cell>
          <cell r="G32">
            <v>13.9</v>
          </cell>
        </row>
      </sheetData>
      <sheetData sheetId="32">
        <row r="263">
          <cell r="E263">
            <v>4.0172636606519259</v>
          </cell>
          <cell r="F263">
            <v>3.6780976337767606</v>
          </cell>
          <cell r="H263">
            <v>4824.4122753501106</v>
          </cell>
          <cell r="I263">
            <v>4066.1001531638708</v>
          </cell>
        </row>
        <row r="265">
          <cell r="E265">
            <v>1.0934159676665556</v>
          </cell>
          <cell r="F265">
            <v>1.2136982351249521</v>
          </cell>
          <cell r="H265">
            <v>1962.6051228437309</v>
          </cell>
          <cell r="I265">
            <v>2178.5033731728308</v>
          </cell>
        </row>
        <row r="266">
          <cell r="E266">
            <v>0.58711862821102223</v>
          </cell>
          <cell r="F266">
            <v>1.4325083285370199</v>
          </cell>
          <cell r="H266">
            <v>158.64532452890032</v>
          </cell>
          <cell r="I266">
            <v>357.84058046854767</v>
          </cell>
        </row>
        <row r="267">
          <cell r="E267">
            <v>3.5146510417084755</v>
          </cell>
          <cell r="F267">
            <v>2.4082849254461283</v>
          </cell>
          <cell r="H267">
            <v>2098.0709393478755</v>
          </cell>
          <cell r="I267">
            <v>1393.7949006019471</v>
          </cell>
        </row>
        <row r="268">
          <cell r="E268">
            <v>1.4697609556819939</v>
          </cell>
          <cell r="F268">
            <v>2.4622314900906486</v>
          </cell>
          <cell r="H268">
            <v>1234.7608764779991</v>
          </cell>
          <cell r="I268">
            <v>2013.4898010216277</v>
          </cell>
        </row>
        <row r="269">
          <cell r="E269">
            <v>3.5403067708766924</v>
          </cell>
          <cell r="F269">
            <v>3.4235138869817598</v>
          </cell>
          <cell r="H269">
            <v>943.81038204801746</v>
          </cell>
          <cell r="I269">
            <v>769.77709748784866</v>
          </cell>
        </row>
        <row r="270">
          <cell r="E270">
            <v>2.3927399596309189</v>
          </cell>
          <cell r="F270">
            <v>2.2980969283455588</v>
          </cell>
          <cell r="H270">
            <v>1485.2346476428711</v>
          </cell>
          <cell r="I270">
            <v>1361.3006964747747</v>
          </cell>
        </row>
        <row r="271">
          <cell r="E271">
            <v>0.33826777782779133</v>
          </cell>
          <cell r="F271">
            <v>0.3290541104606059</v>
          </cell>
          <cell r="H271">
            <v>163.96515726868699</v>
          </cell>
          <cell r="I271">
            <v>153.34579655685158</v>
          </cell>
        </row>
        <row r="272">
          <cell r="E272">
            <v>2.6418127486297238</v>
          </cell>
          <cell r="F272">
            <v>2.5825324781145578</v>
          </cell>
          <cell r="H272">
            <v>3034.8616493708541</v>
          </cell>
          <cell r="I272">
            <v>2826.1169414503229</v>
          </cell>
        </row>
        <row r="273">
          <cell r="E273">
            <v>2.6598935076670851</v>
          </cell>
          <cell r="F273">
            <v>2.6600712843610759</v>
          </cell>
          <cell r="H273">
            <v>2589.5659233243678</v>
          </cell>
          <cell r="I273">
            <v>2486.9271602090771</v>
          </cell>
        </row>
        <row r="274">
          <cell r="E274">
            <v>5.1534873989751082</v>
          </cell>
          <cell r="F274">
            <v>5.3975155545034719</v>
          </cell>
          <cell r="H274">
            <v>4305.9963962136517</v>
          </cell>
          <cell r="I274">
            <v>4512.4849290315378</v>
          </cell>
        </row>
        <row r="275">
          <cell r="E275">
            <v>3.6359966658285914</v>
          </cell>
          <cell r="F275">
            <v>3.6528445486531917</v>
          </cell>
          <cell r="H275">
            <v>520.71108251331259</v>
          </cell>
          <cell r="I275">
            <v>514.13787022293673</v>
          </cell>
        </row>
        <row r="276">
          <cell r="E276">
            <v>2.6070437948877512</v>
          </cell>
          <cell r="F276">
            <v>2.5300462865564435</v>
          </cell>
          <cell r="H276">
            <v>23322.63977693038</v>
          </cell>
          <cell r="I276">
            <v>22633.819299862178</v>
          </cell>
        </row>
        <row r="277">
          <cell r="E277">
            <v>2.9595991416746008</v>
          </cell>
          <cell r="F277">
            <v>3.4797497331857969</v>
          </cell>
          <cell r="H277">
            <v>3626.1150744555998</v>
          </cell>
          <cell r="I277">
            <v>4127.9575134836468</v>
          </cell>
        </row>
        <row r="278">
          <cell r="E278">
            <v>2.5343234881820087</v>
          </cell>
          <cell r="F278">
            <v>2.6412367684898683</v>
          </cell>
          <cell r="H278">
            <v>26948.75485138598</v>
          </cell>
          <cell r="I278">
            <v>26761.776813345823</v>
          </cell>
        </row>
        <row r="279">
          <cell r="E279">
            <v>3.3419239310566882</v>
          </cell>
          <cell r="F279">
            <v>3.3576914271989526</v>
          </cell>
          <cell r="H279">
            <v>20381.792509207156</v>
          </cell>
          <cell r="I279">
            <v>19691.550720865245</v>
          </cell>
        </row>
      </sheetData>
      <sheetData sheetId="33"/>
      <sheetData sheetId="34">
        <row r="12">
          <cell r="G12">
            <v>0.434</v>
          </cell>
          <cell r="H12">
            <v>0.46600000000000003</v>
          </cell>
        </row>
      </sheetData>
      <sheetData sheetId="35">
        <row r="22">
          <cell r="B22">
            <v>43.4</v>
          </cell>
          <cell r="C22">
            <v>46.6</v>
          </cell>
          <cell r="D22">
            <v>45.7</v>
          </cell>
          <cell r="E22">
            <v>52.1</v>
          </cell>
          <cell r="F22">
            <v>41.8</v>
          </cell>
          <cell r="G22">
            <v>41.5</v>
          </cell>
        </row>
        <row r="23">
          <cell r="B23">
            <v>46.7</v>
          </cell>
          <cell r="C23">
            <v>46.4</v>
          </cell>
          <cell r="D23">
            <v>54.1</v>
          </cell>
          <cell r="E23">
            <v>55.7</v>
          </cell>
          <cell r="F23">
            <v>42.4</v>
          </cell>
          <cell r="G23">
            <v>40.5</v>
          </cell>
        </row>
        <row r="32">
          <cell r="B32">
            <v>9.8000000000000007</v>
          </cell>
          <cell r="C32">
            <v>9</v>
          </cell>
          <cell r="D32">
            <v>5.6</v>
          </cell>
          <cell r="E32">
            <v>4.7</v>
          </cell>
          <cell r="F32">
            <v>12.8</v>
          </cell>
          <cell r="G32">
            <v>13.9</v>
          </cell>
        </row>
        <row r="33">
          <cell r="B33">
            <v>10.199999999999999</v>
          </cell>
          <cell r="C33">
            <v>9.4</v>
          </cell>
          <cell r="D33">
            <v>4</v>
          </cell>
          <cell r="E33">
            <v>4.2</v>
          </cell>
          <cell r="F33">
            <v>14.7</v>
          </cell>
          <cell r="G33">
            <v>13.9</v>
          </cell>
        </row>
      </sheetData>
      <sheetData sheetId="36">
        <row r="320">
          <cell r="E320">
            <v>8.4225786657346582</v>
          </cell>
          <cell r="F320">
            <v>9.4474535853612629</v>
          </cell>
          <cell r="H320">
            <v>10114.843171254066</v>
          </cell>
          <cell r="I320">
            <v>10444.065464081021</v>
          </cell>
        </row>
        <row r="321">
          <cell r="E321">
            <v>24.235321228860251</v>
          </cell>
          <cell r="F321">
            <v>31.076673345410683</v>
          </cell>
          <cell r="H321">
            <v>2745.1348355930008</v>
          </cell>
          <cell r="I321">
            <v>3419.987901662445</v>
          </cell>
        </row>
        <row r="322">
          <cell r="E322">
            <v>5.6917900759572921</v>
          </cell>
          <cell r="F322">
            <v>4.9853094061313836</v>
          </cell>
          <cell r="H322">
            <v>10216.364761038023</v>
          </cell>
          <cell r="I322">
            <v>8948.2814123474054</v>
          </cell>
        </row>
        <row r="323">
          <cell r="E323">
            <v>1.4715163361725319</v>
          </cell>
          <cell r="F323">
            <v>1.4251348381296163</v>
          </cell>
          <cell r="H323">
            <v>397.61842919717986</v>
          </cell>
          <cell r="I323">
            <v>355.99868256477822</v>
          </cell>
        </row>
        <row r="324">
          <cell r="E324">
            <v>4.5901456407272194</v>
          </cell>
          <cell r="F324">
            <v>6.4899840890906297</v>
          </cell>
          <cell r="H324">
            <v>2740.0874402321151</v>
          </cell>
          <cell r="I324">
            <v>3756.0782915612026</v>
          </cell>
        </row>
        <row r="325">
          <cell r="E325">
            <v>8.1609829099865827</v>
          </cell>
          <cell r="F325">
            <v>7.0299761832612511</v>
          </cell>
          <cell r="H325">
            <v>6856.1233525088237</v>
          </cell>
          <cell r="I325">
            <v>5748.7630238618876</v>
          </cell>
        </row>
        <row r="326">
          <cell r="E326">
            <v>15.103702787979161</v>
          </cell>
          <cell r="F326">
            <v>15.697973771694709</v>
          </cell>
          <cell r="H326">
            <v>4026.4961262473648</v>
          </cell>
          <cell r="I326">
            <v>3529.6894025655556</v>
          </cell>
        </row>
        <row r="327">
          <cell r="E327">
            <v>4.025613082317923</v>
          </cell>
          <cell r="F327">
            <v>4.1047828051974973</v>
          </cell>
          <cell r="H327">
            <v>2498.8005920982955</v>
          </cell>
          <cell r="I327">
            <v>2431.5091424867892</v>
          </cell>
        </row>
        <row r="328">
          <cell r="E328">
            <v>3.5580722415697408</v>
          </cell>
          <cell r="F328">
            <v>3.5688559410785796</v>
          </cell>
          <cell r="H328">
            <v>1724.6687769336845</v>
          </cell>
          <cell r="I328">
            <v>1663.1582456614399</v>
          </cell>
        </row>
        <row r="329">
          <cell r="E329">
            <v>6.4886395190686477</v>
          </cell>
          <cell r="F329">
            <v>6.7138736504752785</v>
          </cell>
          <cell r="H329">
            <v>7454.0193067156815</v>
          </cell>
          <cell r="I329">
            <v>7347.1262131881067</v>
          </cell>
        </row>
        <row r="330">
          <cell r="E330">
            <v>5.3840429142727277</v>
          </cell>
          <cell r="F330">
            <v>5.3566975283783558</v>
          </cell>
          <cell r="H330">
            <v>5241.6888196193577</v>
          </cell>
          <cell r="I330">
            <v>5008.0299165925235</v>
          </cell>
        </row>
        <row r="331">
          <cell r="E331">
            <v>8.3025648213395051</v>
          </cell>
          <cell r="F331">
            <v>8.0921063916882545</v>
          </cell>
          <cell r="H331">
            <v>6937.2080364702233</v>
          </cell>
          <cell r="I331">
            <v>6765.2437066431312</v>
          </cell>
        </row>
        <row r="332">
          <cell r="E332">
            <v>4.9865142121488102</v>
          </cell>
          <cell r="F332">
            <v>4.9730711673045613</v>
          </cell>
          <cell r="H332">
            <v>714.11870032183117</v>
          </cell>
          <cell r="I332">
            <v>699.95976679811702</v>
          </cell>
        </row>
        <row r="333">
          <cell r="E333">
            <v>6.8932599635548337</v>
          </cell>
          <cell r="F333">
            <v>6.7200787147410654</v>
          </cell>
          <cell r="H333">
            <v>61667.172348229658</v>
          </cell>
          <cell r="I333">
            <v>60117.891170014402</v>
          </cell>
        </row>
        <row r="334">
          <cell r="E334">
            <v>6.7332464070197897</v>
          </cell>
          <cell r="F334">
            <v>6.9506423534111992</v>
          </cell>
          <cell r="H334">
            <v>8249.6058174633981</v>
          </cell>
          <cell r="I334">
            <v>8245.4080110046361</v>
          </cell>
        </row>
        <row r="335">
          <cell r="E335">
            <v>6.5751361834891577</v>
          </cell>
          <cell r="F335">
            <v>6.7470729119202417</v>
          </cell>
          <cell r="H335">
            <v>69916.77816569306</v>
          </cell>
          <cell r="I335">
            <v>68363.299181019043</v>
          </cell>
        </row>
        <row r="336">
          <cell r="E336">
            <v>7.134374978339503</v>
          </cell>
          <cell r="F336">
            <v>7.1169601729397209</v>
          </cell>
          <cell r="H336">
            <v>43511.268805396539</v>
          </cell>
          <cell r="I336">
            <v>41738.19579982401</v>
          </cell>
        </row>
      </sheetData>
      <sheetData sheetId="37"/>
      <sheetData sheetId="38">
        <row r="13">
          <cell r="G13">
            <v>0.46800000000000003</v>
          </cell>
          <cell r="H13">
            <v>0.41499999999999998</v>
          </cell>
        </row>
      </sheetData>
      <sheetData sheetId="39">
        <row r="23">
          <cell r="B23">
            <v>46.8</v>
          </cell>
          <cell r="C23">
            <v>41.5</v>
          </cell>
          <cell r="D23">
            <v>61.2</v>
          </cell>
          <cell r="E23">
            <v>47.4</v>
          </cell>
          <cell r="F23">
            <v>42.5</v>
          </cell>
          <cell r="G23">
            <v>39.5</v>
          </cell>
        </row>
        <row r="25">
          <cell r="B25">
            <v>46.7</v>
          </cell>
          <cell r="C25">
            <v>46.4</v>
          </cell>
          <cell r="D25">
            <v>54.1</v>
          </cell>
          <cell r="E25">
            <v>55.7</v>
          </cell>
          <cell r="F25">
            <v>42.4</v>
          </cell>
          <cell r="G25">
            <v>40.5</v>
          </cell>
        </row>
        <row r="36">
          <cell r="B36">
            <v>13.1</v>
          </cell>
          <cell r="C36">
            <v>15.9</v>
          </cell>
          <cell r="D36">
            <v>4.5</v>
          </cell>
          <cell r="E36">
            <v>11.2</v>
          </cell>
          <cell r="F36">
            <v>16.8</v>
          </cell>
          <cell r="G36">
            <v>17.899999999999999</v>
          </cell>
        </row>
        <row r="38">
          <cell r="B38">
            <v>10.199999999999999</v>
          </cell>
          <cell r="C38">
            <v>9.4</v>
          </cell>
          <cell r="D38">
            <v>4</v>
          </cell>
          <cell r="E38">
            <v>4.2</v>
          </cell>
          <cell r="F38">
            <v>14.7</v>
          </cell>
          <cell r="G38">
            <v>13.9</v>
          </cell>
        </row>
      </sheetData>
      <sheetData sheetId="40">
        <row r="288">
          <cell r="E288">
            <v>0.42488757269135963</v>
          </cell>
          <cell r="F288">
            <v>0.43902881962620049</v>
          </cell>
          <cell r="H288">
            <v>510.25598379650751</v>
          </cell>
          <cell r="I288">
            <v>485.34196980856836</v>
          </cell>
        </row>
        <row r="289">
          <cell r="E289">
            <v>8.7006710975659534</v>
          </cell>
          <cell r="F289">
            <v>9.6487302429233583</v>
          </cell>
          <cell r="H289">
            <v>985.52501522129546</v>
          </cell>
          <cell r="I289">
            <v>1061.8427632337155</v>
          </cell>
        </row>
        <row r="290">
          <cell r="E290">
            <v>0.27475644349831446</v>
          </cell>
          <cell r="F290">
            <v>0.23996916723821107</v>
          </cell>
          <cell r="H290">
            <v>493.16858312842965</v>
          </cell>
          <cell r="I290">
            <v>430.72785735088229</v>
          </cell>
        </row>
        <row r="291">
          <cell r="E291">
            <v>0.92042768399093444</v>
          </cell>
          <cell r="F291">
            <v>0.79137419437579404</v>
          </cell>
          <cell r="H291">
            <v>248.70876449119041</v>
          </cell>
          <cell r="I291">
            <v>197.68527375507338</v>
          </cell>
        </row>
        <row r="292">
          <cell r="E292">
            <v>1.4242763160473677</v>
          </cell>
          <cell r="F292">
            <v>1.4233792749792311</v>
          </cell>
          <cell r="H292">
            <v>850.22174686447647</v>
          </cell>
          <cell r="I292">
            <v>823.78075539423014</v>
          </cell>
        </row>
        <row r="293">
          <cell r="E293">
            <v>0.98294111504294068</v>
          </cell>
          <cell r="F293">
            <v>0.96062319821143149</v>
          </cell>
          <cell r="H293">
            <v>825.77866015872428</v>
          </cell>
          <cell r="I293">
            <v>785.5496203373981</v>
          </cell>
        </row>
        <row r="294">
          <cell r="E294">
            <v>0.47598062370964578</v>
          </cell>
          <cell r="F294">
            <v>0.49938378126110272</v>
          </cell>
          <cell r="H294">
            <v>126.89167447475448</v>
          </cell>
          <cell r="I294">
            <v>112.28644321655895</v>
          </cell>
        </row>
        <row r="295">
          <cell r="E295">
            <v>0.85751667113326147</v>
          </cell>
          <cell r="F295">
            <v>0.81162931653803139</v>
          </cell>
          <cell r="H295">
            <v>532.28244288399515</v>
          </cell>
          <cell r="I295">
            <v>480.77674194446814</v>
          </cell>
        </row>
        <row r="296">
          <cell r="E296">
            <v>0.12635048843902319</v>
          </cell>
          <cell r="F296">
            <v>0.1231591170339347</v>
          </cell>
          <cell r="H296">
            <v>61.244608756163302</v>
          </cell>
          <cell r="I296">
            <v>57.394611720154259</v>
          </cell>
        </row>
        <row r="297">
          <cell r="E297">
            <v>1.3682804022919188</v>
          </cell>
          <cell r="F297">
            <v>1.2477831715119687</v>
          </cell>
          <cell r="H297">
            <v>1571.8531605449107</v>
          </cell>
          <cell r="I297">
            <v>1365.4740802489775</v>
          </cell>
        </row>
        <row r="298">
          <cell r="E298">
            <v>5.4511769323800703</v>
          </cell>
          <cell r="F298">
            <v>5.3420004559189227</v>
          </cell>
          <cell r="H298">
            <v>5307.0478142879419</v>
          </cell>
          <cell r="I298">
            <v>4994.2894770449775</v>
          </cell>
        </row>
        <row r="299">
          <cell r="E299">
            <v>2.3232170558964418</v>
          </cell>
          <cell r="F299">
            <v>2.0582324136742911</v>
          </cell>
          <cell r="H299">
            <v>1941.1640110542719</v>
          </cell>
          <cell r="I299">
            <v>1720.7440448041175</v>
          </cell>
        </row>
        <row r="300">
          <cell r="E300">
            <v>1.2722192163594672</v>
          </cell>
          <cell r="F300">
            <v>1.279728478009279</v>
          </cell>
          <cell r="H300">
            <v>182.19451397483931</v>
          </cell>
          <cell r="I300">
            <v>180.12178327980601</v>
          </cell>
        </row>
        <row r="301">
          <cell r="E301">
            <v>1.5242926207232841</v>
          </cell>
          <cell r="F301">
            <v>1.4191818997618988</v>
          </cell>
          <cell r="H301">
            <v>13636.336979637501</v>
          </cell>
          <cell r="I301">
            <v>12696.015422138929</v>
          </cell>
        </row>
        <row r="302">
          <cell r="E302">
            <v>1.1824959158057429</v>
          </cell>
          <cell r="F302">
            <v>1.2068435216259412</v>
          </cell>
          <cell r="H302">
            <v>1448.7996720255915</v>
          </cell>
          <cell r="I302">
            <v>1431.6543328344214</v>
          </cell>
        </row>
        <row r="303">
          <cell r="E303">
            <v>1.4186412822994998</v>
          </cell>
          <cell r="F303">
            <v>1.39432150077978</v>
          </cell>
          <cell r="H303">
            <v>15085.136651663091</v>
          </cell>
          <cell r="I303">
            <v>14127.669754973351</v>
          </cell>
        </row>
        <row r="304">
          <cell r="E304">
            <v>1.1631733151822687</v>
          </cell>
          <cell r="F304">
            <v>1.1702322309199014</v>
          </cell>
          <cell r="H304">
            <v>7093.984678099926</v>
          </cell>
          <cell r="I304">
            <v>6862.9556437751608</v>
          </cell>
        </row>
      </sheetData>
      <sheetData sheetId="41"/>
      <sheetData sheetId="42">
        <row r="13">
          <cell r="G13">
            <v>0.46800000000000003</v>
          </cell>
          <cell r="H13">
            <v>0.41499999999999998</v>
          </cell>
        </row>
      </sheetData>
      <sheetData sheetId="43">
        <row r="23">
          <cell r="B23">
            <v>46.8</v>
          </cell>
          <cell r="C23">
            <v>41.5</v>
          </cell>
          <cell r="D23">
            <v>61.2</v>
          </cell>
          <cell r="E23">
            <v>47.4</v>
          </cell>
          <cell r="F23">
            <v>42.5</v>
          </cell>
          <cell r="G23">
            <v>39.5</v>
          </cell>
        </row>
        <row r="25">
          <cell r="B25">
            <v>46.7</v>
          </cell>
          <cell r="C25">
            <v>46.4</v>
          </cell>
          <cell r="D25">
            <v>54.1</v>
          </cell>
          <cell r="E25">
            <v>55.7</v>
          </cell>
          <cell r="F25">
            <v>42.4</v>
          </cell>
          <cell r="G25">
            <v>40.5</v>
          </cell>
        </row>
        <row r="36">
          <cell r="B36">
            <v>13.1</v>
          </cell>
          <cell r="C36">
            <v>15.9</v>
          </cell>
          <cell r="D36">
            <v>4.5</v>
          </cell>
          <cell r="E36">
            <v>11.2</v>
          </cell>
          <cell r="F36">
            <v>16.8</v>
          </cell>
          <cell r="G36">
            <v>17.899999999999999</v>
          </cell>
        </row>
        <row r="38">
          <cell r="B38">
            <v>10.199999999999999</v>
          </cell>
          <cell r="C38">
            <v>9.4</v>
          </cell>
          <cell r="D38">
            <v>4</v>
          </cell>
          <cell r="E38">
            <v>4.2</v>
          </cell>
          <cell r="F38">
            <v>14.7</v>
          </cell>
          <cell r="G38">
            <v>13.9</v>
          </cell>
        </row>
      </sheetData>
      <sheetData sheetId="44">
        <row r="283">
          <cell r="E283">
            <v>0.14198157756111204</v>
          </cell>
          <cell r="F283">
            <v>0.15315397117084192</v>
          </cell>
          <cell r="H283">
            <v>170.50851612469063</v>
          </cell>
          <cell r="I283">
            <v>169.31018358965403</v>
          </cell>
        </row>
        <row r="284">
          <cell r="E284">
            <v>19.642597178192901</v>
          </cell>
          <cell r="F284">
            <v>16.709294156964653</v>
          </cell>
          <cell r="H284">
            <v>2224.9169823739098</v>
          </cell>
          <cell r="I284">
            <v>1838.8578219739597</v>
          </cell>
        </row>
        <row r="285">
          <cell r="E285">
            <v>2.0306468581332133</v>
          </cell>
          <cell r="F285">
            <v>1.9055941543103634</v>
          </cell>
          <cell r="H285">
            <v>3644.8689650690494</v>
          </cell>
          <cell r="I285">
            <v>3420.4081153963011</v>
          </cell>
        </row>
        <row r="286">
          <cell r="E286">
            <v>0.40233372300949322</v>
          </cell>
          <cell r="F286">
            <v>0.14047176286991261</v>
          </cell>
          <cell r="H286">
            <v>108.71459529439518</v>
          </cell>
          <cell r="I286">
            <v>35.089846364904176</v>
          </cell>
        </row>
        <row r="287">
          <cell r="E287">
            <v>1.9412686839737365</v>
          </cell>
          <cell r="F287">
            <v>1.7802786502891366</v>
          </cell>
          <cell r="H287">
            <v>1158.8403408981226</v>
          </cell>
          <cell r="I287">
            <v>1030.336268854838</v>
          </cell>
        </row>
        <row r="288">
          <cell r="E288">
            <v>1.5460601038644894</v>
          </cell>
          <cell r="F288">
            <v>1.3862561276795202</v>
          </cell>
          <cell r="H288">
            <v>1298.8605538575953</v>
          </cell>
          <cell r="I288">
            <v>1133.6109484099277</v>
          </cell>
        </row>
        <row r="289">
          <cell r="E289">
            <v>0.52814276471555366</v>
          </cell>
          <cell r="F289">
            <v>0.47008237532298108</v>
          </cell>
          <cell r="H289">
            <v>140.79757964551945</v>
          </cell>
          <cell r="I289">
            <v>105.69802209137229</v>
          </cell>
        </row>
        <row r="290">
          <cell r="E290">
            <v>0.74618039085523058</v>
          </cell>
          <cell r="F290">
            <v>0.7383893362947811</v>
          </cell>
          <cell r="H290">
            <v>463.17317743999087</v>
          </cell>
          <cell r="I290">
            <v>437.39230724757647</v>
          </cell>
        </row>
        <row r="291">
          <cell r="E291">
            <v>0.49721825089179145</v>
          </cell>
          <cell r="F291">
            <v>0.47010971769800108</v>
          </cell>
          <cell r="H291">
            <v>241.0116305722691</v>
          </cell>
          <cell r="I291">
            <v>219.08053064162252</v>
          </cell>
        </row>
        <row r="292">
          <cell r="E292">
            <v>1.3807704214782259</v>
          </cell>
          <cell r="F292">
            <v>1.248501366214124</v>
          </cell>
          <cell r="H292">
            <v>1586.2014447857564</v>
          </cell>
          <cell r="I292">
            <v>1366.2600150754402</v>
          </cell>
        </row>
        <row r="293">
          <cell r="E293">
            <v>4.288464514538723</v>
          </cell>
          <cell r="F293">
            <v>4.2231711795442255</v>
          </cell>
          <cell r="H293">
            <v>4175.07751277432</v>
          </cell>
          <cell r="I293">
            <v>3948.2848337063997</v>
          </cell>
        </row>
        <row r="294">
          <cell r="E294">
            <v>2.1769606346852783</v>
          </cell>
          <cell r="F294">
            <v>1.9191286350395216</v>
          </cell>
          <cell r="H294">
            <v>1818.9594583112842</v>
          </cell>
          <cell r="I294">
            <v>1604.4491127520912</v>
          </cell>
        </row>
        <row r="295">
          <cell r="E295">
            <v>1.6586125903875113</v>
          </cell>
          <cell r="F295">
            <v>1.6521630712346949</v>
          </cell>
          <cell r="H295">
            <v>237.5299090693955</v>
          </cell>
          <cell r="I295">
            <v>232.5419522762833</v>
          </cell>
        </row>
        <row r="296">
          <cell r="E296">
            <v>1.9304092804902424</v>
          </cell>
          <cell r="F296">
            <v>1.7372348134424325</v>
          </cell>
          <cell r="H296">
            <v>17269.460666216299</v>
          </cell>
          <cell r="I296">
            <v>15541.319958380373</v>
          </cell>
        </row>
        <row r="297">
          <cell r="E297">
            <v>0.10999956905163942</v>
          </cell>
          <cell r="F297">
            <v>0.10031380187197697</v>
          </cell>
          <cell r="H297">
            <v>134.77200000000002</v>
          </cell>
          <cell r="I297">
            <v>119.00025688468881</v>
          </cell>
        </row>
        <row r="298">
          <cell r="E298">
            <v>1.6367344570470228</v>
          </cell>
          <cell r="F298">
            <v>1.5455854761577765</v>
          </cell>
          <cell r="H298">
            <v>17404.2326662163</v>
          </cell>
          <cell r="I298">
            <v>15660.320215265061</v>
          </cell>
        </row>
        <row r="299">
          <cell r="E299">
            <v>1.1625114275766313</v>
          </cell>
          <cell r="F299">
            <v>1.1578021780221417</v>
          </cell>
          <cell r="H299">
            <v>7089.9479447329131</v>
          </cell>
          <cell r="I299">
            <v>6790.0582312504303</v>
          </cell>
        </row>
      </sheetData>
      <sheetData sheetId="45"/>
      <sheetData sheetId="46">
        <row r="13">
          <cell r="G13">
            <v>0.46800000000000003</v>
          </cell>
          <cell r="H13">
            <v>0.41499999999999998</v>
          </cell>
        </row>
      </sheetData>
      <sheetData sheetId="47">
        <row r="23">
          <cell r="B23">
            <v>46.8</v>
          </cell>
          <cell r="C23">
            <v>41.5</v>
          </cell>
          <cell r="D23">
            <v>61.2</v>
          </cell>
          <cell r="E23">
            <v>47.4</v>
          </cell>
          <cell r="F23">
            <v>42.5</v>
          </cell>
          <cell r="G23">
            <v>39.5</v>
          </cell>
        </row>
        <row r="25">
          <cell r="B25">
            <v>46.7</v>
          </cell>
          <cell r="C25">
            <v>46.4</v>
          </cell>
          <cell r="D25">
            <v>54.1</v>
          </cell>
          <cell r="E25">
            <v>55.7</v>
          </cell>
          <cell r="F25">
            <v>42.4</v>
          </cell>
          <cell r="G25">
            <v>40.5</v>
          </cell>
        </row>
        <row r="36">
          <cell r="B36">
            <v>13.1</v>
          </cell>
          <cell r="C36">
            <v>15.9</v>
          </cell>
          <cell r="D36">
            <v>4.5</v>
          </cell>
          <cell r="E36">
            <v>11.2</v>
          </cell>
          <cell r="F36">
            <v>16.8</v>
          </cell>
          <cell r="G36">
            <v>17.899999999999999</v>
          </cell>
        </row>
        <row r="38">
          <cell r="B38">
            <v>10.199999999999999</v>
          </cell>
          <cell r="C38">
            <v>9.4</v>
          </cell>
          <cell r="D38">
            <v>4</v>
          </cell>
          <cell r="E38">
            <v>4.2</v>
          </cell>
          <cell r="F38">
            <v>14.7</v>
          </cell>
          <cell r="G38">
            <v>13.9</v>
          </cell>
        </row>
      </sheetData>
      <sheetData sheetId="48">
        <row r="264">
          <cell r="E264">
            <v>3.8515089529777634E-2</v>
          </cell>
          <cell r="F264">
            <v>7.6027313480398651E-2</v>
          </cell>
          <cell r="H264">
            <v>46.253541318100552</v>
          </cell>
          <cell r="I264">
            <v>84.047434779445894</v>
          </cell>
        </row>
        <row r="265">
          <cell r="E265">
            <v>31.920970013197458</v>
          </cell>
          <cell r="F265">
            <v>26.608175629107432</v>
          </cell>
          <cell r="H265">
            <v>3615.688273394876</v>
          </cell>
          <cell r="I265">
            <v>2928.2297279832724</v>
          </cell>
        </row>
        <row r="266">
          <cell r="E266">
            <v>0.28569200380530613</v>
          </cell>
          <cell r="F266">
            <v>0.23695121526878413</v>
          </cell>
          <cell r="H266">
            <v>512.79714839025826</v>
          </cell>
          <cell r="I266">
            <v>425.31084482239879</v>
          </cell>
        </row>
        <row r="267">
          <cell r="E267">
            <v>0.37157213455636406</v>
          </cell>
          <cell r="F267">
            <v>0.32438207082386583</v>
          </cell>
          <cell r="H267">
            <v>100.40250647847515</v>
          </cell>
          <cell r="I267">
            <v>81.0306412918017</v>
          </cell>
        </row>
        <row r="268">
          <cell r="E268">
            <v>1.3329676388093943</v>
          </cell>
          <cell r="F268">
            <v>0.93900755844201611</v>
          </cell>
          <cell r="H268">
            <v>795.71503198726828</v>
          </cell>
          <cell r="I268">
            <v>543.45062444831694</v>
          </cell>
        </row>
        <row r="269">
          <cell r="E269">
            <v>0.74137605112084426</v>
          </cell>
          <cell r="F269">
            <v>0.7889462300359994</v>
          </cell>
          <cell r="H269">
            <v>622.83743430713207</v>
          </cell>
          <cell r="I269">
            <v>645.16077961193844</v>
          </cell>
        </row>
        <row r="270">
          <cell r="E270">
            <v>0.16453757933034791</v>
          </cell>
          <cell r="F270">
            <v>0.14980777389685895</v>
          </cell>
          <cell r="H270">
            <v>43.864073273677448</v>
          </cell>
          <cell r="I270">
            <v>33.684277960708734</v>
          </cell>
        </row>
        <row r="271">
          <cell r="E271">
            <v>0.42221222132679059</v>
          </cell>
          <cell r="F271">
            <v>0.38895205494522384</v>
          </cell>
          <cell r="H271">
            <v>262.07788157202748</v>
          </cell>
          <cell r="I271">
            <v>230.39963926735271</v>
          </cell>
        </row>
        <row r="272">
          <cell r="E272">
            <v>9.0681168596275286E-2</v>
          </cell>
          <cell r="F272">
            <v>8.1174007592696967E-2</v>
          </cell>
          <cell r="H272">
            <v>43.954976041986548</v>
          </cell>
          <cell r="I272">
            <v>37.828711018348642</v>
          </cell>
        </row>
        <row r="273">
          <cell r="E273">
            <v>0.91955106777702966</v>
          </cell>
          <cell r="F273">
            <v>0.7276106334886896</v>
          </cell>
          <cell r="H273">
            <v>1056.3618756408962</v>
          </cell>
          <cell r="I273">
            <v>796.23886843934281</v>
          </cell>
        </row>
        <row r="274">
          <cell r="E274">
            <v>5.8005051352598453</v>
          </cell>
          <cell r="F274">
            <v>5.5234363638314106</v>
          </cell>
          <cell r="H274">
            <v>5647.1397794835757</v>
          </cell>
          <cell r="I274">
            <v>5163.9157159647884</v>
          </cell>
        </row>
        <row r="275">
          <cell r="E275">
            <v>0.80323677019334283</v>
          </cell>
          <cell r="F275">
            <v>0.70648807426344185</v>
          </cell>
          <cell r="H275">
            <v>671.14448333504765</v>
          </cell>
          <cell r="I275">
            <v>590.64522472646524</v>
          </cell>
        </row>
        <row r="276">
          <cell r="E276">
            <v>0.46338123491706784</v>
          </cell>
          <cell r="F276">
            <v>0.4509107058283367</v>
          </cell>
          <cell r="H276">
            <v>66.360826652473293</v>
          </cell>
          <cell r="I276">
            <v>63.465681845338388</v>
          </cell>
        </row>
        <row r="277">
          <cell r="E277">
            <v>1.5073309642642665</v>
          </cell>
          <cell r="F277">
            <v>1.2992840622033719</v>
          </cell>
          <cell r="H277">
            <v>13484.597831875793</v>
          </cell>
          <cell r="I277">
            <v>11623.408172159519</v>
          </cell>
        </row>
        <row r="278">
          <cell r="E278">
            <v>1.8772371770009396E-2</v>
          </cell>
          <cell r="F278">
            <v>7.5867581247713685E-3</v>
          </cell>
          <cell r="H278">
            <v>23</v>
          </cell>
          <cell r="I278">
            <v>9.0000194282537773</v>
          </cell>
        </row>
        <row r="279">
          <cell r="E279">
            <v>1.2702858682347844</v>
          </cell>
          <cell r="F279">
            <v>1.1480532266595485</v>
          </cell>
          <cell r="H279">
            <v>13507.597831875793</v>
          </cell>
          <cell r="I279">
            <v>11632.408191587772</v>
          </cell>
        </row>
        <row r="280">
          <cell r="E280">
            <v>0.64896019911295411</v>
          </cell>
          <cell r="F280">
            <v>0.63163565641795871</v>
          </cell>
          <cell r="H280">
            <v>3957.8914415540685</v>
          </cell>
          <cell r="I280">
            <v>3704.2967869853242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IR12 p8-9"/>
      <sheetName val="R1"/>
      <sheetName val="p14ccR1 "/>
      <sheetName val="p19--26écoR1"/>
      <sheetName val="R2"/>
      <sheetName val="P30cc R2"/>
      <sheetName val="P35--41écoR2"/>
      <sheetName val="R3"/>
      <sheetName val="p46ccR3"/>
      <sheetName val="P51--56écoR3"/>
      <sheetName val="R4"/>
      <sheetName val="p60ccR4"/>
      <sheetName val="p65--71écoR4"/>
      <sheetName val="R5"/>
      <sheetName val="P76ccR5"/>
      <sheetName val="P81--85écoR5"/>
      <sheetName val="R6"/>
      <sheetName val="P90ccR6"/>
      <sheetName val="P95--101écoR6"/>
      <sheetName val="R7 "/>
      <sheetName val="p106ccR7"/>
      <sheetName val="p111--117écoR7"/>
      <sheetName val="R8"/>
      <sheetName val="p122ccR8"/>
      <sheetName val="p127--131écoR8"/>
      <sheetName val="R9"/>
      <sheetName val="P136ccR9"/>
      <sheetName val="P141--146écoR9"/>
      <sheetName val="R10"/>
      <sheetName val="P150ccR10"/>
      <sheetName val="P154--158écoR10"/>
      <sheetName val="R11"/>
      <sheetName val="P162ccR11"/>
      <sheetName val="P167--171écoR11"/>
      <sheetName val="R12"/>
      <sheetName val="P176ccR12"/>
      <sheetName val="p180--184écoR12"/>
    </sheetNames>
    <sheetDataSet>
      <sheetData sheetId="0">
        <row r="11">
          <cell r="B11">
            <v>25537</v>
          </cell>
          <cell r="C11">
            <v>23283</v>
          </cell>
        </row>
        <row r="12">
          <cell r="B12">
            <v>12144</v>
          </cell>
          <cell r="C12">
            <v>10874</v>
          </cell>
        </row>
        <row r="13">
          <cell r="B13">
            <v>22325</v>
          </cell>
          <cell r="C13">
            <v>21905</v>
          </cell>
        </row>
        <row r="14">
          <cell r="B14">
            <v>8751</v>
          </cell>
          <cell r="C14">
            <v>8519</v>
          </cell>
        </row>
        <row r="15">
          <cell r="B15">
            <v>5736</v>
          </cell>
          <cell r="C15">
            <v>5550</v>
          </cell>
        </row>
        <row r="16">
          <cell r="B16">
            <v>25833</v>
          </cell>
          <cell r="C16">
            <v>25522</v>
          </cell>
        </row>
        <row r="17">
          <cell r="B17">
            <v>83979</v>
          </cell>
          <cell r="C17">
            <v>81494</v>
          </cell>
        </row>
        <row r="18">
          <cell r="B18">
            <v>18097</v>
          </cell>
          <cell r="C18">
            <v>17458</v>
          </cell>
        </row>
        <row r="19">
          <cell r="B19">
            <v>43398</v>
          </cell>
          <cell r="C19">
            <v>43024</v>
          </cell>
        </row>
        <row r="20">
          <cell r="B20">
            <v>1863</v>
          </cell>
          <cell r="C20">
            <v>1863</v>
          </cell>
        </row>
        <row r="21">
          <cell r="B21">
            <v>2300</v>
          </cell>
          <cell r="C21">
            <v>2300</v>
          </cell>
        </row>
        <row r="22">
          <cell r="B22">
            <v>1227</v>
          </cell>
          <cell r="C22">
            <v>915</v>
          </cell>
        </row>
        <row r="23">
          <cell r="B23">
            <v>251190</v>
          </cell>
          <cell r="C23">
            <v>242707</v>
          </cell>
        </row>
      </sheetData>
      <sheetData sheetId="1"/>
      <sheetData sheetId="2">
        <row r="31">
          <cell r="G31">
            <v>294</v>
          </cell>
          <cell r="H31">
            <v>278</v>
          </cell>
        </row>
        <row r="33">
          <cell r="G33">
            <v>25537</v>
          </cell>
          <cell r="H33">
            <v>23283</v>
          </cell>
        </row>
      </sheetData>
      <sheetData sheetId="3">
        <row r="162">
          <cell r="B162">
            <v>278</v>
          </cell>
          <cell r="C162">
            <v>36</v>
          </cell>
          <cell r="D162">
            <v>23</v>
          </cell>
          <cell r="F162">
            <v>77</v>
          </cell>
          <cell r="G162">
            <v>8</v>
          </cell>
          <cell r="H162">
            <v>21</v>
          </cell>
          <cell r="I162">
            <v>33</v>
          </cell>
          <cell r="J162">
            <v>40</v>
          </cell>
          <cell r="K162">
            <v>40</v>
          </cell>
        </row>
        <row r="163">
          <cell r="B163">
            <v>100</v>
          </cell>
          <cell r="C163">
            <v>12.949640287769784</v>
          </cell>
          <cell r="D163">
            <v>8.2733812949640289</v>
          </cell>
          <cell r="E163">
            <v>0</v>
          </cell>
          <cell r="F163">
            <v>27.697841726618705</v>
          </cell>
          <cell r="G163">
            <v>2.877697841726619</v>
          </cell>
          <cell r="H163">
            <v>7.5539568345323742</v>
          </cell>
          <cell r="I163">
            <v>11.870503597122301</v>
          </cell>
          <cell r="J163">
            <v>14.388489208633093</v>
          </cell>
          <cell r="K163">
            <v>14.388489208633093</v>
          </cell>
        </row>
        <row r="166">
          <cell r="B166">
            <v>294</v>
          </cell>
          <cell r="C166">
            <v>37</v>
          </cell>
          <cell r="D166">
            <v>27</v>
          </cell>
          <cell r="F166">
            <v>84</v>
          </cell>
          <cell r="G166">
            <v>8</v>
          </cell>
          <cell r="H166">
            <v>23</v>
          </cell>
          <cell r="I166">
            <v>33</v>
          </cell>
          <cell r="J166">
            <v>41</v>
          </cell>
        </row>
        <row r="167">
          <cell r="B167">
            <v>100</v>
          </cell>
          <cell r="C167">
            <v>12.585034013605442</v>
          </cell>
          <cell r="D167">
            <v>9.183673469387756</v>
          </cell>
          <cell r="E167">
            <v>0</v>
          </cell>
          <cell r="F167">
            <v>28.571428571428569</v>
          </cell>
          <cell r="G167">
            <v>2.7210884353741496</v>
          </cell>
          <cell r="H167">
            <v>7.8231292517006805</v>
          </cell>
          <cell r="I167">
            <v>11.224489795918368</v>
          </cell>
          <cell r="J167">
            <v>13.945578231292515</v>
          </cell>
        </row>
        <row r="179">
          <cell r="B179">
            <v>23283</v>
          </cell>
          <cell r="C179">
            <v>2341</v>
          </cell>
          <cell r="D179">
            <v>2163</v>
          </cell>
          <cell r="F179">
            <v>1285</v>
          </cell>
          <cell r="G179">
            <v>2513</v>
          </cell>
          <cell r="H179">
            <v>4877</v>
          </cell>
          <cell r="I179">
            <v>5003</v>
          </cell>
          <cell r="J179">
            <v>3064</v>
          </cell>
          <cell r="K179">
            <v>2037</v>
          </cell>
        </row>
        <row r="180">
          <cell r="B180">
            <v>100</v>
          </cell>
          <cell r="C180">
            <v>10.054546235450758</v>
          </cell>
          <cell r="D180">
            <v>9.2900399433062741</v>
          </cell>
          <cell r="E180">
            <v>0</v>
          </cell>
          <cell r="F180">
            <v>5.5190482326160719</v>
          </cell>
          <cell r="G180">
            <v>10.793282652579135</v>
          </cell>
          <cell r="H180">
            <v>20.946613408924968</v>
          </cell>
          <cell r="I180">
            <v>21.487780784263197</v>
          </cell>
          <cell r="J180">
            <v>13.159816174891551</v>
          </cell>
          <cell r="K180">
            <v>8.7488725679680446</v>
          </cell>
        </row>
        <row r="183">
          <cell r="B183">
            <v>25537</v>
          </cell>
          <cell r="C183">
            <v>2351</v>
          </cell>
          <cell r="D183">
            <v>3153</v>
          </cell>
          <cell r="F183">
            <v>1368</v>
          </cell>
          <cell r="G183">
            <v>2393</v>
          </cell>
          <cell r="H183">
            <v>6068</v>
          </cell>
          <cell r="I183">
            <v>5039</v>
          </cell>
          <cell r="J183">
            <v>3108</v>
          </cell>
          <cell r="K183">
            <v>2057</v>
          </cell>
        </row>
        <row r="184">
          <cell r="B184">
            <v>100</v>
          </cell>
          <cell r="C184">
            <v>9.2062497552570779</v>
          </cell>
          <cell r="D184">
            <v>12.34679093080628</v>
          </cell>
          <cell r="E184">
            <v>0</v>
          </cell>
          <cell r="F184">
            <v>5.3569330774953992</v>
          </cell>
          <cell r="G184">
            <v>9.3707169988643919</v>
          </cell>
          <cell r="H184">
            <v>23.761600814504444</v>
          </cell>
          <cell r="I184">
            <v>19.73215334612523</v>
          </cell>
          <cell r="J184">
            <v>12.170576026941299</v>
          </cell>
          <cell r="K184">
            <v>8.0549790500058744</v>
          </cell>
        </row>
        <row r="192">
          <cell r="B192">
            <v>1502623</v>
          </cell>
          <cell r="C192">
            <v>55965</v>
          </cell>
          <cell r="D192">
            <v>34158</v>
          </cell>
          <cell r="F192">
            <v>22654</v>
          </cell>
          <cell r="G192">
            <v>265653</v>
          </cell>
          <cell r="H192">
            <v>432189</v>
          </cell>
          <cell r="I192">
            <v>410859</v>
          </cell>
          <cell r="J192">
            <v>180256</v>
          </cell>
          <cell r="K192">
            <v>100889</v>
          </cell>
        </row>
        <row r="193">
          <cell r="B193">
            <v>100</v>
          </cell>
          <cell r="C193">
            <v>3.7244871135341335</v>
          </cell>
          <cell r="D193">
            <v>2.2732248874135426</v>
          </cell>
          <cell r="E193">
            <v>0</v>
          </cell>
          <cell r="F193">
            <v>1.5076303237738276</v>
          </cell>
          <cell r="G193">
            <v>17.679284823937873</v>
          </cell>
          <cell r="H193">
            <v>28.762304317184018</v>
          </cell>
          <cell r="I193">
            <v>27.342786580532842</v>
          </cell>
          <cell r="J193">
            <v>11.996089504819238</v>
          </cell>
          <cell r="K193">
            <v>6.714192448804523</v>
          </cell>
        </row>
        <row r="196">
          <cell r="B196">
            <v>1845662</v>
          </cell>
          <cell r="C196">
            <v>57651</v>
          </cell>
          <cell r="D196">
            <v>110749</v>
          </cell>
          <cell r="F196">
            <v>23974</v>
          </cell>
          <cell r="G196">
            <v>274637</v>
          </cell>
          <cell r="H196">
            <v>585268</v>
          </cell>
          <cell r="I196">
            <v>492160</v>
          </cell>
          <cell r="J196">
            <v>202214</v>
          </cell>
          <cell r="K196">
            <v>99009</v>
          </cell>
        </row>
        <row r="197">
          <cell r="B197">
            <v>100</v>
          </cell>
          <cell r="C197">
            <v>3.1235946776820458</v>
          </cell>
          <cell r="D197">
            <v>6.0005028006211321</v>
          </cell>
          <cell r="E197">
            <v>0</v>
          </cell>
          <cell r="F197">
            <v>1.2989377253256555</v>
          </cell>
          <cell r="G197">
            <v>14.880135149339369</v>
          </cell>
          <cell r="H197">
            <v>31.710464863013922</v>
          </cell>
          <cell r="I197">
            <v>26.665770872456601</v>
          </cell>
          <cell r="J197">
            <v>10.956177241553437</v>
          </cell>
          <cell r="K197">
            <v>5.3644166700078344</v>
          </cell>
        </row>
        <row r="205">
          <cell r="C205">
            <v>874641</v>
          </cell>
          <cell r="D205">
            <v>708760</v>
          </cell>
          <cell r="F205">
            <v>466915</v>
          </cell>
          <cell r="G205">
            <v>279795</v>
          </cell>
          <cell r="I205">
            <v>407726</v>
          </cell>
          <cell r="J205">
            <v>428965</v>
          </cell>
        </row>
        <row r="206">
          <cell r="C206">
            <v>100</v>
          </cell>
          <cell r="D206">
            <v>100</v>
          </cell>
          <cell r="F206">
            <v>53.383616821072877</v>
          </cell>
          <cell r="G206">
            <v>39.476691686889779</v>
          </cell>
          <cell r="I206">
            <v>46.616383178927123</v>
          </cell>
          <cell r="J206">
            <v>60.523308313110228</v>
          </cell>
        </row>
      </sheetData>
      <sheetData sheetId="4"/>
      <sheetData sheetId="5">
        <row r="31">
          <cell r="H31">
            <v>107</v>
          </cell>
          <cell r="I31">
            <v>102</v>
          </cell>
        </row>
        <row r="33">
          <cell r="H33">
            <v>12144</v>
          </cell>
          <cell r="I33">
            <v>10874</v>
          </cell>
        </row>
      </sheetData>
      <sheetData sheetId="6">
        <row r="162">
          <cell r="B162">
            <v>102</v>
          </cell>
          <cell r="C162">
            <v>6</v>
          </cell>
          <cell r="D162">
            <v>12</v>
          </cell>
          <cell r="F162">
            <v>8</v>
          </cell>
          <cell r="G162">
            <v>4</v>
          </cell>
          <cell r="H162">
            <v>3</v>
          </cell>
          <cell r="I162">
            <v>19</v>
          </cell>
          <cell r="J162">
            <v>22</v>
          </cell>
          <cell r="K162">
            <v>28</v>
          </cell>
        </row>
        <row r="163">
          <cell r="B163">
            <v>100.00000000000001</v>
          </cell>
          <cell r="C163">
            <v>5.8823529411764701</v>
          </cell>
          <cell r="D163">
            <v>11.76470588235294</v>
          </cell>
          <cell r="E163">
            <v>0</v>
          </cell>
          <cell r="F163">
            <v>7.8431372549019605</v>
          </cell>
          <cell r="G163">
            <v>3.9215686274509802</v>
          </cell>
          <cell r="H163">
            <v>2.9411764705882351</v>
          </cell>
          <cell r="I163">
            <v>18.627450980392158</v>
          </cell>
          <cell r="J163">
            <v>21.568627450980394</v>
          </cell>
          <cell r="K163">
            <v>27.450980392156865</v>
          </cell>
        </row>
        <row r="166">
          <cell r="B166">
            <v>107</v>
          </cell>
          <cell r="C166">
            <v>8</v>
          </cell>
          <cell r="D166">
            <v>12</v>
          </cell>
          <cell r="F166">
            <v>8</v>
          </cell>
          <cell r="G166">
            <v>5</v>
          </cell>
          <cell r="H166">
            <v>3</v>
          </cell>
          <cell r="I166">
            <v>19</v>
          </cell>
          <cell r="J166">
            <v>23</v>
          </cell>
          <cell r="K166">
            <v>29</v>
          </cell>
        </row>
        <row r="167">
          <cell r="B167">
            <v>100.00000000000001</v>
          </cell>
          <cell r="C167">
            <v>7.4766355140186906</v>
          </cell>
          <cell r="D167">
            <v>11.214953271028037</v>
          </cell>
          <cell r="F167">
            <v>7.4766355140186906</v>
          </cell>
          <cell r="G167">
            <v>4.6728971962616823</v>
          </cell>
          <cell r="H167">
            <v>2.8037383177570092</v>
          </cell>
          <cell r="I167">
            <v>17.75700934579439</v>
          </cell>
          <cell r="J167">
            <v>21.495327102803738</v>
          </cell>
          <cell r="K167">
            <v>27.102803738317753</v>
          </cell>
        </row>
        <row r="179">
          <cell r="B179">
            <v>10874</v>
          </cell>
          <cell r="C179">
            <v>504</v>
          </cell>
          <cell r="D179">
            <v>1827</v>
          </cell>
          <cell r="F179">
            <v>121</v>
          </cell>
          <cell r="G179">
            <v>3312</v>
          </cell>
          <cell r="H179">
            <v>548</v>
          </cell>
          <cell r="I179">
            <v>1490</v>
          </cell>
          <cell r="J179">
            <v>1518</v>
          </cell>
          <cell r="K179">
            <v>1554</v>
          </cell>
        </row>
        <row r="180">
          <cell r="B180">
            <v>100</v>
          </cell>
          <cell r="C180">
            <v>4.6349089571454849</v>
          </cell>
          <cell r="D180">
            <v>16.801544969652383</v>
          </cell>
          <cell r="E180">
            <v>0</v>
          </cell>
          <cell r="F180">
            <v>1.11274599963215</v>
          </cell>
          <cell r="G180">
            <v>30.457973146956043</v>
          </cell>
          <cell r="H180">
            <v>5.0395438661026306</v>
          </cell>
          <cell r="I180">
            <v>13.702409416957881</v>
          </cell>
          <cell r="J180">
            <v>13.959904359021518</v>
          </cell>
          <cell r="K180">
            <v>14.29096928453191</v>
          </cell>
        </row>
        <row r="183">
          <cell r="B183">
            <v>12144</v>
          </cell>
          <cell r="C183">
            <v>944</v>
          </cell>
          <cell r="D183">
            <v>1827</v>
          </cell>
          <cell r="F183">
            <v>121</v>
          </cell>
          <cell r="G183">
            <v>4070</v>
          </cell>
          <cell r="H183">
            <v>548</v>
          </cell>
          <cell r="I183">
            <v>1490</v>
          </cell>
          <cell r="J183">
            <v>1566</v>
          </cell>
          <cell r="K183">
            <v>1578</v>
          </cell>
        </row>
        <row r="184">
          <cell r="B184">
            <v>100</v>
          </cell>
          <cell r="C184">
            <v>7.7733860342555996</v>
          </cell>
          <cell r="D184">
            <v>15.044466403162055</v>
          </cell>
          <cell r="E184">
            <v>0</v>
          </cell>
          <cell r="F184">
            <v>0.99637681159420277</v>
          </cell>
          <cell r="G184">
            <v>33.514492753623188</v>
          </cell>
          <cell r="H184">
            <v>4.512516469038208</v>
          </cell>
          <cell r="I184">
            <v>12.269433465085639</v>
          </cell>
          <cell r="J184">
            <v>12.895256916996049</v>
          </cell>
          <cell r="K184">
            <v>12.994071146245059</v>
          </cell>
        </row>
        <row r="192">
          <cell r="B192">
            <v>553001</v>
          </cell>
          <cell r="C192">
            <v>4432</v>
          </cell>
          <cell r="D192">
            <v>13255</v>
          </cell>
          <cell r="F192">
            <v>1559</v>
          </cell>
          <cell r="G192">
            <v>299717</v>
          </cell>
          <cell r="H192">
            <v>61831</v>
          </cell>
          <cell r="I192">
            <v>56927</v>
          </cell>
          <cell r="J192">
            <v>53427</v>
          </cell>
          <cell r="K192">
            <v>61853</v>
          </cell>
        </row>
        <row r="193">
          <cell r="B193">
            <v>100</v>
          </cell>
          <cell r="C193">
            <v>0.80144520534320918</v>
          </cell>
          <cell r="D193">
            <v>2.3969215245542053</v>
          </cell>
          <cell r="E193">
            <v>0</v>
          </cell>
          <cell r="F193">
            <v>0.28191630756544744</v>
          </cell>
          <cell r="G193">
            <v>54.198274505832721</v>
          </cell>
          <cell r="H193">
            <v>11.180992439435009</v>
          </cell>
          <cell r="I193">
            <v>10.294194766374744</v>
          </cell>
          <cell r="J193">
            <v>9.6612845184728418</v>
          </cell>
          <cell r="K193">
            <v>11.184970732421821</v>
          </cell>
        </row>
        <row r="196">
          <cell r="B196">
            <v>615053</v>
          </cell>
          <cell r="C196">
            <v>19592</v>
          </cell>
          <cell r="D196">
            <v>23010</v>
          </cell>
          <cell r="F196">
            <v>1624</v>
          </cell>
          <cell r="G196">
            <v>338913</v>
          </cell>
          <cell r="H196">
            <v>64886</v>
          </cell>
          <cell r="I196">
            <v>58882</v>
          </cell>
          <cell r="J196">
            <v>55333</v>
          </cell>
          <cell r="K196">
            <v>52813</v>
          </cell>
        </row>
        <row r="197">
          <cell r="B197">
            <v>100</v>
          </cell>
          <cell r="C197">
            <v>3.1854165413387139</v>
          </cell>
          <cell r="D197">
            <v>3.7411410073603415</v>
          </cell>
          <cell r="E197">
            <v>0</v>
          </cell>
          <cell r="F197">
            <v>0.26404228578675332</v>
          </cell>
          <cell r="G197">
            <v>55.10305615938789</v>
          </cell>
          <cell r="H197">
            <v>10.54965994800448</v>
          </cell>
          <cell r="I197">
            <v>9.5734839111426169</v>
          </cell>
          <cell r="J197">
            <v>8.9964604676344972</v>
          </cell>
          <cell r="K197">
            <v>8.5867396793447064</v>
          </cell>
        </row>
        <row r="205">
          <cell r="C205">
            <v>237312</v>
          </cell>
          <cell r="D205">
            <v>240188</v>
          </cell>
          <cell r="F205">
            <v>160235</v>
          </cell>
          <cell r="G205">
            <v>82290</v>
          </cell>
          <cell r="I205">
            <v>77077</v>
          </cell>
          <cell r="J205">
            <v>157898</v>
          </cell>
        </row>
        <row r="206">
          <cell r="C206">
            <v>100</v>
          </cell>
          <cell r="D206">
            <v>100</v>
          </cell>
          <cell r="F206">
            <v>67.520816477885646</v>
          </cell>
          <cell r="G206">
            <v>34.260662481056499</v>
          </cell>
          <cell r="I206">
            <v>32.479183522114347</v>
          </cell>
          <cell r="J206">
            <v>65.739337518943501</v>
          </cell>
        </row>
      </sheetData>
      <sheetData sheetId="7"/>
      <sheetData sheetId="8">
        <row r="27">
          <cell r="G27">
            <v>407</v>
          </cell>
          <cell r="H27">
            <v>390</v>
          </cell>
        </row>
        <row r="29">
          <cell r="G29">
            <v>22325</v>
          </cell>
          <cell r="H29">
            <v>21905</v>
          </cell>
        </row>
      </sheetData>
      <sheetData sheetId="9">
        <row r="125">
          <cell r="B125">
            <v>390</v>
          </cell>
          <cell r="C125">
            <v>94</v>
          </cell>
          <cell r="D125">
            <v>14</v>
          </cell>
          <cell r="F125">
            <v>177</v>
          </cell>
          <cell r="G125">
            <v>8</v>
          </cell>
          <cell r="H125">
            <v>18</v>
          </cell>
          <cell r="I125">
            <v>27</v>
          </cell>
          <cell r="J125">
            <v>29</v>
          </cell>
          <cell r="K125">
            <v>23</v>
          </cell>
        </row>
        <row r="126">
          <cell r="B126">
            <v>100</v>
          </cell>
          <cell r="C126">
            <v>24.102564102564102</v>
          </cell>
          <cell r="D126">
            <v>3.5897435897435894</v>
          </cell>
          <cell r="F126">
            <v>45.384615384615387</v>
          </cell>
          <cell r="G126">
            <v>2.0512820512820511</v>
          </cell>
          <cell r="H126">
            <v>4.6153846153846159</v>
          </cell>
          <cell r="I126">
            <v>6.9230769230769234</v>
          </cell>
          <cell r="J126">
            <v>7.4358974358974361</v>
          </cell>
          <cell r="K126">
            <v>5.8974358974358969</v>
          </cell>
        </row>
        <row r="129">
          <cell r="B129">
            <v>407</v>
          </cell>
          <cell r="C129">
            <v>99</v>
          </cell>
          <cell r="D129">
            <v>15</v>
          </cell>
          <cell r="F129">
            <v>185</v>
          </cell>
          <cell r="G129">
            <v>8</v>
          </cell>
          <cell r="H129">
            <v>18</v>
          </cell>
          <cell r="I129">
            <v>27</v>
          </cell>
          <cell r="J129">
            <v>30</v>
          </cell>
          <cell r="K129">
            <v>25</v>
          </cell>
        </row>
        <row r="130">
          <cell r="B130">
            <v>100</v>
          </cell>
          <cell r="C130">
            <v>24.324324324324326</v>
          </cell>
          <cell r="D130">
            <v>3.6855036855036856</v>
          </cell>
          <cell r="E130">
            <v>0</v>
          </cell>
          <cell r="F130">
            <v>45.454545454545453</v>
          </cell>
          <cell r="G130">
            <v>1.9656019656019657</v>
          </cell>
          <cell r="H130">
            <v>4.4226044226044223</v>
          </cell>
          <cell r="I130">
            <v>6.6339066339066335</v>
          </cell>
          <cell r="J130">
            <v>7.3710073710073711</v>
          </cell>
          <cell r="K130">
            <v>6.1425061425061429</v>
          </cell>
        </row>
        <row r="138">
          <cell r="B138">
            <v>21905</v>
          </cell>
          <cell r="C138">
            <v>3485</v>
          </cell>
          <cell r="D138">
            <v>1602</v>
          </cell>
          <cell r="F138">
            <v>2904</v>
          </cell>
          <cell r="G138">
            <v>2806</v>
          </cell>
          <cell r="H138">
            <v>4729</v>
          </cell>
          <cell r="I138">
            <v>3202</v>
          </cell>
          <cell r="J138">
            <v>1844</v>
          </cell>
          <cell r="K138">
            <v>1333</v>
          </cell>
        </row>
        <row r="139">
          <cell r="B139">
            <v>100</v>
          </cell>
          <cell r="C139">
            <v>15.909609678155674</v>
          </cell>
          <cell r="D139">
            <v>7.3133987674047027</v>
          </cell>
          <cell r="E139">
            <v>0</v>
          </cell>
          <cell r="F139">
            <v>13.257247203834741</v>
          </cell>
          <cell r="G139">
            <v>12.809860762383018</v>
          </cell>
          <cell r="H139">
            <v>21.58867838393061</v>
          </cell>
          <cell r="I139">
            <v>14.617667199269574</v>
          </cell>
          <cell r="J139">
            <v>8.4181693677242642</v>
          </cell>
          <cell r="K139">
            <v>6.0853686372974201</v>
          </cell>
        </row>
        <row r="142">
          <cell r="B142">
            <v>22325</v>
          </cell>
          <cell r="C142">
            <v>3565</v>
          </cell>
          <cell r="D142">
            <v>1658</v>
          </cell>
          <cell r="F142">
            <v>3004</v>
          </cell>
          <cell r="G142">
            <v>2806</v>
          </cell>
          <cell r="H142">
            <v>4709</v>
          </cell>
          <cell r="I142">
            <v>3142</v>
          </cell>
          <cell r="J142">
            <v>1992</v>
          </cell>
          <cell r="K142">
            <v>1449</v>
          </cell>
        </row>
        <row r="143">
          <cell r="B143">
            <v>100</v>
          </cell>
          <cell r="C143">
            <v>15.968645016797311</v>
          </cell>
          <cell r="D143">
            <v>7.4266517357222837</v>
          </cell>
          <cell r="E143">
            <v>0</v>
          </cell>
          <cell r="F143">
            <v>13.455767077267639</v>
          </cell>
          <cell r="G143">
            <v>12.568868980963046</v>
          </cell>
          <cell r="H143">
            <v>21.092945128779395</v>
          </cell>
          <cell r="I143">
            <v>14.073908174692049</v>
          </cell>
          <cell r="J143">
            <v>8.9227323628219484</v>
          </cell>
          <cell r="K143">
            <v>6.490481522956328</v>
          </cell>
        </row>
        <row r="151">
          <cell r="B151">
            <v>1149848</v>
          </cell>
          <cell r="C151">
            <v>25660</v>
          </cell>
          <cell r="D151">
            <v>141300</v>
          </cell>
          <cell r="F151">
            <v>105373</v>
          </cell>
          <cell r="G151">
            <v>151198</v>
          </cell>
          <cell r="H151">
            <v>346040</v>
          </cell>
          <cell r="I151">
            <v>246480</v>
          </cell>
          <cell r="J151">
            <v>91894</v>
          </cell>
          <cell r="K151">
            <v>41903</v>
          </cell>
        </row>
        <row r="152">
          <cell r="B152">
            <v>100</v>
          </cell>
          <cell r="C152">
            <v>2.2315993070388433</v>
          </cell>
          <cell r="D152">
            <v>12.288580751542813</v>
          </cell>
          <cell r="E152">
            <v>0</v>
          </cell>
          <cell r="F152">
            <v>9.1640808176385047</v>
          </cell>
          <cell r="G152">
            <v>13.149390180267304</v>
          </cell>
          <cell r="H152">
            <v>30.094412478866772</v>
          </cell>
          <cell r="I152">
            <v>21.435876741969373</v>
          </cell>
          <cell r="J152">
            <v>7.9918389213182968</v>
          </cell>
          <cell r="K152">
            <v>3.6442208013580926</v>
          </cell>
        </row>
        <row r="155">
          <cell r="B155">
            <v>1421768</v>
          </cell>
          <cell r="C155">
            <v>28625</v>
          </cell>
          <cell r="D155">
            <v>125912</v>
          </cell>
          <cell r="F155">
            <v>164431</v>
          </cell>
          <cell r="G155">
            <v>239563</v>
          </cell>
          <cell r="H155">
            <v>438049</v>
          </cell>
          <cell r="I155">
            <v>285531</v>
          </cell>
          <cell r="J155">
            <v>100809</v>
          </cell>
          <cell r="K155">
            <v>38848</v>
          </cell>
        </row>
        <row r="156">
          <cell r="B156">
            <v>100</v>
          </cell>
          <cell r="C156">
            <v>2.0133383224267254</v>
          </cell>
          <cell r="D156">
            <v>8.8560158900748913</v>
          </cell>
          <cell r="E156">
            <v>0</v>
          </cell>
          <cell r="F156">
            <v>11.565248338688168</v>
          </cell>
          <cell r="G156">
            <v>16.849654796000475</v>
          </cell>
          <cell r="H156">
            <v>30.810160307448193</v>
          </cell>
          <cell r="I156">
            <v>20.082812385705683</v>
          </cell>
          <cell r="J156">
            <v>7.0903973081402878</v>
          </cell>
          <cell r="K156">
            <v>2.7323726515155777</v>
          </cell>
        </row>
        <row r="164">
          <cell r="C164">
            <v>764876</v>
          </cell>
          <cell r="D164">
            <v>600152</v>
          </cell>
          <cell r="F164">
            <v>335004</v>
          </cell>
          <cell r="G164">
            <v>275850</v>
          </cell>
          <cell r="I164">
            <v>429872</v>
          </cell>
          <cell r="J164">
            <v>324302</v>
          </cell>
        </row>
        <row r="165">
          <cell r="C165">
            <v>100</v>
          </cell>
          <cell r="D165">
            <v>100</v>
          </cell>
          <cell r="F165">
            <v>43.798471909172207</v>
          </cell>
          <cell r="G165">
            <v>45.963355949826045</v>
          </cell>
          <cell r="I165">
            <v>56.201528090827793</v>
          </cell>
          <cell r="J165">
            <v>54.036644050173955</v>
          </cell>
        </row>
      </sheetData>
      <sheetData sheetId="10"/>
      <sheetData sheetId="11">
        <row r="31">
          <cell r="G31">
            <v>93</v>
          </cell>
          <cell r="H31">
            <v>90</v>
          </cell>
        </row>
        <row r="33">
          <cell r="G33">
            <v>8751</v>
          </cell>
          <cell r="H33">
            <v>8519</v>
          </cell>
        </row>
      </sheetData>
      <sheetData sheetId="12">
        <row r="162">
          <cell r="B162">
            <v>90</v>
          </cell>
          <cell r="C162">
            <v>6</v>
          </cell>
          <cell r="D162">
            <v>0</v>
          </cell>
          <cell r="F162">
            <v>24</v>
          </cell>
          <cell r="G162">
            <v>4</v>
          </cell>
          <cell r="H162">
            <v>15</v>
          </cell>
          <cell r="I162">
            <v>23</v>
          </cell>
          <cell r="J162">
            <v>11</v>
          </cell>
          <cell r="K162">
            <v>7</v>
          </cell>
        </row>
        <row r="163">
          <cell r="B163">
            <v>100</v>
          </cell>
          <cell r="C163">
            <v>6.666666666666667</v>
          </cell>
          <cell r="D163" t="str">
            <v>-</v>
          </cell>
          <cell r="F163">
            <v>26.666666666666668</v>
          </cell>
          <cell r="G163">
            <v>4.4444444444444446</v>
          </cell>
          <cell r="H163">
            <v>16.666666666666664</v>
          </cell>
          <cell r="I163">
            <v>25.555555555555554</v>
          </cell>
          <cell r="J163">
            <v>12.222222222222221</v>
          </cell>
          <cell r="K163">
            <v>7.7777777777777777</v>
          </cell>
        </row>
        <row r="166">
          <cell r="B166">
            <v>93</v>
          </cell>
          <cell r="C166">
            <v>6</v>
          </cell>
          <cell r="D166">
            <v>1</v>
          </cell>
          <cell r="F166">
            <v>24</v>
          </cell>
          <cell r="G166">
            <v>6</v>
          </cell>
          <cell r="H166">
            <v>15</v>
          </cell>
          <cell r="I166">
            <v>23</v>
          </cell>
          <cell r="J166">
            <v>11</v>
          </cell>
          <cell r="K166">
            <v>7</v>
          </cell>
        </row>
        <row r="167">
          <cell r="B167">
            <v>100</v>
          </cell>
          <cell r="C167">
            <v>6.4516129032258061</v>
          </cell>
          <cell r="D167">
            <v>1.0752688172043012</v>
          </cell>
          <cell r="E167">
            <v>0</v>
          </cell>
          <cell r="F167">
            <v>25.806451612903224</v>
          </cell>
          <cell r="G167">
            <v>6.4516129032258061</v>
          </cell>
          <cell r="H167">
            <v>16.129032258064516</v>
          </cell>
          <cell r="I167">
            <v>24.731182795698924</v>
          </cell>
          <cell r="J167">
            <v>11.827956989247312</v>
          </cell>
          <cell r="K167">
            <v>7.5268817204301079</v>
          </cell>
        </row>
        <row r="179">
          <cell r="B179">
            <v>8519</v>
          </cell>
          <cell r="C179">
            <v>532</v>
          </cell>
          <cell r="D179">
            <v>0</v>
          </cell>
          <cell r="F179">
            <v>381</v>
          </cell>
          <cell r="G179">
            <v>1420</v>
          </cell>
          <cell r="H179">
            <v>2277</v>
          </cell>
          <cell r="I179">
            <v>2583</v>
          </cell>
          <cell r="J179">
            <v>892</v>
          </cell>
          <cell r="K179">
            <v>434</v>
          </cell>
        </row>
        <row r="180">
          <cell r="B180">
            <v>100</v>
          </cell>
          <cell r="C180">
            <v>6.2448644207066559</v>
          </cell>
          <cell r="D180" t="str">
            <v>-</v>
          </cell>
          <cell r="F180">
            <v>4.4723559103181127</v>
          </cell>
          <cell r="G180">
            <v>16.668623077826037</v>
          </cell>
          <cell r="H180">
            <v>26.728489259302734</v>
          </cell>
          <cell r="I180">
            <v>30.320460147904683</v>
          </cell>
          <cell r="J180">
            <v>10.470712524944242</v>
          </cell>
          <cell r="K180">
            <v>5.0944946589975348</v>
          </cell>
        </row>
        <row r="183">
          <cell r="B183">
            <v>8751</v>
          </cell>
          <cell r="C183">
            <v>532</v>
          </cell>
          <cell r="D183">
            <v>24</v>
          </cell>
          <cell r="F183">
            <v>381</v>
          </cell>
          <cell r="G183">
            <v>1976</v>
          </cell>
          <cell r="H183">
            <v>2155</v>
          </cell>
          <cell r="I183">
            <v>2357</v>
          </cell>
          <cell r="J183">
            <v>892</v>
          </cell>
          <cell r="K183">
            <v>434</v>
          </cell>
        </row>
        <row r="184">
          <cell r="B184">
            <v>100</v>
          </cell>
          <cell r="C184">
            <v>6.079305222260313</v>
          </cell>
          <cell r="D184">
            <v>0.27425437092903671</v>
          </cell>
          <cell r="E184">
            <v>0</v>
          </cell>
          <cell r="F184">
            <v>4.3537881384984569</v>
          </cell>
          <cell r="G184">
            <v>22.58027653982402</v>
          </cell>
          <cell r="H184">
            <v>24.625757056336418</v>
          </cell>
          <cell r="I184">
            <v>26.934064678322478</v>
          </cell>
          <cell r="J184">
            <v>10.193120786195864</v>
          </cell>
          <cell r="K184">
            <v>4.9594332076334133</v>
          </cell>
        </row>
        <row r="192">
          <cell r="B192">
            <v>787940</v>
          </cell>
          <cell r="C192">
            <v>19029</v>
          </cell>
          <cell r="D192" t="str">
            <v>-</v>
          </cell>
          <cell r="F192">
            <v>5097</v>
          </cell>
          <cell r="G192">
            <v>190148</v>
          </cell>
          <cell r="H192">
            <v>272782</v>
          </cell>
          <cell r="I192">
            <v>215563</v>
          </cell>
          <cell r="J192">
            <v>52973</v>
          </cell>
          <cell r="K192">
            <v>32348</v>
          </cell>
        </row>
        <row r="193">
          <cell r="B193">
            <v>100</v>
          </cell>
          <cell r="C193">
            <v>2.415031601390969</v>
          </cell>
          <cell r="D193" t="str">
            <v>-</v>
          </cell>
          <cell r="F193">
            <v>0.6</v>
          </cell>
          <cell r="G193">
            <v>24.1</v>
          </cell>
          <cell r="H193">
            <v>34.6</v>
          </cell>
          <cell r="I193">
            <v>27.4</v>
          </cell>
          <cell r="J193">
            <v>6.7</v>
          </cell>
          <cell r="K193">
            <v>4.0999999999999996</v>
          </cell>
        </row>
        <row r="196">
          <cell r="B196">
            <v>885078</v>
          </cell>
          <cell r="C196">
            <v>16419</v>
          </cell>
          <cell r="E196" t="str">
            <v>-</v>
          </cell>
          <cell r="F196">
            <v>2129</v>
          </cell>
          <cell r="G196">
            <v>211025</v>
          </cell>
          <cell r="H196">
            <v>285785</v>
          </cell>
          <cell r="I196">
            <v>292127</v>
          </cell>
          <cell r="J196">
            <v>47838</v>
          </cell>
          <cell r="K196">
            <v>29755</v>
          </cell>
        </row>
        <row r="197">
          <cell r="B197">
            <v>100</v>
          </cell>
          <cell r="C197">
            <v>1.8550907377654851</v>
          </cell>
          <cell r="D197" t="str">
            <v>-</v>
          </cell>
          <cell r="F197">
            <v>0.2405437712834349</v>
          </cell>
          <cell r="G197">
            <v>23.842531392713411</v>
          </cell>
          <cell r="H197">
            <v>32.289244563755965</v>
          </cell>
          <cell r="I197">
            <v>33.005791579951143</v>
          </cell>
          <cell r="J197">
            <v>5.4049473605716098</v>
          </cell>
          <cell r="K197">
            <v>3.3618505939589505</v>
          </cell>
        </row>
        <row r="205">
          <cell r="C205">
            <v>434640</v>
          </cell>
          <cell r="D205">
            <v>373888</v>
          </cell>
          <cell r="F205">
            <v>183570</v>
          </cell>
          <cell r="G205">
            <v>197783</v>
          </cell>
          <cell r="I205">
            <v>251070</v>
          </cell>
          <cell r="J205">
            <v>176105</v>
          </cell>
        </row>
        <row r="206">
          <cell r="C206">
            <v>100</v>
          </cell>
          <cell r="D206">
            <v>100</v>
          </cell>
          <cell r="F206">
            <v>42.234953064605193</v>
          </cell>
          <cell r="G206">
            <v>52.898996490927765</v>
          </cell>
          <cell r="I206">
            <v>57.765046935394814</v>
          </cell>
          <cell r="J206">
            <v>47.101003509072235</v>
          </cell>
        </row>
      </sheetData>
      <sheetData sheetId="13"/>
      <sheetData sheetId="14">
        <row r="26">
          <cell r="G26">
            <v>169</v>
          </cell>
          <cell r="H26">
            <v>164</v>
          </cell>
        </row>
        <row r="28">
          <cell r="G28">
            <v>5736</v>
          </cell>
          <cell r="H28">
            <v>5550</v>
          </cell>
        </row>
      </sheetData>
      <sheetData sheetId="15">
        <row r="127">
          <cell r="B127">
            <v>164</v>
          </cell>
          <cell r="C127">
            <v>86</v>
          </cell>
          <cell r="D127">
            <v>8</v>
          </cell>
          <cell r="F127">
            <v>23</v>
          </cell>
          <cell r="G127">
            <v>1</v>
          </cell>
          <cell r="H127">
            <v>7</v>
          </cell>
          <cell r="I127">
            <v>4</v>
          </cell>
          <cell r="J127">
            <v>15</v>
          </cell>
          <cell r="K127">
            <v>20</v>
          </cell>
        </row>
        <row r="128">
          <cell r="B128">
            <v>100</v>
          </cell>
          <cell r="C128">
            <v>52.439024390243901</v>
          </cell>
          <cell r="D128">
            <v>4.8780487804878048</v>
          </cell>
          <cell r="E128">
            <v>0</v>
          </cell>
          <cell r="F128">
            <v>14.02439024390244</v>
          </cell>
          <cell r="G128">
            <v>0.6097560975609756</v>
          </cell>
          <cell r="H128">
            <v>4.2682926829268295</v>
          </cell>
          <cell r="I128">
            <v>2.4390243902439024</v>
          </cell>
          <cell r="J128">
            <v>9.1463414634146343</v>
          </cell>
          <cell r="K128">
            <v>12.195121951219512</v>
          </cell>
        </row>
        <row r="131">
          <cell r="B131">
            <v>169</v>
          </cell>
          <cell r="C131">
            <v>87</v>
          </cell>
          <cell r="D131">
            <v>8</v>
          </cell>
          <cell r="F131">
            <v>26</v>
          </cell>
          <cell r="G131">
            <v>1</v>
          </cell>
          <cell r="H131">
            <v>7</v>
          </cell>
          <cell r="I131">
            <v>5</v>
          </cell>
          <cell r="J131">
            <v>15</v>
          </cell>
          <cell r="K131">
            <v>20</v>
          </cell>
        </row>
        <row r="132">
          <cell r="B132">
            <v>100</v>
          </cell>
          <cell r="C132">
            <v>51.479289940828401</v>
          </cell>
          <cell r="D132">
            <v>4.7337278106508878</v>
          </cell>
          <cell r="E132">
            <v>0</v>
          </cell>
          <cell r="F132">
            <v>15.384615384615385</v>
          </cell>
          <cell r="G132">
            <v>0.59171597633136097</v>
          </cell>
          <cell r="H132">
            <v>4.1420118343195274</v>
          </cell>
          <cell r="I132">
            <v>2.9585798816568047</v>
          </cell>
          <cell r="J132">
            <v>8.8757396449704142</v>
          </cell>
          <cell r="K132">
            <v>11.834319526627219</v>
          </cell>
        </row>
        <row r="140">
          <cell r="B140">
            <v>5550</v>
          </cell>
          <cell r="C140">
            <v>1785</v>
          </cell>
          <cell r="D140">
            <v>181</v>
          </cell>
          <cell r="F140">
            <v>503</v>
          </cell>
          <cell r="G140">
            <v>148</v>
          </cell>
          <cell r="H140">
            <v>979</v>
          </cell>
          <cell r="I140">
            <v>374</v>
          </cell>
          <cell r="J140">
            <v>768</v>
          </cell>
          <cell r="K140">
            <v>812</v>
          </cell>
        </row>
        <row r="141">
          <cell r="B141">
            <v>100</v>
          </cell>
          <cell r="C141">
            <v>32.162162162162161</v>
          </cell>
          <cell r="D141">
            <v>3.2612612612612613</v>
          </cell>
          <cell r="E141">
            <v>0</v>
          </cell>
          <cell r="F141">
            <v>9.0630630630630638</v>
          </cell>
          <cell r="G141">
            <v>2.666666666666667</v>
          </cell>
          <cell r="H141">
            <v>17.63963963963964</v>
          </cell>
          <cell r="I141">
            <v>6.7387387387387392</v>
          </cell>
          <cell r="J141">
            <v>13.837837837837839</v>
          </cell>
          <cell r="K141">
            <v>14.63063063063063</v>
          </cell>
        </row>
        <row r="144">
          <cell r="B144">
            <v>5736</v>
          </cell>
          <cell r="C144">
            <v>1801</v>
          </cell>
          <cell r="D144">
            <v>181</v>
          </cell>
          <cell r="F144">
            <v>573</v>
          </cell>
          <cell r="G144">
            <v>148</v>
          </cell>
          <cell r="H144">
            <v>979</v>
          </cell>
          <cell r="I144">
            <v>474</v>
          </cell>
          <cell r="J144">
            <v>768</v>
          </cell>
          <cell r="K144">
            <v>812</v>
          </cell>
        </row>
        <row r="145">
          <cell r="B145">
            <v>100</v>
          </cell>
          <cell r="C145">
            <v>31.398186889818692</v>
          </cell>
          <cell r="D145">
            <v>3.1555090655509064</v>
          </cell>
          <cell r="E145">
            <v>0</v>
          </cell>
          <cell r="F145">
            <v>9.989539748953975</v>
          </cell>
          <cell r="G145">
            <v>2.580195258019526</v>
          </cell>
          <cell r="H145">
            <v>17.067642956764296</v>
          </cell>
          <cell r="I145">
            <v>8.2635983263598316</v>
          </cell>
          <cell r="J145">
            <v>13.389121338912133</v>
          </cell>
          <cell r="K145">
            <v>14.156206415620643</v>
          </cell>
        </row>
        <row r="153">
          <cell r="B153">
            <v>177384</v>
          </cell>
          <cell r="C153">
            <v>13790</v>
          </cell>
          <cell r="D153">
            <v>5670</v>
          </cell>
          <cell r="F153">
            <v>24152</v>
          </cell>
          <cell r="G153">
            <v>11562</v>
          </cell>
          <cell r="H153">
            <v>50390</v>
          </cell>
          <cell r="I153">
            <v>16520</v>
          </cell>
          <cell r="J153">
            <v>22515</v>
          </cell>
          <cell r="K153">
            <v>32785</v>
          </cell>
        </row>
        <row r="154">
          <cell r="B154">
            <v>100</v>
          </cell>
          <cell r="C154">
            <v>7.7740946195823755</v>
          </cell>
          <cell r="D154">
            <v>3.1964551481531593</v>
          </cell>
          <cell r="E154">
            <v>0</v>
          </cell>
          <cell r="F154">
            <v>13.615658683985027</v>
          </cell>
          <cell r="G154">
            <v>6.5180625084562305</v>
          </cell>
          <cell r="H154">
            <v>28.407297163216526</v>
          </cell>
          <cell r="I154">
            <v>9.3131285798042676</v>
          </cell>
          <cell r="J154">
            <v>12.692802056555269</v>
          </cell>
          <cell r="K154">
            <v>18.482501240247149</v>
          </cell>
        </row>
        <row r="157">
          <cell r="B157">
            <v>167103</v>
          </cell>
          <cell r="C157">
            <v>16636</v>
          </cell>
          <cell r="D157">
            <v>6495</v>
          </cell>
          <cell r="F157">
            <v>27528</v>
          </cell>
          <cell r="G157">
            <v>11605</v>
          </cell>
          <cell r="H157">
            <v>51071</v>
          </cell>
          <cell r="I157">
            <v>13000</v>
          </cell>
          <cell r="J157">
            <v>21321</v>
          </cell>
          <cell r="K157">
            <v>31052</v>
          </cell>
        </row>
        <row r="158">
          <cell r="B158">
            <v>100</v>
          </cell>
          <cell r="C158">
            <v>9.9555364056899034</v>
          </cell>
          <cell r="D158">
            <v>3.8868242939983122</v>
          </cell>
          <cell r="E158">
            <v>0</v>
          </cell>
          <cell r="F158">
            <v>16.473671926895388</v>
          </cell>
          <cell r="G158">
            <v>6.9</v>
          </cell>
          <cell r="H158">
            <v>30.562587146849545</v>
          </cell>
          <cell r="I158">
            <v>7.7796329210127881</v>
          </cell>
          <cell r="J158">
            <v>12.759196423762589</v>
          </cell>
          <cell r="K158">
            <v>18.58255088179147</v>
          </cell>
        </row>
        <row r="166">
          <cell r="C166">
            <v>116160</v>
          </cell>
          <cell r="D166">
            <v>111039</v>
          </cell>
          <cell r="F166">
            <v>90909</v>
          </cell>
          <cell r="G166">
            <v>22068</v>
          </cell>
          <cell r="I166">
            <v>25251</v>
          </cell>
          <cell r="J166">
            <v>88971</v>
          </cell>
        </row>
        <row r="167">
          <cell r="C167">
            <v>100</v>
          </cell>
          <cell r="D167">
            <v>99.999999999999986</v>
          </cell>
          <cell r="F167">
            <v>78.261880165289256</v>
          </cell>
          <cell r="G167">
            <v>19.874098289790073</v>
          </cell>
          <cell r="I167">
            <v>21.738119834710744</v>
          </cell>
          <cell r="J167">
            <v>80.125901710209916</v>
          </cell>
        </row>
      </sheetData>
      <sheetData sheetId="16"/>
      <sheetData sheetId="17">
        <row r="31">
          <cell r="G31">
            <v>205</v>
          </cell>
          <cell r="H31">
            <v>201</v>
          </cell>
        </row>
        <row r="33">
          <cell r="G33">
            <v>25833</v>
          </cell>
          <cell r="H33">
            <v>25522</v>
          </cell>
        </row>
      </sheetData>
      <sheetData sheetId="18">
        <row r="182">
          <cell r="B182">
            <v>201</v>
          </cell>
          <cell r="C182">
            <v>13</v>
          </cell>
          <cell r="D182">
            <v>16</v>
          </cell>
          <cell r="F182">
            <v>33</v>
          </cell>
          <cell r="G182">
            <v>14</v>
          </cell>
          <cell r="H182">
            <v>32</v>
          </cell>
          <cell r="I182">
            <v>30</v>
          </cell>
          <cell r="J182">
            <v>27</v>
          </cell>
          <cell r="K182">
            <v>36</v>
          </cell>
        </row>
        <row r="183">
          <cell r="B183">
            <v>100</v>
          </cell>
          <cell r="C183">
            <v>6.467661691542288</v>
          </cell>
          <cell r="D183">
            <v>7.9601990049751246</v>
          </cell>
          <cell r="E183">
            <v>0</v>
          </cell>
          <cell r="F183">
            <v>16.417910447761194</v>
          </cell>
          <cell r="G183">
            <v>6.9651741293532341</v>
          </cell>
          <cell r="H183">
            <v>15.920398009950249</v>
          </cell>
          <cell r="I183">
            <v>14.925373134328357</v>
          </cell>
          <cell r="J183">
            <v>13.432835820895523</v>
          </cell>
          <cell r="K183">
            <v>17.910447761194028</v>
          </cell>
        </row>
        <row r="186">
          <cell r="B186">
            <v>205</v>
          </cell>
          <cell r="C186">
            <v>15</v>
          </cell>
          <cell r="D186">
            <v>16</v>
          </cell>
          <cell r="F186">
            <v>34</v>
          </cell>
          <cell r="G186">
            <v>14</v>
          </cell>
          <cell r="H186">
            <v>32</v>
          </cell>
          <cell r="I186">
            <v>31</v>
          </cell>
          <cell r="J186">
            <v>27</v>
          </cell>
          <cell r="K186">
            <v>36</v>
          </cell>
        </row>
        <row r="187">
          <cell r="B187">
            <v>100</v>
          </cell>
          <cell r="C187">
            <v>7.3170731707317067</v>
          </cell>
          <cell r="D187">
            <v>7.8048780487804876</v>
          </cell>
          <cell r="E187">
            <v>0</v>
          </cell>
          <cell r="F187">
            <v>16.585365853658537</v>
          </cell>
          <cell r="G187">
            <v>6.8292682926829276</v>
          </cell>
          <cell r="H187">
            <v>15.609756097560975</v>
          </cell>
          <cell r="I187">
            <v>15.121951219512194</v>
          </cell>
          <cell r="J187">
            <v>13.170731707317074</v>
          </cell>
          <cell r="K187">
            <v>17.560975609756095</v>
          </cell>
        </row>
        <row r="195">
          <cell r="B195">
            <v>25522</v>
          </cell>
          <cell r="C195">
            <v>517</v>
          </cell>
          <cell r="D195">
            <v>1882</v>
          </cell>
          <cell r="F195">
            <v>539</v>
          </cell>
          <cell r="G195">
            <v>6263</v>
          </cell>
          <cell r="H195">
            <v>6822</v>
          </cell>
          <cell r="I195">
            <v>4609</v>
          </cell>
          <cell r="J195">
            <v>2366</v>
          </cell>
          <cell r="K195">
            <v>2524</v>
          </cell>
        </row>
        <row r="196">
          <cell r="B196">
            <v>100</v>
          </cell>
          <cell r="C196">
            <v>2.0257033147872425</v>
          </cell>
          <cell r="D196">
            <v>7.3740302484131339</v>
          </cell>
          <cell r="E196">
            <v>0</v>
          </cell>
          <cell r="F196">
            <v>2.1119034558420187</v>
          </cell>
          <cell r="G196">
            <v>24.539612883002899</v>
          </cell>
          <cell r="H196">
            <v>26.729880103440166</v>
          </cell>
          <cell r="I196">
            <v>18.058929550975627</v>
          </cell>
          <cell r="J196">
            <v>9.2704333516182107</v>
          </cell>
          <cell r="K196">
            <v>9.8895070919206969</v>
          </cell>
        </row>
        <row r="199">
          <cell r="B199">
            <v>25833</v>
          </cell>
          <cell r="C199">
            <v>839</v>
          </cell>
          <cell r="D199">
            <v>1692</v>
          </cell>
          <cell r="F199">
            <v>549</v>
          </cell>
          <cell r="G199">
            <v>6263</v>
          </cell>
          <cell r="H199">
            <v>6822</v>
          </cell>
          <cell r="I199">
            <v>4778</v>
          </cell>
          <cell r="J199">
            <v>2366</v>
          </cell>
          <cell r="K199">
            <v>2524</v>
          </cell>
        </row>
        <row r="200">
          <cell r="B200">
            <v>100</v>
          </cell>
          <cell r="C200">
            <v>3.2477838423721597</v>
          </cell>
          <cell r="D200">
            <v>6.5497619324120304</v>
          </cell>
          <cell r="E200">
            <v>0</v>
          </cell>
          <cell r="F200">
            <v>2.1251887121124144</v>
          </cell>
          <cell r="G200">
            <v>24.244183795919945</v>
          </cell>
          <cell r="H200">
            <v>26.408082684937874</v>
          </cell>
          <cell r="I200">
            <v>18.495722525451942</v>
          </cell>
          <cell r="J200">
            <v>9.1588278558433025</v>
          </cell>
          <cell r="K200">
            <v>9.7704486509503354</v>
          </cell>
        </row>
        <row r="208">
          <cell r="B208">
            <v>2385518</v>
          </cell>
          <cell r="C208">
            <v>1763</v>
          </cell>
          <cell r="D208">
            <v>89439</v>
          </cell>
          <cell r="F208">
            <v>14174</v>
          </cell>
          <cell r="G208">
            <v>747059</v>
          </cell>
          <cell r="H208">
            <v>794958</v>
          </cell>
          <cell r="I208">
            <v>443636</v>
          </cell>
          <cell r="J208">
            <v>144763</v>
          </cell>
          <cell r="K208">
            <v>149726</v>
          </cell>
        </row>
        <row r="209">
          <cell r="B209">
            <v>100</v>
          </cell>
          <cell r="C209">
            <v>7.3904284100979323E-2</v>
          </cell>
          <cell r="D209">
            <v>3.7492485908720874</v>
          </cell>
          <cell r="E209">
            <v>0</v>
          </cell>
          <cell r="F209">
            <v>0.59416864597123142</v>
          </cell>
          <cell r="G209">
            <v>31.316426872486396</v>
          </cell>
          <cell r="H209">
            <v>33.324334588965584</v>
          </cell>
          <cell r="I209">
            <v>18.597051038810019</v>
          </cell>
          <cell r="J209">
            <v>6.0684094607544354</v>
          </cell>
          <cell r="K209">
            <v>6.276456518039268</v>
          </cell>
        </row>
        <row r="212">
          <cell r="B212">
            <v>2596766</v>
          </cell>
          <cell r="C212">
            <v>45403</v>
          </cell>
          <cell r="D212">
            <v>90259</v>
          </cell>
          <cell r="F212">
            <v>17709</v>
          </cell>
          <cell r="G212">
            <v>787290</v>
          </cell>
          <cell r="H212">
            <v>879010</v>
          </cell>
          <cell r="I212">
            <v>464644</v>
          </cell>
          <cell r="J212">
            <v>174293</v>
          </cell>
          <cell r="K212">
            <v>138158</v>
          </cell>
        </row>
        <row r="213">
          <cell r="B213">
            <v>100</v>
          </cell>
          <cell r="C213">
            <v>1.7484440261463681</v>
          </cell>
          <cell r="D213">
            <v>3.4758233895545456</v>
          </cell>
          <cell r="E213">
            <v>0</v>
          </cell>
          <cell r="F213">
            <v>0.68196364246913277</v>
          </cell>
          <cell r="G213">
            <v>30.318095662065815</v>
          </cell>
          <cell r="H213">
            <v>33.85018134094485</v>
          </cell>
          <cell r="I213">
            <v>17.893179439348788</v>
          </cell>
          <cell r="J213">
            <v>6.7119255258271258</v>
          </cell>
          <cell r="K213">
            <v>5.3203869736433695</v>
          </cell>
        </row>
        <row r="221">
          <cell r="C221">
            <v>1262506</v>
          </cell>
          <cell r="D221">
            <v>1100999</v>
          </cell>
          <cell r="F221">
            <v>412777</v>
          </cell>
          <cell r="G221">
            <v>717209</v>
          </cell>
          <cell r="I221">
            <v>849729</v>
          </cell>
          <cell r="J221">
            <v>383790</v>
          </cell>
        </row>
        <row r="222">
          <cell r="C222">
            <v>100</v>
          </cell>
          <cell r="D222">
            <v>100</v>
          </cell>
          <cell r="F222">
            <v>32.695052538364173</v>
          </cell>
          <cell r="G222">
            <v>65.141657712677301</v>
          </cell>
          <cell r="I222">
            <v>67.30494746163582</v>
          </cell>
          <cell r="J222">
            <v>34.858342287322699</v>
          </cell>
        </row>
      </sheetData>
      <sheetData sheetId="19"/>
      <sheetData sheetId="20">
        <row r="31">
          <cell r="G31">
            <v>1865</v>
          </cell>
          <cell r="H31">
            <v>1764</v>
          </cell>
        </row>
        <row r="33">
          <cell r="G33">
            <v>83979</v>
          </cell>
          <cell r="H33">
            <v>81494</v>
          </cell>
        </row>
      </sheetData>
      <sheetData sheetId="21">
        <row r="164">
          <cell r="B164">
            <v>1764</v>
          </cell>
          <cell r="C164">
            <v>119</v>
          </cell>
          <cell r="D164">
            <v>60</v>
          </cell>
          <cell r="F164">
            <v>1381</v>
          </cell>
          <cell r="G164">
            <v>40</v>
          </cell>
          <cell r="H164">
            <v>46</v>
          </cell>
          <cell r="I164">
            <v>46</v>
          </cell>
          <cell r="J164">
            <v>22</v>
          </cell>
          <cell r="K164">
            <v>50</v>
          </cell>
        </row>
        <row r="165">
          <cell r="B165">
            <v>100</v>
          </cell>
          <cell r="C165">
            <v>6.746031746031746</v>
          </cell>
          <cell r="D165">
            <v>3.4013605442176873</v>
          </cell>
          <cell r="E165">
            <v>0</v>
          </cell>
          <cell r="F165">
            <v>78.287981859410422</v>
          </cell>
          <cell r="G165">
            <v>2.2675736961451247</v>
          </cell>
          <cell r="H165">
            <v>2.6077097505668934</v>
          </cell>
          <cell r="I165">
            <v>2.6077097505668934</v>
          </cell>
          <cell r="J165">
            <v>1.2471655328798186</v>
          </cell>
          <cell r="K165">
            <v>2.8344671201814062</v>
          </cell>
        </row>
        <row r="168">
          <cell r="B168">
            <v>1865</v>
          </cell>
          <cell r="C168">
            <v>131</v>
          </cell>
          <cell r="D168">
            <v>59</v>
          </cell>
          <cell r="F168">
            <v>1464</v>
          </cell>
          <cell r="G168">
            <v>43</v>
          </cell>
          <cell r="H168">
            <v>47</v>
          </cell>
          <cell r="I168">
            <v>48</v>
          </cell>
          <cell r="J168">
            <v>22</v>
          </cell>
          <cell r="K168">
            <v>51</v>
          </cell>
        </row>
        <row r="169">
          <cell r="B169">
            <v>100</v>
          </cell>
          <cell r="C169">
            <v>7.0241286863270771</v>
          </cell>
          <cell r="D169">
            <v>3.1635388739946384</v>
          </cell>
          <cell r="E169">
            <v>0</v>
          </cell>
          <cell r="F169">
            <v>78.498659517426276</v>
          </cell>
          <cell r="G169">
            <v>2.3056300268096517</v>
          </cell>
          <cell r="H169">
            <v>2.520107238605898</v>
          </cell>
          <cell r="I169">
            <v>2.5737265415549597</v>
          </cell>
          <cell r="J169">
            <v>1.1796246648793565</v>
          </cell>
          <cell r="K169">
            <v>2.7345844504021448</v>
          </cell>
        </row>
        <row r="181">
          <cell r="B181">
            <v>81494</v>
          </cell>
          <cell r="C181">
            <v>13808</v>
          </cell>
          <cell r="D181">
            <v>8106</v>
          </cell>
          <cell r="F181">
            <v>19427</v>
          </cell>
          <cell r="G181">
            <v>15401</v>
          </cell>
          <cell r="H181">
            <v>13361</v>
          </cell>
          <cell r="I181">
            <v>7136</v>
          </cell>
          <cell r="J181">
            <v>1906</v>
          </cell>
          <cell r="K181">
            <v>2349</v>
          </cell>
        </row>
        <row r="182">
          <cell r="B182">
            <v>100</v>
          </cell>
          <cell r="C182">
            <v>16.943578668368222</v>
          </cell>
          <cell r="D182">
            <v>9.94674454561072</v>
          </cell>
          <cell r="E182">
            <v>0</v>
          </cell>
          <cell r="F182">
            <v>23.838564802316736</v>
          </cell>
          <cell r="G182">
            <v>18.898323802979363</v>
          </cell>
          <cell r="H182">
            <v>16.395072029842687</v>
          </cell>
          <cell r="I182">
            <v>8.7564728691682809</v>
          </cell>
          <cell r="J182">
            <v>2.3388224899992638</v>
          </cell>
          <cell r="K182">
            <v>2.8824207917147278</v>
          </cell>
        </row>
        <row r="185">
          <cell r="B185">
            <v>83979</v>
          </cell>
          <cell r="C185">
            <v>13881</v>
          </cell>
          <cell r="D185">
            <v>7748</v>
          </cell>
          <cell r="F185">
            <v>20399</v>
          </cell>
          <cell r="G185">
            <v>16831</v>
          </cell>
          <cell r="H185">
            <v>13373</v>
          </cell>
          <cell r="I185">
            <v>7418</v>
          </cell>
          <cell r="J185">
            <v>1830</v>
          </cell>
          <cell r="K185">
            <v>2499</v>
          </cell>
        </row>
        <row r="186">
          <cell r="B186">
            <v>100</v>
          </cell>
          <cell r="C186">
            <v>16.529132283070769</v>
          </cell>
          <cell r="D186">
            <v>9.2261160528227286</v>
          </cell>
          <cell r="E186">
            <v>0</v>
          </cell>
          <cell r="F186">
            <v>24.290596458638468</v>
          </cell>
          <cell r="G186">
            <v>20.041915240714943</v>
          </cell>
          <cell r="H186">
            <v>15.924219150025602</v>
          </cell>
          <cell r="I186">
            <v>8.8331606711201598</v>
          </cell>
          <cell r="J186">
            <v>2.1791162076233346</v>
          </cell>
          <cell r="K186">
            <v>2.9757439359839961</v>
          </cell>
        </row>
        <row r="194">
          <cell r="B194">
            <v>7099848</v>
          </cell>
          <cell r="C194">
            <v>1781579</v>
          </cell>
          <cell r="D194">
            <v>424647</v>
          </cell>
          <cell r="F194">
            <v>339822</v>
          </cell>
          <cell r="G194">
            <v>2134299</v>
          </cell>
          <cell r="H194">
            <v>1730504</v>
          </cell>
          <cell r="I194">
            <v>555900</v>
          </cell>
          <cell r="J194">
            <v>63251</v>
          </cell>
          <cell r="K194">
            <v>69846</v>
          </cell>
        </row>
        <row r="195">
          <cell r="B195">
            <v>100</v>
          </cell>
          <cell r="C195">
            <v>25.093199178348609</v>
          </cell>
          <cell r="D195">
            <v>5.9810717074506385</v>
          </cell>
          <cell r="E195">
            <v>0</v>
          </cell>
          <cell r="F195">
            <v>4.7863278199758641</v>
          </cell>
          <cell r="G195">
            <v>30.061192859340085</v>
          </cell>
          <cell r="H195">
            <v>24.373817580320029</v>
          </cell>
          <cell r="I195">
            <v>7.8297450875004646</v>
          </cell>
          <cell r="J195">
            <v>0.89087822725218913</v>
          </cell>
          <cell r="K195">
            <v>0.98376753981211995</v>
          </cell>
        </row>
        <row r="198">
          <cell r="B198">
            <v>7684879.0931991786</v>
          </cell>
          <cell r="C198">
            <v>1781604.0931991783</v>
          </cell>
          <cell r="D198">
            <v>437914</v>
          </cell>
          <cell r="F198">
            <v>325528</v>
          </cell>
          <cell r="G198">
            <v>2598478</v>
          </cell>
          <cell r="H198">
            <v>2122838</v>
          </cell>
          <cell r="I198">
            <v>267141</v>
          </cell>
          <cell r="J198">
            <v>70189</v>
          </cell>
          <cell r="K198">
            <v>81187</v>
          </cell>
        </row>
        <row r="199">
          <cell r="B199">
            <v>100</v>
          </cell>
          <cell r="C199">
            <v>23.183241682693868</v>
          </cell>
          <cell r="D199">
            <v>5.6983850323362537</v>
          </cell>
          <cell r="E199">
            <v>0</v>
          </cell>
          <cell r="F199">
            <v>4.2359547372460256</v>
          </cell>
          <cell r="G199">
            <v>33.812867691042179</v>
          </cell>
          <cell r="H199">
            <v>27.623570576128252</v>
          </cell>
          <cell r="I199">
            <v>3.4761900188697759</v>
          </cell>
          <cell r="J199">
            <v>0.91333902783343135</v>
          </cell>
          <cell r="K199">
            <v>1.0564512338502159</v>
          </cell>
        </row>
        <row r="207">
          <cell r="C207">
            <v>2519150</v>
          </cell>
          <cell r="D207">
            <v>2130516</v>
          </cell>
          <cell r="F207">
            <v>895925</v>
          </cell>
          <cell r="G207">
            <v>1299257</v>
          </cell>
          <cell r="I207">
            <v>1623225</v>
          </cell>
          <cell r="J207">
            <v>831259</v>
          </cell>
        </row>
        <row r="208">
          <cell r="C208">
            <v>100.00000000000001</v>
          </cell>
          <cell r="D208">
            <v>100</v>
          </cell>
          <cell r="F208">
            <v>35.564575352797576</v>
          </cell>
          <cell r="G208">
            <v>60.983207823832352</v>
          </cell>
          <cell r="I208">
            <v>64.435424647202439</v>
          </cell>
          <cell r="J208">
            <v>39.016792176167655</v>
          </cell>
        </row>
      </sheetData>
      <sheetData sheetId="22"/>
      <sheetData sheetId="23">
        <row r="27">
          <cell r="G27">
            <v>369</v>
          </cell>
          <cell r="H27">
            <v>341</v>
          </cell>
        </row>
        <row r="29">
          <cell r="G29">
            <v>18097</v>
          </cell>
          <cell r="H29">
            <v>17458</v>
          </cell>
        </row>
      </sheetData>
      <sheetData sheetId="24">
        <row r="123">
          <cell r="B123">
            <v>341</v>
          </cell>
          <cell r="C123">
            <v>123</v>
          </cell>
          <cell r="D123">
            <v>14</v>
          </cell>
          <cell r="F123">
            <v>104</v>
          </cell>
          <cell r="G123">
            <v>1</v>
          </cell>
          <cell r="H123">
            <v>24</v>
          </cell>
          <cell r="I123">
            <v>24</v>
          </cell>
          <cell r="J123">
            <v>28</v>
          </cell>
          <cell r="K123">
            <v>23</v>
          </cell>
        </row>
        <row r="124">
          <cell r="B124">
            <v>100</v>
          </cell>
          <cell r="C124">
            <v>36.070381231671554</v>
          </cell>
          <cell r="D124">
            <v>4.1055718475073313</v>
          </cell>
          <cell r="E124">
            <v>0</v>
          </cell>
          <cell r="F124">
            <v>30.498533724340177</v>
          </cell>
          <cell r="G124">
            <v>0.2932551319648094</v>
          </cell>
          <cell r="H124">
            <v>7.0381231671554261</v>
          </cell>
          <cell r="I124">
            <v>7.0381231671554261</v>
          </cell>
          <cell r="J124">
            <v>8.2111436950146626</v>
          </cell>
          <cell r="K124">
            <v>6.7448680351906152</v>
          </cell>
        </row>
        <row r="127">
          <cell r="B127">
            <v>369</v>
          </cell>
          <cell r="C127">
            <v>140</v>
          </cell>
          <cell r="D127">
            <v>14</v>
          </cell>
          <cell r="F127">
            <v>113</v>
          </cell>
          <cell r="G127">
            <v>1</v>
          </cell>
          <cell r="H127">
            <v>25</v>
          </cell>
          <cell r="I127">
            <v>24</v>
          </cell>
          <cell r="J127">
            <v>29</v>
          </cell>
          <cell r="K127">
            <v>23</v>
          </cell>
        </row>
        <row r="128">
          <cell r="B128">
            <v>100</v>
          </cell>
          <cell r="C128">
            <v>37.94037940379404</v>
          </cell>
          <cell r="D128">
            <v>3.7940379403794036</v>
          </cell>
          <cell r="E128">
            <v>0</v>
          </cell>
          <cell r="F128">
            <v>30.62330623306233</v>
          </cell>
          <cell r="G128">
            <v>0.27100271002710025</v>
          </cell>
          <cell r="H128">
            <v>6.7750677506775059</v>
          </cell>
          <cell r="I128">
            <v>6.5040650406504072</v>
          </cell>
          <cell r="J128">
            <v>7.8590785907859075</v>
          </cell>
          <cell r="K128">
            <v>6.2330623306233059</v>
          </cell>
        </row>
        <row r="136">
          <cell r="B136">
            <v>17458</v>
          </cell>
          <cell r="C136">
            <v>3604</v>
          </cell>
          <cell r="D136">
            <v>613</v>
          </cell>
          <cell r="F136">
            <v>1970</v>
          </cell>
          <cell r="G136">
            <v>520</v>
          </cell>
          <cell r="H136">
            <v>5424</v>
          </cell>
          <cell r="I136">
            <v>2539</v>
          </cell>
          <cell r="J136">
            <v>1643</v>
          </cell>
          <cell r="K136">
            <v>1145</v>
          </cell>
        </row>
        <row r="137">
          <cell r="B137">
            <v>100</v>
          </cell>
          <cell r="C137">
            <v>20.643830908466033</v>
          </cell>
          <cell r="D137">
            <v>3.5112842249971363</v>
          </cell>
          <cell r="E137">
            <v>0</v>
          </cell>
          <cell r="F137">
            <v>11.284224997135983</v>
          </cell>
          <cell r="G137">
            <v>2.9785771566044219</v>
          </cell>
          <cell r="H137">
            <v>31.06885095658151</v>
          </cell>
          <cell r="I137">
            <v>14.543475770420439</v>
          </cell>
          <cell r="J137">
            <v>9.4111582082712797</v>
          </cell>
          <cell r="K137">
            <v>6.5585977775231976</v>
          </cell>
        </row>
        <row r="140">
          <cell r="B140">
            <v>18097</v>
          </cell>
          <cell r="C140">
            <v>3969</v>
          </cell>
          <cell r="D140">
            <v>613</v>
          </cell>
          <cell r="F140">
            <v>2129</v>
          </cell>
          <cell r="G140">
            <v>520</v>
          </cell>
          <cell r="H140">
            <v>5492</v>
          </cell>
          <cell r="I140">
            <v>2539</v>
          </cell>
          <cell r="J140">
            <v>1690</v>
          </cell>
          <cell r="K140">
            <v>1145</v>
          </cell>
        </row>
        <row r="141">
          <cell r="B141">
            <v>100</v>
          </cell>
          <cell r="C141">
            <v>21.931811902525279</v>
          </cell>
          <cell r="D141">
            <v>3.3873017627231028</v>
          </cell>
          <cell r="E141">
            <v>0</v>
          </cell>
          <cell r="F141">
            <v>11.764380836602752</v>
          </cell>
          <cell r="G141">
            <v>2.8734044316737579</v>
          </cell>
          <cell r="H141">
            <v>30.347571420677461</v>
          </cell>
          <cell r="I141">
            <v>14.029949715422447</v>
          </cell>
          <cell r="J141">
            <v>9.3385644029397135</v>
          </cell>
          <cell r="K141">
            <v>6.3270155274354867</v>
          </cell>
        </row>
        <row r="149">
          <cell r="B149">
            <v>411373</v>
          </cell>
          <cell r="C149">
            <v>36788</v>
          </cell>
          <cell r="D149">
            <v>4072</v>
          </cell>
          <cell r="F149">
            <v>36219</v>
          </cell>
          <cell r="G149">
            <v>28768</v>
          </cell>
          <cell r="H149">
            <v>166111</v>
          </cell>
          <cell r="I149">
            <v>97482</v>
          </cell>
          <cell r="J149">
            <v>22254</v>
          </cell>
          <cell r="K149">
            <v>19679</v>
          </cell>
        </row>
        <row r="150">
          <cell r="B150">
            <v>100</v>
          </cell>
          <cell r="C150">
            <v>8.9427356681162831</v>
          </cell>
          <cell r="D150">
            <v>0.98985592151162094</v>
          </cell>
          <cell r="E150">
            <v>0</v>
          </cell>
          <cell r="F150">
            <v>8.8044183745651754</v>
          </cell>
          <cell r="G150">
            <v>6.9931667853748296</v>
          </cell>
          <cell r="H150">
            <v>40.379655446516907</v>
          </cell>
          <cell r="I150">
            <v>23.696742372494061</v>
          </cell>
          <cell r="J150">
            <v>5.4096890170234797</v>
          </cell>
          <cell r="K150">
            <v>4.7837364143976391</v>
          </cell>
        </row>
        <row r="153">
          <cell r="B153">
            <v>544805</v>
          </cell>
          <cell r="C153">
            <v>45499</v>
          </cell>
          <cell r="D153">
            <v>15509</v>
          </cell>
          <cell r="F153">
            <v>53889</v>
          </cell>
          <cell r="G153">
            <v>39845</v>
          </cell>
          <cell r="H153">
            <v>205202</v>
          </cell>
          <cell r="I153">
            <v>108456</v>
          </cell>
          <cell r="J153">
            <v>28014</v>
          </cell>
          <cell r="K153">
            <v>48391</v>
          </cell>
        </row>
        <row r="154">
          <cell r="B154">
            <v>100</v>
          </cell>
          <cell r="C154">
            <v>8.3514284927634659</v>
          </cell>
          <cell r="D154">
            <v>2.8467066197997446</v>
          </cell>
          <cell r="E154">
            <v>0</v>
          </cell>
          <cell r="F154">
            <v>9.8914290434192047</v>
          </cell>
          <cell r="G154">
            <v>7.3136259762667386</v>
          </cell>
          <cell r="H154">
            <v>37.665219665751962</v>
          </cell>
          <cell r="I154">
            <v>19.907306283899747</v>
          </cell>
          <cell r="J154">
            <v>5.1420232927377683</v>
          </cell>
          <cell r="K154">
            <v>8.8822606253613685</v>
          </cell>
        </row>
        <row r="162">
          <cell r="C162">
            <v>378916</v>
          </cell>
          <cell r="D162">
            <v>280343</v>
          </cell>
          <cell r="F162">
            <v>93046</v>
          </cell>
          <cell r="G162">
            <v>202786</v>
          </cell>
          <cell r="I162">
            <v>285870</v>
          </cell>
          <cell r="J162">
            <v>77557</v>
          </cell>
        </row>
        <row r="163">
          <cell r="C163">
            <v>100</v>
          </cell>
          <cell r="D163">
            <v>100</v>
          </cell>
          <cell r="F163">
            <v>24.555838233275974</v>
          </cell>
          <cell r="G163">
            <v>72.334961101222433</v>
          </cell>
          <cell r="I163">
            <v>75.444161766724022</v>
          </cell>
          <cell r="J163">
            <v>27.665038898777567</v>
          </cell>
        </row>
      </sheetData>
      <sheetData sheetId="25"/>
      <sheetData sheetId="26">
        <row r="31">
          <cell r="G31">
            <v>251</v>
          </cell>
          <cell r="H31">
            <v>245</v>
          </cell>
        </row>
        <row r="33">
          <cell r="G33">
            <v>43398</v>
          </cell>
          <cell r="H33">
            <v>43024</v>
          </cell>
        </row>
      </sheetData>
      <sheetData sheetId="27">
        <row r="162">
          <cell r="B162">
            <v>245</v>
          </cell>
          <cell r="C162">
            <v>65</v>
          </cell>
          <cell r="D162">
            <v>41</v>
          </cell>
          <cell r="F162">
            <v>38</v>
          </cell>
          <cell r="G162">
            <v>10</v>
          </cell>
          <cell r="H162">
            <v>22</v>
          </cell>
          <cell r="I162">
            <v>16</v>
          </cell>
          <cell r="J162">
            <v>28</v>
          </cell>
          <cell r="K162">
            <v>25</v>
          </cell>
        </row>
        <row r="163">
          <cell r="B163">
            <v>100</v>
          </cell>
          <cell r="C163">
            <v>26.530612244897959</v>
          </cell>
          <cell r="D163">
            <v>16.73469387755102</v>
          </cell>
          <cell r="E163">
            <v>0</v>
          </cell>
          <cell r="F163">
            <v>15.510204081632653</v>
          </cell>
          <cell r="G163">
            <v>4.0816326530612246</v>
          </cell>
          <cell r="H163">
            <v>8.9795918367346932</v>
          </cell>
          <cell r="I163">
            <v>6.5306122448979593</v>
          </cell>
          <cell r="J163">
            <v>11.428571428571429</v>
          </cell>
          <cell r="K163">
            <v>10.204081632653061</v>
          </cell>
        </row>
        <row r="166">
          <cell r="B166">
            <v>251</v>
          </cell>
          <cell r="C166">
            <v>69</v>
          </cell>
          <cell r="D166">
            <v>40</v>
          </cell>
          <cell r="F166">
            <v>39</v>
          </cell>
          <cell r="G166">
            <v>11</v>
          </cell>
          <cell r="H166">
            <v>18</v>
          </cell>
          <cell r="I166">
            <v>20</v>
          </cell>
          <cell r="J166">
            <v>27</v>
          </cell>
          <cell r="K166">
            <v>27</v>
          </cell>
        </row>
        <row r="167">
          <cell r="B167">
            <v>100</v>
          </cell>
          <cell r="C167">
            <v>27.490039840637447</v>
          </cell>
          <cell r="D167">
            <v>15.936254980079681</v>
          </cell>
          <cell r="E167">
            <v>0</v>
          </cell>
          <cell r="F167">
            <v>15.53784860557769</v>
          </cell>
          <cell r="G167">
            <v>4.3824701195219129</v>
          </cell>
          <cell r="H167">
            <v>7.1713147410358573</v>
          </cell>
          <cell r="I167">
            <v>7.9681274900398407</v>
          </cell>
          <cell r="J167">
            <v>10.756972111553784</v>
          </cell>
          <cell r="K167">
            <v>10.756972111553784</v>
          </cell>
        </row>
        <row r="180">
          <cell r="B180">
            <v>43024</v>
          </cell>
          <cell r="C180">
            <v>11156</v>
          </cell>
          <cell r="D180">
            <v>9136</v>
          </cell>
          <cell r="F180">
            <v>781</v>
          </cell>
          <cell r="G180">
            <v>4849</v>
          </cell>
          <cell r="H180">
            <v>9610</v>
          </cell>
          <cell r="I180">
            <v>3704</v>
          </cell>
          <cell r="J180">
            <v>2262</v>
          </cell>
          <cell r="K180">
            <v>1526</v>
          </cell>
        </row>
        <row r="181">
          <cell r="B181">
            <v>100</v>
          </cell>
          <cell r="C181">
            <v>25.929713648196355</v>
          </cell>
          <cell r="D181">
            <v>21.234659724804761</v>
          </cell>
          <cell r="E181">
            <v>0</v>
          </cell>
          <cell r="F181">
            <v>1.8152658981033842</v>
          </cell>
          <cell r="G181">
            <v>11.270453700260321</v>
          </cell>
          <cell r="H181">
            <v>22.336370397917442</v>
          </cell>
          <cell r="I181">
            <v>8.6091483822982529</v>
          </cell>
          <cell r="J181">
            <v>5.2575306805503903</v>
          </cell>
          <cell r="K181">
            <v>3.5468575678690959</v>
          </cell>
        </row>
        <row r="184">
          <cell r="B184">
            <v>43398</v>
          </cell>
          <cell r="C184">
            <v>12439</v>
          </cell>
          <cell r="D184">
            <v>8296</v>
          </cell>
          <cell r="F184">
            <v>795</v>
          </cell>
          <cell r="G184">
            <v>4849</v>
          </cell>
          <cell r="H184">
            <v>7094</v>
          </cell>
          <cell r="I184">
            <v>5405</v>
          </cell>
          <cell r="J184">
            <v>2458</v>
          </cell>
          <cell r="K184">
            <v>2062</v>
          </cell>
        </row>
        <row r="185">
          <cell r="B185">
            <v>100</v>
          </cell>
          <cell r="C185">
            <v>28.662611180238724</v>
          </cell>
          <cell r="D185">
            <v>19.116088298999951</v>
          </cell>
          <cell r="E185">
            <v>0</v>
          </cell>
          <cell r="F185">
            <v>1.8318816535324207</v>
          </cell>
          <cell r="G185">
            <v>11.173325959721646</v>
          </cell>
          <cell r="H185">
            <v>16.346375409005024</v>
          </cell>
          <cell r="I185">
            <v>12.454490990368219</v>
          </cell>
          <cell r="J185">
            <v>5.6638554772109311</v>
          </cell>
          <cell r="K185">
            <v>4.7513710309230843</v>
          </cell>
        </row>
        <row r="193">
          <cell r="B193">
            <v>4972718</v>
          </cell>
          <cell r="C193">
            <v>1491149</v>
          </cell>
          <cell r="D193">
            <v>559947</v>
          </cell>
          <cell r="F193">
            <v>13657</v>
          </cell>
          <cell r="G193">
            <v>944255</v>
          </cell>
          <cell r="H193">
            <v>1506429</v>
          </cell>
          <cell r="I193">
            <v>280167</v>
          </cell>
          <cell r="J193">
            <v>138389</v>
          </cell>
          <cell r="K193">
            <v>38725</v>
          </cell>
        </row>
        <row r="194">
          <cell r="B194">
            <v>100</v>
          </cell>
          <cell r="C194">
            <v>29.986598878118564</v>
          </cell>
          <cell r="D194">
            <v>11.260381143672333</v>
          </cell>
          <cell r="E194">
            <v>0</v>
          </cell>
          <cell r="F194">
            <v>0.27463853771720009</v>
          </cell>
          <cell r="G194">
            <v>18.988709997228881</v>
          </cell>
          <cell r="H194">
            <v>30.293875502290703</v>
          </cell>
          <cell r="I194">
            <v>5.6340818039551008</v>
          </cell>
          <cell r="J194">
            <v>2.78296497006265</v>
          </cell>
          <cell r="K194">
            <v>0.77874916695457097</v>
          </cell>
        </row>
        <row r="197">
          <cell r="B197">
            <v>5520183</v>
          </cell>
          <cell r="C197">
            <v>1704464</v>
          </cell>
          <cell r="D197">
            <v>627929</v>
          </cell>
          <cell r="F197">
            <v>17701</v>
          </cell>
          <cell r="G197">
            <v>1019551</v>
          </cell>
          <cell r="H197">
            <v>1705039</v>
          </cell>
          <cell r="I197">
            <v>275604</v>
          </cell>
          <cell r="J197">
            <v>139758</v>
          </cell>
          <cell r="K197">
            <v>30137</v>
          </cell>
        </row>
        <row r="198">
          <cell r="B198">
            <v>100</v>
          </cell>
          <cell r="C198">
            <v>30.876947376563425</v>
          </cell>
          <cell r="D198">
            <v>11.375148251425722</v>
          </cell>
          <cell r="E198">
            <v>0</v>
          </cell>
          <cell r="F198">
            <v>0.32065965929028079</v>
          </cell>
          <cell r="G198">
            <v>18.469514507037175</v>
          </cell>
          <cell r="H198">
            <v>30.887363697906387</v>
          </cell>
          <cell r="I198">
            <v>4.9926605694050359</v>
          </cell>
          <cell r="J198">
            <v>2.5317638926100821</v>
          </cell>
          <cell r="K198">
            <v>0.54594204576188865</v>
          </cell>
        </row>
        <row r="206">
          <cell r="C206">
            <v>1067752</v>
          </cell>
          <cell r="D206">
            <v>983030</v>
          </cell>
          <cell r="F206">
            <v>418116</v>
          </cell>
          <cell r="G206">
            <v>582309</v>
          </cell>
          <cell r="I206">
            <v>649636</v>
          </cell>
          <cell r="J206">
            <v>400721</v>
          </cell>
        </row>
        <row r="207">
          <cell r="C207">
            <v>100</v>
          </cell>
          <cell r="D207">
            <v>100</v>
          </cell>
          <cell r="F207">
            <v>39.158531194509585</v>
          </cell>
          <cell r="G207">
            <v>59.236137249117526</v>
          </cell>
          <cell r="I207">
            <v>60.841468805490415</v>
          </cell>
          <cell r="J207">
            <v>40.763862750882474</v>
          </cell>
        </row>
      </sheetData>
      <sheetData sheetId="28"/>
      <sheetData sheetId="29">
        <row r="32">
          <cell r="G32">
            <v>53</v>
          </cell>
          <cell r="H32">
            <v>53</v>
          </cell>
        </row>
        <row r="34">
          <cell r="G34">
            <v>1863</v>
          </cell>
          <cell r="H34">
            <v>1863</v>
          </cell>
        </row>
      </sheetData>
      <sheetData sheetId="30">
        <row r="128">
          <cell r="B128">
            <v>53</v>
          </cell>
          <cell r="C128">
            <v>20</v>
          </cell>
          <cell r="D128">
            <v>3</v>
          </cell>
          <cell r="F128">
            <v>7</v>
          </cell>
          <cell r="G128" t="str">
            <v>-</v>
          </cell>
          <cell r="H128">
            <v>1</v>
          </cell>
          <cell r="I128">
            <v>6</v>
          </cell>
          <cell r="J128">
            <v>7</v>
          </cell>
          <cell r="K128">
            <v>9</v>
          </cell>
        </row>
        <row r="129">
          <cell r="B129">
            <v>100</v>
          </cell>
          <cell r="C129">
            <v>37.735849056603776</v>
          </cell>
          <cell r="D129">
            <v>5.6603773584905666</v>
          </cell>
          <cell r="E129">
            <v>0</v>
          </cell>
          <cell r="F129">
            <v>13.20754716981132</v>
          </cell>
          <cell r="G129" t="str">
            <v>-</v>
          </cell>
          <cell r="H129">
            <v>1.8867924528301887</v>
          </cell>
          <cell r="I129">
            <v>11.320754716981133</v>
          </cell>
          <cell r="J129">
            <v>13.20754716981132</v>
          </cell>
          <cell r="K129">
            <v>16.981132075471699</v>
          </cell>
        </row>
        <row r="132">
          <cell r="B132">
            <v>53</v>
          </cell>
          <cell r="C132">
            <v>20</v>
          </cell>
          <cell r="D132">
            <v>3</v>
          </cell>
          <cell r="F132">
            <v>7</v>
          </cell>
          <cell r="G132" t="str">
            <v>-</v>
          </cell>
          <cell r="H132">
            <v>1</v>
          </cell>
          <cell r="I132">
            <v>6</v>
          </cell>
          <cell r="J132">
            <v>7</v>
          </cell>
          <cell r="K132">
            <v>9</v>
          </cell>
        </row>
        <row r="133">
          <cell r="B133">
            <v>100</v>
          </cell>
          <cell r="C133">
            <v>37.735849056603776</v>
          </cell>
          <cell r="D133">
            <v>5.6603773584905666</v>
          </cell>
          <cell r="E133">
            <v>0</v>
          </cell>
          <cell r="F133">
            <v>13.20754716981132</v>
          </cell>
          <cell r="G133" t="str">
            <v>-</v>
          </cell>
          <cell r="H133">
            <v>1.8867924528301887</v>
          </cell>
          <cell r="I133">
            <v>11.320754716981133</v>
          </cell>
          <cell r="J133">
            <v>13.20754716981132</v>
          </cell>
          <cell r="K133">
            <v>16.981132075471699</v>
          </cell>
        </row>
        <row r="141">
          <cell r="B141">
            <v>1394</v>
          </cell>
          <cell r="C141">
            <v>250</v>
          </cell>
          <cell r="D141">
            <v>98</v>
          </cell>
          <cell r="F141">
            <v>123</v>
          </cell>
          <cell r="G141" t="str">
            <v>-</v>
          </cell>
          <cell r="H141" t="str">
            <v>-</v>
          </cell>
          <cell r="I141">
            <v>320</v>
          </cell>
          <cell r="J141">
            <v>276</v>
          </cell>
          <cell r="K141">
            <v>327</v>
          </cell>
        </row>
        <row r="142">
          <cell r="B142">
            <v>100</v>
          </cell>
          <cell r="C142">
            <v>17.934002869440459</v>
          </cell>
          <cell r="D142">
            <v>7.0301291248206592</v>
          </cell>
          <cell r="E142">
            <v>0</v>
          </cell>
          <cell r="F142">
            <v>8.8235294117647065</v>
          </cell>
          <cell r="G142" t="str">
            <v>-</v>
          </cell>
          <cell r="H142" t="str">
            <v>-</v>
          </cell>
          <cell r="I142">
            <v>22.955523672883789</v>
          </cell>
          <cell r="J142">
            <v>19.799139167862268</v>
          </cell>
          <cell r="K142">
            <v>23.45767575322812</v>
          </cell>
        </row>
        <row r="145">
          <cell r="B145">
            <v>1773</v>
          </cell>
          <cell r="C145">
            <v>475</v>
          </cell>
          <cell r="D145">
            <v>98</v>
          </cell>
          <cell r="F145">
            <v>123</v>
          </cell>
          <cell r="G145" t="str">
            <v>-</v>
          </cell>
          <cell r="H145">
            <v>244</v>
          </cell>
          <cell r="I145">
            <v>320</v>
          </cell>
          <cell r="J145">
            <v>276</v>
          </cell>
          <cell r="K145">
            <v>237</v>
          </cell>
        </row>
        <row r="146">
          <cell r="B146">
            <v>100</v>
          </cell>
          <cell r="C146">
            <v>26.790750141003951</v>
          </cell>
          <cell r="D146">
            <v>5.5273547659334463</v>
          </cell>
          <cell r="E146">
            <v>0</v>
          </cell>
          <cell r="F146">
            <v>6.9373942470389167</v>
          </cell>
          <cell r="G146" t="str">
            <v>-</v>
          </cell>
          <cell r="H146">
            <v>13.761985335589397</v>
          </cell>
          <cell r="I146">
            <v>18.048505358150027</v>
          </cell>
          <cell r="J146">
            <v>15.5668358714044</v>
          </cell>
          <cell r="K146">
            <v>13.367174280879865</v>
          </cell>
        </row>
        <row r="154">
          <cell r="B154">
            <v>30923</v>
          </cell>
          <cell r="C154">
            <v>1965</v>
          </cell>
          <cell r="D154">
            <v>3394</v>
          </cell>
          <cell r="F154" t="str">
            <v>-</v>
          </cell>
          <cell r="G154" t="str">
            <v>-</v>
          </cell>
          <cell r="H154">
            <v>3376</v>
          </cell>
          <cell r="I154">
            <v>10026</v>
          </cell>
          <cell r="J154">
            <v>7264</v>
          </cell>
          <cell r="K154">
            <v>4898</v>
          </cell>
        </row>
        <row r="155">
          <cell r="B155">
            <v>100</v>
          </cell>
          <cell r="C155">
            <v>6.3544934191378593</v>
          </cell>
          <cell r="D155">
            <v>10.975649193157198</v>
          </cell>
          <cell r="E155">
            <v>0</v>
          </cell>
          <cell r="F155" t="str">
            <v>-</v>
          </cell>
          <cell r="G155" t="str">
            <v>-</v>
          </cell>
          <cell r="H155">
            <v>10.917440093134561</v>
          </cell>
          <cell r="I155">
            <v>32.42246871260874</v>
          </cell>
          <cell r="J155">
            <v>23.490605698024126</v>
          </cell>
          <cell r="K155">
            <v>15.839342883937521</v>
          </cell>
        </row>
        <row r="158">
          <cell r="B158">
            <v>34621</v>
          </cell>
          <cell r="C158">
            <v>1713</v>
          </cell>
          <cell r="D158">
            <v>3902</v>
          </cell>
          <cell r="F158">
            <v>130</v>
          </cell>
          <cell r="G158" t="str">
            <v>-</v>
          </cell>
          <cell r="H158">
            <v>8527</v>
          </cell>
          <cell r="I158">
            <v>10424</v>
          </cell>
          <cell r="J158">
            <v>6738</v>
          </cell>
          <cell r="K158">
            <v>3187</v>
          </cell>
        </row>
        <row r="159">
          <cell r="B159">
            <v>100</v>
          </cell>
          <cell r="C159">
            <v>4.9478640131711966</v>
          </cell>
          <cell r="D159">
            <v>11.27061610005488</v>
          </cell>
          <cell r="E159">
            <v>0</v>
          </cell>
          <cell r="F159">
            <v>0.37549464198030097</v>
          </cell>
          <cell r="G159" t="str">
            <v>-</v>
          </cell>
          <cell r="H159">
            <v>24.629560093584818</v>
          </cell>
          <cell r="I159">
            <v>30.108893446174289</v>
          </cell>
          <cell r="J159">
            <v>19.462176135871292</v>
          </cell>
          <cell r="K159">
            <v>9.2053955691632243</v>
          </cell>
        </row>
        <row r="167">
          <cell r="C167">
            <v>22624</v>
          </cell>
          <cell r="D167">
            <v>20921</v>
          </cell>
          <cell r="F167">
            <v>16996</v>
          </cell>
          <cell r="G167">
            <v>5168</v>
          </cell>
          <cell r="I167">
            <v>5628</v>
          </cell>
          <cell r="J167">
            <v>15753</v>
          </cell>
        </row>
        <row r="168">
          <cell r="C168">
            <v>100</v>
          </cell>
          <cell r="D168">
            <v>100</v>
          </cell>
          <cell r="F168">
            <v>75.123762376237622</v>
          </cell>
          <cell r="G168">
            <v>24.702452081640459</v>
          </cell>
          <cell r="I168">
            <v>24.876237623762375</v>
          </cell>
          <cell r="J168">
            <v>75.297547918359541</v>
          </cell>
        </row>
      </sheetData>
      <sheetData sheetId="31"/>
      <sheetData sheetId="32">
        <row r="26">
          <cell r="G26">
            <v>48</v>
          </cell>
          <cell r="H26">
            <v>48</v>
          </cell>
        </row>
        <row r="28">
          <cell r="G28">
            <v>2300</v>
          </cell>
          <cell r="H28">
            <v>2300</v>
          </cell>
        </row>
      </sheetData>
      <sheetData sheetId="33">
        <row r="132">
          <cell r="B132">
            <v>48</v>
          </cell>
          <cell r="C132">
            <v>3</v>
          </cell>
          <cell r="D132">
            <v>7</v>
          </cell>
          <cell r="F132">
            <v>3</v>
          </cell>
          <cell r="G132" t="str">
            <v>-</v>
          </cell>
          <cell r="H132">
            <v>4</v>
          </cell>
          <cell r="I132">
            <v>6</v>
          </cell>
          <cell r="J132">
            <v>8</v>
          </cell>
          <cell r="K132">
            <v>17</v>
          </cell>
        </row>
        <row r="133">
          <cell r="B133">
            <v>100</v>
          </cell>
          <cell r="C133">
            <v>6.25</v>
          </cell>
          <cell r="D133">
            <v>14.583333333333334</v>
          </cell>
          <cell r="E133">
            <v>0</v>
          </cell>
          <cell r="F133">
            <v>6.25</v>
          </cell>
          <cell r="G133" t="str">
            <v>-</v>
          </cell>
          <cell r="H133">
            <v>8.3333333333333321</v>
          </cell>
          <cell r="I133">
            <v>12.5</v>
          </cell>
          <cell r="J133">
            <v>16.666666666666664</v>
          </cell>
          <cell r="K133">
            <v>35.416666666666671</v>
          </cell>
        </row>
        <row r="136">
          <cell r="B136">
            <v>48</v>
          </cell>
          <cell r="C136">
            <v>3</v>
          </cell>
          <cell r="D136">
            <v>7</v>
          </cell>
          <cell r="F136">
            <v>3</v>
          </cell>
          <cell r="G136" t="str">
            <v>-</v>
          </cell>
          <cell r="H136">
            <v>4</v>
          </cell>
          <cell r="I136">
            <v>6</v>
          </cell>
          <cell r="J136">
            <v>8</v>
          </cell>
          <cell r="K136">
            <v>17</v>
          </cell>
        </row>
        <row r="137">
          <cell r="B137">
            <v>100</v>
          </cell>
          <cell r="C137">
            <v>6.25</v>
          </cell>
          <cell r="D137">
            <v>14.583333333333334</v>
          </cell>
          <cell r="E137">
            <v>0</v>
          </cell>
          <cell r="F137">
            <v>6.25</v>
          </cell>
          <cell r="G137" t="str">
            <v>-</v>
          </cell>
          <cell r="H137">
            <v>8.3333333333333321</v>
          </cell>
          <cell r="I137">
            <v>12.5</v>
          </cell>
          <cell r="J137">
            <v>16.666666666666664</v>
          </cell>
          <cell r="K137">
            <v>35.416666666666671</v>
          </cell>
        </row>
        <row r="145">
          <cell r="B145">
            <v>2300</v>
          </cell>
          <cell r="C145">
            <v>74</v>
          </cell>
          <cell r="D145">
            <v>176</v>
          </cell>
          <cell r="F145">
            <v>56</v>
          </cell>
          <cell r="G145" t="str">
            <v>-</v>
          </cell>
          <cell r="H145">
            <v>660</v>
          </cell>
          <cell r="I145">
            <v>353</v>
          </cell>
          <cell r="J145">
            <v>308</v>
          </cell>
          <cell r="K145">
            <v>673</v>
          </cell>
        </row>
        <row r="146">
          <cell r="B146">
            <v>100</v>
          </cell>
          <cell r="C146">
            <v>3.2173913043478262</v>
          </cell>
          <cell r="D146">
            <v>7.6521739130434776</v>
          </cell>
          <cell r="E146">
            <v>0</v>
          </cell>
          <cell r="F146">
            <v>2.4347826086956523</v>
          </cell>
          <cell r="G146" t="str">
            <v>-</v>
          </cell>
          <cell r="H146">
            <v>28.695652173913043</v>
          </cell>
          <cell r="I146">
            <v>15.347826086956523</v>
          </cell>
          <cell r="J146">
            <v>13.391304347826086</v>
          </cell>
          <cell r="K146">
            <v>29.260869565217391</v>
          </cell>
        </row>
        <row r="149">
          <cell r="B149">
            <v>2300</v>
          </cell>
          <cell r="C149">
            <v>74</v>
          </cell>
          <cell r="D149">
            <v>176</v>
          </cell>
          <cell r="F149">
            <v>56</v>
          </cell>
          <cell r="G149" t="str">
            <v>-</v>
          </cell>
          <cell r="H149">
            <v>660</v>
          </cell>
          <cell r="I149">
            <v>353</v>
          </cell>
          <cell r="J149">
            <v>308</v>
          </cell>
          <cell r="K149">
            <v>673</v>
          </cell>
        </row>
        <row r="150">
          <cell r="B150">
            <v>100</v>
          </cell>
          <cell r="C150">
            <v>3.2173913043478262</v>
          </cell>
          <cell r="D150">
            <v>7.6521739130434776</v>
          </cell>
          <cell r="E150">
            <v>0</v>
          </cell>
          <cell r="F150">
            <v>2.4347826086956523</v>
          </cell>
          <cell r="G150" t="str">
            <v>-</v>
          </cell>
          <cell r="H150">
            <v>28.695652173913043</v>
          </cell>
          <cell r="I150">
            <v>15.347826086956523</v>
          </cell>
          <cell r="J150">
            <v>13.391304347826086</v>
          </cell>
          <cell r="K150">
            <v>29.260869565217391</v>
          </cell>
        </row>
        <row r="158">
          <cell r="B158">
            <v>84846</v>
          </cell>
          <cell r="C158">
            <v>1783</v>
          </cell>
          <cell r="D158">
            <v>6883</v>
          </cell>
          <cell r="F158">
            <v>912</v>
          </cell>
          <cell r="G158" t="str">
            <v>-</v>
          </cell>
          <cell r="H158">
            <v>17579</v>
          </cell>
          <cell r="I158">
            <v>10916</v>
          </cell>
          <cell r="J158">
            <v>10911</v>
          </cell>
          <cell r="K158">
            <v>35862</v>
          </cell>
        </row>
        <row r="159">
          <cell r="B159">
            <v>100</v>
          </cell>
          <cell r="C159">
            <v>2.1014543997359922</v>
          </cell>
          <cell r="D159">
            <v>8.1123447186667619</v>
          </cell>
          <cell r="E159">
            <v>0</v>
          </cell>
          <cell r="F159">
            <v>1.0748886217382081</v>
          </cell>
          <cell r="G159" t="str">
            <v>-</v>
          </cell>
          <cell r="H159">
            <v>20.718713905192939</v>
          </cell>
          <cell r="I159">
            <v>12.865662494401622</v>
          </cell>
          <cell r="J159">
            <v>12.859769464677179</v>
          </cell>
          <cell r="K159">
            <v>42.267166395587296</v>
          </cell>
        </row>
        <row r="162">
          <cell r="B162">
            <v>91224</v>
          </cell>
          <cell r="C162">
            <v>1816</v>
          </cell>
          <cell r="D162">
            <v>6653</v>
          </cell>
          <cell r="F162">
            <v>1534</v>
          </cell>
          <cell r="G162" t="str">
            <v>-</v>
          </cell>
          <cell r="H162">
            <v>25440</v>
          </cell>
          <cell r="I162">
            <v>11170</v>
          </cell>
          <cell r="J162">
            <v>11686</v>
          </cell>
          <cell r="K162">
            <v>32925</v>
          </cell>
        </row>
        <row r="163">
          <cell r="B163">
            <v>100</v>
          </cell>
          <cell r="C163">
            <v>1.9907042006489521</v>
          </cell>
          <cell r="D163">
            <v>7.2930369201087437</v>
          </cell>
          <cell r="E163">
            <v>0</v>
          </cell>
          <cell r="F163">
            <v>1.6815750241164606</v>
          </cell>
          <cell r="G163" t="str">
            <v>-</v>
          </cell>
          <cell r="H163">
            <v>27.887398053143908</v>
          </cell>
          <cell r="I163">
            <v>12.244584758396913</v>
          </cell>
          <cell r="J163">
            <v>12.810225379286152</v>
          </cell>
          <cell r="K163">
            <v>36.092475664298867</v>
          </cell>
        </row>
        <row r="171">
          <cell r="C171">
            <v>42315</v>
          </cell>
          <cell r="D171">
            <v>41947</v>
          </cell>
          <cell r="F171">
            <v>31948</v>
          </cell>
          <cell r="G171">
            <v>7952</v>
          </cell>
          <cell r="I171">
            <v>10367</v>
          </cell>
          <cell r="J171">
            <v>33995</v>
          </cell>
        </row>
        <row r="172">
          <cell r="C172">
            <v>100</v>
          </cell>
          <cell r="D172">
            <v>100</v>
          </cell>
          <cell r="F172">
            <v>75.500413564929687</v>
          </cell>
          <cell r="G172">
            <v>18.957255584427969</v>
          </cell>
          <cell r="I172">
            <v>24.499586435070306</v>
          </cell>
          <cell r="J172">
            <v>81.042744415572031</v>
          </cell>
        </row>
      </sheetData>
      <sheetData sheetId="34"/>
      <sheetData sheetId="35">
        <row r="26">
          <cell r="G26">
            <v>20</v>
          </cell>
          <cell r="H26">
            <v>20</v>
          </cell>
        </row>
        <row r="28">
          <cell r="G28">
            <v>1227</v>
          </cell>
          <cell r="H28">
            <v>915</v>
          </cell>
        </row>
      </sheetData>
      <sheetData sheetId="36">
        <row r="107">
          <cell r="B107">
            <v>14</v>
          </cell>
          <cell r="C107">
            <v>2</v>
          </cell>
          <cell r="D107">
            <v>1</v>
          </cell>
          <cell r="F107">
            <v>2</v>
          </cell>
          <cell r="H107">
            <v>2</v>
          </cell>
          <cell r="I107">
            <v>2</v>
          </cell>
          <cell r="J107">
            <v>4</v>
          </cell>
          <cell r="K107">
            <v>1</v>
          </cell>
        </row>
        <row r="108">
          <cell r="B108">
            <v>100</v>
          </cell>
          <cell r="C108">
            <v>14.285714285714285</v>
          </cell>
          <cell r="D108">
            <v>7.1428571428571423</v>
          </cell>
          <cell r="E108">
            <v>0</v>
          </cell>
          <cell r="F108">
            <v>14.285714285714285</v>
          </cell>
          <cell r="H108">
            <v>14.285714285714285</v>
          </cell>
          <cell r="I108">
            <v>14.285714285714285</v>
          </cell>
          <cell r="J108">
            <v>28.571428571428569</v>
          </cell>
          <cell r="K108">
            <v>7.1428571428571423</v>
          </cell>
        </row>
        <row r="111">
          <cell r="B111">
            <v>20</v>
          </cell>
          <cell r="C111">
            <v>5</v>
          </cell>
          <cell r="D111">
            <v>2</v>
          </cell>
          <cell r="F111">
            <v>2</v>
          </cell>
          <cell r="G111" t="str">
            <v>-</v>
          </cell>
          <cell r="H111">
            <v>1</v>
          </cell>
          <cell r="I111">
            <v>3</v>
          </cell>
          <cell r="J111">
            <v>4</v>
          </cell>
          <cell r="K111">
            <v>3</v>
          </cell>
        </row>
        <row r="112">
          <cell r="B112">
            <v>100</v>
          </cell>
          <cell r="C112">
            <v>25</v>
          </cell>
          <cell r="D112">
            <v>10</v>
          </cell>
          <cell r="E112">
            <v>0</v>
          </cell>
          <cell r="F112">
            <v>10</v>
          </cell>
          <cell r="G112" t="str">
            <v>-</v>
          </cell>
          <cell r="H112">
            <v>5</v>
          </cell>
          <cell r="I112">
            <v>15</v>
          </cell>
          <cell r="J112">
            <v>20</v>
          </cell>
          <cell r="K112">
            <v>15</v>
          </cell>
        </row>
        <row r="124">
          <cell r="B124">
            <v>915</v>
          </cell>
          <cell r="C124">
            <v>183</v>
          </cell>
          <cell r="D124">
            <v>35</v>
          </cell>
          <cell r="F124">
            <v>122</v>
          </cell>
          <cell r="G124" t="str">
            <v>-</v>
          </cell>
          <cell r="H124">
            <v>234</v>
          </cell>
          <cell r="I124">
            <v>176</v>
          </cell>
          <cell r="J124">
            <v>135</v>
          </cell>
          <cell r="K124">
            <v>30</v>
          </cell>
        </row>
        <row r="125">
          <cell r="B125">
            <v>100</v>
          </cell>
          <cell r="C125">
            <v>20</v>
          </cell>
          <cell r="D125">
            <v>3.8251366120218582</v>
          </cell>
          <cell r="E125">
            <v>0</v>
          </cell>
          <cell r="F125">
            <v>13.333333333333334</v>
          </cell>
          <cell r="G125" t="str">
            <v>-</v>
          </cell>
          <cell r="H125">
            <v>25.573770491803277</v>
          </cell>
          <cell r="I125">
            <v>19.234972677595628</v>
          </cell>
          <cell r="J125">
            <v>14.754098360655737</v>
          </cell>
          <cell r="K125">
            <v>3.278688524590164</v>
          </cell>
        </row>
        <row r="128">
          <cell r="B128">
            <v>1227</v>
          </cell>
          <cell r="C128">
            <v>399</v>
          </cell>
          <cell r="D128">
            <v>59</v>
          </cell>
          <cell r="F128">
            <v>122</v>
          </cell>
          <cell r="G128" t="str">
            <v>-</v>
          </cell>
          <cell r="H128">
            <v>164</v>
          </cell>
          <cell r="I128">
            <v>246</v>
          </cell>
          <cell r="J128">
            <v>135</v>
          </cell>
          <cell r="K128">
            <v>102</v>
          </cell>
        </row>
        <row r="129">
          <cell r="B129">
            <v>100</v>
          </cell>
          <cell r="C129">
            <v>32.518337408312959</v>
          </cell>
          <cell r="D129">
            <v>4.8084759576202121</v>
          </cell>
          <cell r="E129">
            <v>0</v>
          </cell>
          <cell r="F129">
            <v>9.9429502852485729</v>
          </cell>
          <cell r="G129" t="str">
            <v>-</v>
          </cell>
          <cell r="H129">
            <v>13.365933170334149</v>
          </cell>
          <cell r="I129">
            <v>20.048899755501225</v>
          </cell>
          <cell r="J129">
            <v>11.002444987775061</v>
          </cell>
          <cell r="K129">
            <v>8.3129584352078236</v>
          </cell>
        </row>
        <row r="137">
          <cell r="B137">
            <v>97699</v>
          </cell>
          <cell r="C137">
            <v>62288</v>
          </cell>
          <cell r="D137">
            <v>512</v>
          </cell>
          <cell r="F137">
            <v>3968</v>
          </cell>
          <cell r="G137" t="str">
            <v>-</v>
          </cell>
          <cell r="H137">
            <v>9867</v>
          </cell>
          <cell r="I137">
            <v>11849</v>
          </cell>
          <cell r="J137">
            <v>8383</v>
          </cell>
          <cell r="K137">
            <v>832</v>
          </cell>
        </row>
        <row r="138">
          <cell r="B138">
            <v>100</v>
          </cell>
          <cell r="C138">
            <v>63.755002610057417</v>
          </cell>
          <cell r="D138">
            <v>0.52405858811246797</v>
          </cell>
          <cell r="E138">
            <v>0</v>
          </cell>
          <cell r="F138">
            <v>4.0614540578716261</v>
          </cell>
          <cell r="G138" t="str">
            <v>-</v>
          </cell>
          <cell r="H138">
            <v>10.099386892393985</v>
          </cell>
          <cell r="I138">
            <v>12.128066817469985</v>
          </cell>
          <cell r="J138">
            <v>8.5804358284117548</v>
          </cell>
          <cell r="K138">
            <v>0.85159520568276037</v>
          </cell>
        </row>
        <row r="141">
          <cell r="B141">
            <v>116798</v>
          </cell>
          <cell r="C141">
            <v>77829</v>
          </cell>
          <cell r="D141">
            <v>479</v>
          </cell>
          <cell r="F141">
            <v>4828</v>
          </cell>
          <cell r="G141" t="str">
            <v>-</v>
          </cell>
          <cell r="H141">
            <v>9304</v>
          </cell>
          <cell r="I141">
            <v>11263</v>
          </cell>
          <cell r="J141">
            <v>7343</v>
          </cell>
          <cell r="K141">
            <v>5752</v>
          </cell>
        </row>
        <row r="142">
          <cell r="B142">
            <v>100</v>
          </cell>
          <cell r="C142">
            <v>66.63555882806213</v>
          </cell>
          <cell r="D142">
            <v>0.41010976215346151</v>
          </cell>
          <cell r="E142">
            <v>0</v>
          </cell>
          <cell r="F142">
            <v>4.1336324252127605</v>
          </cell>
          <cell r="G142" t="str">
            <v>-</v>
          </cell>
          <cell r="H142">
            <v>7.9658898268805967</v>
          </cell>
          <cell r="I142">
            <v>9.6431445743933981</v>
          </cell>
          <cell r="J142">
            <v>6.286922721279474</v>
          </cell>
          <cell r="K142">
            <v>4.9247418620181849</v>
          </cell>
        </row>
        <row r="150">
          <cell r="C150">
            <v>30999</v>
          </cell>
          <cell r="D150">
            <v>22708</v>
          </cell>
          <cell r="F150">
            <v>14194</v>
          </cell>
          <cell r="G150">
            <v>12539</v>
          </cell>
          <cell r="I150">
            <v>16805</v>
          </cell>
          <cell r="J150">
            <v>10169</v>
          </cell>
        </row>
        <row r="151">
          <cell r="C151">
            <v>100</v>
          </cell>
          <cell r="D151">
            <v>100</v>
          </cell>
          <cell r="F151">
            <v>45.7885738249621</v>
          </cell>
          <cell r="G151">
            <v>55.218425224590447</v>
          </cell>
          <cell r="I151">
            <v>54.2114261750379</v>
          </cell>
          <cell r="J151">
            <v>44.781574775409553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IR12 p8-9"/>
      <sheetName val="R1"/>
      <sheetName val="p14ccR1 "/>
      <sheetName val="p19--26écoR1"/>
      <sheetName val="R2"/>
      <sheetName val="P30cc R2"/>
      <sheetName val="P35--41écoR2"/>
      <sheetName val="R3"/>
      <sheetName val="p46ccR3"/>
      <sheetName val="P51--56écoR3"/>
      <sheetName val="R4"/>
      <sheetName val="p60ccR4"/>
      <sheetName val="p65--71écoR4"/>
      <sheetName val="R5"/>
      <sheetName val="P76ccR5"/>
      <sheetName val="P81--85écoR5"/>
      <sheetName val="R6"/>
      <sheetName val="P90ccR6"/>
      <sheetName val="P95--101écoR6"/>
      <sheetName val="R7 "/>
      <sheetName val="p106ccR7"/>
      <sheetName val="p111--117écoR7"/>
      <sheetName val="R8"/>
      <sheetName val="p122ccR8"/>
      <sheetName val="p127--131écoR8"/>
      <sheetName val="R9"/>
      <sheetName val="P136ccR9"/>
      <sheetName val="P141--146écoR9"/>
      <sheetName val="R10"/>
      <sheetName val="P150ccR10"/>
      <sheetName val="P154--158écoR10"/>
      <sheetName val="R11"/>
      <sheetName val="P162ccR11"/>
      <sheetName val="P167--171écoR11"/>
      <sheetName val="R12"/>
      <sheetName val="P176ccR12"/>
      <sheetName val="p180--184écoR12"/>
    </sheetNames>
    <sheetDataSet>
      <sheetData sheetId="0">
        <row r="11">
          <cell r="D11">
            <v>69625</v>
          </cell>
          <cell r="E11">
            <v>62114</v>
          </cell>
          <cell r="F11" t="str">
            <v>…</v>
          </cell>
          <cell r="G11">
            <v>784</v>
          </cell>
        </row>
        <row r="12">
          <cell r="D12">
            <v>9219</v>
          </cell>
          <cell r="E12">
            <v>8012</v>
          </cell>
          <cell r="F12" t="str">
            <v>…</v>
          </cell>
          <cell r="G12">
            <v>348</v>
          </cell>
        </row>
        <row r="13">
          <cell r="D13">
            <v>20373</v>
          </cell>
          <cell r="E13">
            <v>25857</v>
          </cell>
          <cell r="F13" t="str">
            <v>…</v>
          </cell>
          <cell r="G13">
            <v>861</v>
          </cell>
        </row>
        <row r="14">
          <cell r="D14">
            <v>33582</v>
          </cell>
          <cell r="E14">
            <v>26820</v>
          </cell>
          <cell r="F14" t="str">
            <v>…</v>
          </cell>
          <cell r="G14">
            <v>803</v>
          </cell>
        </row>
        <row r="15">
          <cell r="D15">
            <v>3206</v>
          </cell>
          <cell r="E15">
            <v>4852</v>
          </cell>
          <cell r="F15" t="str">
            <v>…</v>
          </cell>
          <cell r="G15">
            <v>291</v>
          </cell>
        </row>
        <row r="16">
          <cell r="D16">
            <v>250845</v>
          </cell>
          <cell r="E16">
            <v>223318</v>
          </cell>
          <cell r="F16" t="str">
            <v>…</v>
          </cell>
          <cell r="G16">
            <v>2707</v>
          </cell>
        </row>
        <row r="17">
          <cell r="D17">
            <v>11017</v>
          </cell>
          <cell r="E17">
            <v>23622</v>
          </cell>
          <cell r="F17" t="str">
            <v>…</v>
          </cell>
          <cell r="G17">
            <v>603</v>
          </cell>
        </row>
        <row r="18">
          <cell r="D18">
            <v>414</v>
          </cell>
          <cell r="E18">
            <v>1031</v>
          </cell>
          <cell r="F18" t="str">
            <v>…</v>
          </cell>
          <cell r="G18">
            <v>63</v>
          </cell>
        </row>
        <row r="19">
          <cell r="D19">
            <v>18140</v>
          </cell>
          <cell r="E19">
            <v>19157</v>
          </cell>
          <cell r="F19" t="str">
            <v>…</v>
          </cell>
          <cell r="G19">
            <v>324</v>
          </cell>
        </row>
        <row r="20">
          <cell r="D20">
            <v>904</v>
          </cell>
          <cell r="E20">
            <v>885</v>
          </cell>
          <cell r="F20" t="str">
            <v>…</v>
          </cell>
          <cell r="G20">
            <v>8</v>
          </cell>
        </row>
        <row r="21">
          <cell r="D21">
            <v>5180</v>
          </cell>
          <cell r="E21">
            <v>4952</v>
          </cell>
          <cell r="F21" t="str">
            <v>…</v>
          </cell>
          <cell r="G21">
            <v>210</v>
          </cell>
        </row>
        <row r="22">
          <cell r="D22">
            <v>878</v>
          </cell>
          <cell r="E22">
            <v>807</v>
          </cell>
          <cell r="F22" t="str">
            <v>…</v>
          </cell>
          <cell r="G22">
            <v>34</v>
          </cell>
        </row>
        <row r="23">
          <cell r="D23">
            <v>423383</v>
          </cell>
          <cell r="E23">
            <v>401427</v>
          </cell>
          <cell r="F23" t="str">
            <v>…</v>
          </cell>
          <cell r="G23">
            <v>7036</v>
          </cell>
        </row>
      </sheetData>
      <sheetData sheetId="1" refreshError="1"/>
      <sheetData sheetId="2">
        <row r="25">
          <cell r="G25" t="str">
            <v>…</v>
          </cell>
          <cell r="H25">
            <v>784</v>
          </cell>
        </row>
        <row r="26">
          <cell r="G26">
            <v>69625</v>
          </cell>
          <cell r="H26">
            <v>62114</v>
          </cell>
        </row>
        <row r="28">
          <cell r="G28">
            <v>169711</v>
          </cell>
          <cell r="H28">
            <v>143284</v>
          </cell>
        </row>
      </sheetData>
      <sheetData sheetId="3">
        <row r="128">
          <cell r="B128">
            <v>1738</v>
          </cell>
          <cell r="C128">
            <v>49991</v>
          </cell>
          <cell r="E128">
            <v>61305</v>
          </cell>
          <cell r="F128">
            <v>62114</v>
          </cell>
          <cell r="G128" t="str">
            <v>…</v>
          </cell>
          <cell r="H128">
            <v>143284</v>
          </cell>
          <cell r="J128">
            <v>784</v>
          </cell>
        </row>
        <row r="129">
          <cell r="B129">
            <v>9.9257567104511715</v>
          </cell>
          <cell r="C129">
            <v>37.533035017118145</v>
          </cell>
          <cell r="E129">
            <v>16.718755113394639</v>
          </cell>
          <cell r="F129">
            <v>15.473221914709699</v>
          </cell>
          <cell r="G129" t="str">
            <v>…</v>
          </cell>
          <cell r="H129">
            <v>22.552653656125706</v>
          </cell>
          <cell r="J129">
            <v>11.14269471290506</v>
          </cell>
        </row>
        <row r="132">
          <cell r="B132">
            <v>2715</v>
          </cell>
          <cell r="C132">
            <v>60005</v>
          </cell>
          <cell r="E132">
            <v>67114</v>
          </cell>
          <cell r="F132">
            <v>69625</v>
          </cell>
          <cell r="G132" t="str">
            <v>…</v>
          </cell>
          <cell r="H132">
            <v>169711</v>
          </cell>
          <cell r="J132" t="str">
            <v>…</v>
          </cell>
        </row>
        <row r="133">
          <cell r="B133">
            <v>14.265447667087011</v>
          </cell>
          <cell r="C133">
            <v>39.736568503446861</v>
          </cell>
          <cell r="E133">
            <v>17.616748957258764</v>
          </cell>
          <cell r="F133">
            <v>16.444921028950148</v>
          </cell>
          <cell r="G133" t="str">
            <v>…</v>
          </cell>
          <cell r="H133">
            <v>22.652658611723627</v>
          </cell>
          <cell r="J133" t="str">
            <v>…</v>
          </cell>
        </row>
        <row r="139">
          <cell r="E139">
            <v>5414.3710000000001</v>
          </cell>
          <cell r="H139" t="str">
            <v>…</v>
          </cell>
        </row>
        <row r="140">
          <cell r="E140">
            <v>6495.4269999999997</v>
          </cell>
          <cell r="H140" t="str">
            <v>…</v>
          </cell>
        </row>
        <row r="141">
          <cell r="E141">
            <v>3192.413</v>
          </cell>
          <cell r="H141" t="str">
            <v>…</v>
          </cell>
        </row>
        <row r="142">
          <cell r="E142">
            <v>35723.762999999999</v>
          </cell>
          <cell r="H142" t="str">
            <v>…</v>
          </cell>
        </row>
        <row r="143">
          <cell r="E143">
            <v>16209.348</v>
          </cell>
          <cell r="H143" t="str">
            <v>…</v>
          </cell>
        </row>
        <row r="149">
          <cell r="E149">
            <v>645.82100000000003</v>
          </cell>
          <cell r="H149" t="str">
            <v>…</v>
          </cell>
        </row>
        <row r="150">
          <cell r="E150">
            <v>224.86199999999999</v>
          </cell>
          <cell r="H150" t="str">
            <v>…</v>
          </cell>
        </row>
        <row r="151">
          <cell r="E151">
            <v>182.85300000000001</v>
          </cell>
          <cell r="H151" t="str">
            <v>…</v>
          </cell>
        </row>
        <row r="152">
          <cell r="E152">
            <v>534.41600000000005</v>
          </cell>
          <cell r="H152" t="str">
            <v>…</v>
          </cell>
        </row>
        <row r="153">
          <cell r="E153">
            <v>1126.77</v>
          </cell>
          <cell r="H153" t="str">
            <v>…</v>
          </cell>
        </row>
      </sheetData>
      <sheetData sheetId="4" refreshError="1"/>
      <sheetData sheetId="5">
        <row r="25">
          <cell r="H25" t="str">
            <v>…</v>
          </cell>
          <cell r="I25">
            <v>348</v>
          </cell>
        </row>
        <row r="26">
          <cell r="H26">
            <v>9219</v>
          </cell>
          <cell r="I26">
            <v>8012</v>
          </cell>
        </row>
        <row r="28">
          <cell r="H28">
            <v>13472</v>
          </cell>
          <cell r="I28">
            <v>11338</v>
          </cell>
        </row>
      </sheetData>
      <sheetData sheetId="6">
        <row r="128">
          <cell r="B128">
            <v>218</v>
          </cell>
          <cell r="C128">
            <v>445</v>
          </cell>
          <cell r="E128">
            <v>7253</v>
          </cell>
          <cell r="F128">
            <v>8012</v>
          </cell>
          <cell r="G128" t="str">
            <v>…</v>
          </cell>
          <cell r="H128">
            <v>11338</v>
          </cell>
          <cell r="J128">
            <v>348</v>
          </cell>
        </row>
        <row r="129">
          <cell r="B129">
            <v>1.2450028555111365</v>
          </cell>
          <cell r="C129">
            <v>0.33410415039942337</v>
          </cell>
          <cell r="E129">
            <v>1.9779974037590951</v>
          </cell>
          <cell r="F129">
            <v>1.9958697552991935</v>
          </cell>
          <cell r="G129" t="str">
            <v>…</v>
          </cell>
          <cell r="H129">
            <v>1.7845815803101062</v>
          </cell>
          <cell r="J129">
            <v>4.9459920409323477</v>
          </cell>
        </row>
        <row r="132">
          <cell r="B132">
            <v>287</v>
          </cell>
          <cell r="C132">
            <v>809</v>
          </cell>
          <cell r="E132">
            <v>8793</v>
          </cell>
          <cell r="F132">
            <v>9219</v>
          </cell>
          <cell r="G132" t="str">
            <v>…</v>
          </cell>
          <cell r="H132">
            <v>13472</v>
          </cell>
          <cell r="J132" t="str">
            <v>…</v>
          </cell>
        </row>
        <row r="133">
          <cell r="B133">
            <v>1.5079865489701556</v>
          </cell>
          <cell r="C133">
            <v>0.53573675392531472</v>
          </cell>
          <cell r="E133">
            <v>2.3080739276630258</v>
          </cell>
          <cell r="F133">
            <v>2.1774610695280634</v>
          </cell>
          <cell r="G133" t="str">
            <v>…</v>
          </cell>
          <cell r="H133">
            <v>1.7982135325178727</v>
          </cell>
          <cell r="J133" t="str">
            <v>…</v>
          </cell>
        </row>
        <row r="139">
          <cell r="E139">
            <v>1912.7139999999999</v>
          </cell>
          <cell r="H139" t="str">
            <v>…</v>
          </cell>
        </row>
        <row r="140">
          <cell r="E140">
            <v>469.702</v>
          </cell>
          <cell r="H140" t="str">
            <v>…</v>
          </cell>
        </row>
        <row r="141">
          <cell r="E141">
            <v>1495.674</v>
          </cell>
          <cell r="H141" t="str">
            <v>…</v>
          </cell>
        </row>
        <row r="142">
          <cell r="E142">
            <v>4840.2830000000004</v>
          </cell>
          <cell r="H142" t="str">
            <v>…</v>
          </cell>
        </row>
        <row r="143">
          <cell r="E143">
            <v>69.316999999999993</v>
          </cell>
          <cell r="H143" t="str">
            <v>…</v>
          </cell>
        </row>
        <row r="149">
          <cell r="E149">
            <v>135.876</v>
          </cell>
          <cell r="H149" t="str">
            <v>…</v>
          </cell>
        </row>
        <row r="150">
          <cell r="E150">
            <v>15.382999999999999</v>
          </cell>
          <cell r="H150" t="str">
            <v>…</v>
          </cell>
        </row>
        <row r="151">
          <cell r="E151">
            <v>49.694000000000003</v>
          </cell>
          <cell r="H151" t="str">
            <v>…</v>
          </cell>
        </row>
        <row r="152">
          <cell r="E152">
            <v>83.153999999999996</v>
          </cell>
          <cell r="H152" t="str">
            <v>…</v>
          </cell>
        </row>
        <row r="153">
          <cell r="E153">
            <v>2.492</v>
          </cell>
          <cell r="H153" t="str">
            <v>…</v>
          </cell>
        </row>
      </sheetData>
      <sheetData sheetId="7" refreshError="1"/>
      <sheetData sheetId="8">
        <row r="21">
          <cell r="G21" t="str">
            <v>…</v>
          </cell>
          <cell r="H21">
            <v>861</v>
          </cell>
        </row>
        <row r="22">
          <cell r="G22">
            <v>20373</v>
          </cell>
          <cell r="H22">
            <v>25857</v>
          </cell>
        </row>
        <row r="24">
          <cell r="G24">
            <v>54911</v>
          </cell>
          <cell r="H24">
            <v>48404</v>
          </cell>
        </row>
      </sheetData>
      <sheetData sheetId="9">
        <row r="90">
          <cell r="B90">
            <v>620</v>
          </cell>
          <cell r="C90">
            <v>3523</v>
          </cell>
          <cell r="E90">
            <v>23887</v>
          </cell>
          <cell r="F90">
            <v>25857</v>
          </cell>
          <cell r="G90" t="str">
            <v>…</v>
          </cell>
          <cell r="H90">
            <v>48404</v>
          </cell>
          <cell r="J90">
            <v>861</v>
          </cell>
        </row>
        <row r="91">
          <cell r="B91">
            <v>3.5408338092518559</v>
          </cell>
          <cell r="C91">
            <v>2.6450537569824015</v>
          </cell>
          <cell r="E91">
            <v>6.5143284135659041</v>
          </cell>
          <cell r="F91">
            <v>6.441238674834155</v>
          </cell>
          <cell r="G91" t="str">
            <v>…</v>
          </cell>
          <cell r="H91">
            <v>7.6187058399479959</v>
          </cell>
          <cell r="J91">
            <v>12.237066515065377</v>
          </cell>
        </row>
        <row r="94">
          <cell r="B94">
            <v>541</v>
          </cell>
          <cell r="C94">
            <v>3090</v>
          </cell>
          <cell r="E94">
            <v>17073</v>
          </cell>
          <cell r="F94">
            <v>20373</v>
          </cell>
          <cell r="G94" t="str">
            <v>…</v>
          </cell>
          <cell r="H94">
            <v>54911</v>
          </cell>
          <cell r="J94" t="str">
            <v>…</v>
          </cell>
        </row>
        <row r="95">
          <cell r="B95">
            <v>2.842580916351408</v>
          </cell>
          <cell r="C95">
            <v>2.0462627560311772</v>
          </cell>
          <cell r="E95">
            <v>4.4814905228011872</v>
          </cell>
          <cell r="F95">
            <v>4.8119551328229999</v>
          </cell>
          <cell r="G95" t="str">
            <v>…</v>
          </cell>
          <cell r="H95">
            <v>7.329401965861706</v>
          </cell>
          <cell r="J95" t="str">
            <v>…</v>
          </cell>
        </row>
        <row r="101">
          <cell r="E101">
            <v>8246.3420000000006</v>
          </cell>
          <cell r="H101" t="str">
            <v>…</v>
          </cell>
        </row>
        <row r="102">
          <cell r="E102">
            <v>2734.7170000000001</v>
          </cell>
          <cell r="H102" t="str">
            <v>…</v>
          </cell>
        </row>
        <row r="103">
          <cell r="E103">
            <v>2027.588</v>
          </cell>
          <cell r="H103" t="str">
            <v>…</v>
          </cell>
        </row>
        <row r="104">
          <cell r="E104">
            <v>3688.22</v>
          </cell>
          <cell r="H104" t="str">
            <v>…</v>
          </cell>
        </row>
        <row r="105">
          <cell r="E105">
            <v>369.67099999999999</v>
          </cell>
          <cell r="H105" t="str">
            <v>…</v>
          </cell>
        </row>
        <row r="111">
          <cell r="E111">
            <v>206.416</v>
          </cell>
          <cell r="H111" t="str">
            <v>…</v>
          </cell>
        </row>
        <row r="112">
          <cell r="E112">
            <v>86.123999999999995</v>
          </cell>
          <cell r="H112" t="str">
            <v>…</v>
          </cell>
        </row>
        <row r="113">
          <cell r="E113">
            <v>112.459</v>
          </cell>
          <cell r="H113" t="str">
            <v>…</v>
          </cell>
        </row>
        <row r="114">
          <cell r="E114">
            <v>131.73699999999999</v>
          </cell>
          <cell r="H114" t="str">
            <v>…</v>
          </cell>
        </row>
        <row r="115">
          <cell r="E115">
            <v>4.3890000000000002</v>
          </cell>
          <cell r="H115" t="str">
            <v>…</v>
          </cell>
        </row>
      </sheetData>
      <sheetData sheetId="10" refreshError="1"/>
      <sheetData sheetId="11">
        <row r="25">
          <cell r="G25" t="str">
            <v>…</v>
          </cell>
          <cell r="H25">
            <v>803</v>
          </cell>
        </row>
        <row r="26">
          <cell r="G26">
            <v>33582</v>
          </cell>
          <cell r="H26">
            <v>26820</v>
          </cell>
        </row>
        <row r="28">
          <cell r="G28">
            <v>110178</v>
          </cell>
          <cell r="H28">
            <v>70852</v>
          </cell>
        </row>
      </sheetData>
      <sheetData sheetId="12">
        <row r="128">
          <cell r="B128">
            <v>1706</v>
          </cell>
          <cell r="C128">
            <v>11419</v>
          </cell>
          <cell r="E128">
            <v>24643</v>
          </cell>
          <cell r="F128">
            <v>26820</v>
          </cell>
          <cell r="G128" t="str">
            <v>…</v>
          </cell>
          <cell r="H128">
            <v>70852</v>
          </cell>
          <cell r="J128">
            <v>803</v>
          </cell>
        </row>
        <row r="129">
          <cell r="B129">
            <v>9.7430039977155918</v>
          </cell>
          <cell r="C129">
            <v>8.5733377380022819</v>
          </cell>
          <cell r="E129">
            <v>6.7205004854315975</v>
          </cell>
          <cell r="F129">
            <v>6.6811316571548147</v>
          </cell>
          <cell r="G129" t="str">
            <v>…</v>
          </cell>
          <cell r="H129">
            <v>11.151982195107747</v>
          </cell>
          <cell r="J129">
            <v>11.41273450824332</v>
          </cell>
        </row>
        <row r="132">
          <cell r="B132">
            <v>1706</v>
          </cell>
          <cell r="C132">
            <v>13376</v>
          </cell>
          <cell r="E132">
            <v>27690</v>
          </cell>
          <cell r="F132">
            <v>33582</v>
          </cell>
          <cell r="G132" t="str">
            <v>…</v>
          </cell>
          <cell r="H132">
            <v>110178</v>
          </cell>
          <cell r="J132" t="str">
            <v>…</v>
          </cell>
        </row>
        <row r="133">
          <cell r="B133">
            <v>8.96385035729298</v>
          </cell>
          <cell r="C133">
            <v>8.8578675160754141</v>
          </cell>
          <cell r="E133">
            <v>7.2683460772192863</v>
          </cell>
          <cell r="F133">
            <v>7.9318253212812042</v>
          </cell>
          <cell r="G133" t="str">
            <v>…</v>
          </cell>
          <cell r="H133">
            <v>14.706322044667026</v>
          </cell>
          <cell r="J133" t="str">
            <v>…</v>
          </cell>
        </row>
        <row r="139">
          <cell r="E139">
            <v>4275.7849999999999</v>
          </cell>
          <cell r="H139" t="str">
            <v>…</v>
          </cell>
        </row>
        <row r="140">
          <cell r="E140">
            <v>3196.4569999999999</v>
          </cell>
          <cell r="H140" t="str">
            <v>…</v>
          </cell>
        </row>
        <row r="141">
          <cell r="E141">
            <v>7305.8249999999998</v>
          </cell>
          <cell r="H141" t="str">
            <v>…</v>
          </cell>
        </row>
        <row r="142">
          <cell r="E142">
            <v>5348.6030000000001</v>
          </cell>
          <cell r="H142" t="str">
            <v>…</v>
          </cell>
        </row>
        <row r="143">
          <cell r="E143">
            <v>7478.5450000000001</v>
          </cell>
          <cell r="H143" t="str">
            <v>…</v>
          </cell>
        </row>
        <row r="149">
          <cell r="E149">
            <v>107.334</v>
          </cell>
          <cell r="H149" t="str">
            <v>…</v>
          </cell>
        </row>
        <row r="150">
          <cell r="E150">
            <v>231.91399999999999</v>
          </cell>
          <cell r="H150" t="str">
            <v>…</v>
          </cell>
        </row>
        <row r="151">
          <cell r="E151">
            <v>367.63400000000001</v>
          </cell>
          <cell r="H151" t="str">
            <v>…</v>
          </cell>
        </row>
        <row r="152">
          <cell r="E152">
            <v>432.75599999999997</v>
          </cell>
          <cell r="H152" t="str">
            <v>…</v>
          </cell>
        </row>
        <row r="153">
          <cell r="E153">
            <v>564.94200000000001</v>
          </cell>
          <cell r="H153" t="str">
            <v>…</v>
          </cell>
        </row>
      </sheetData>
      <sheetData sheetId="13" refreshError="1"/>
      <sheetData sheetId="14">
        <row r="20">
          <cell r="G20" t="str">
            <v>…</v>
          </cell>
          <cell r="H20">
            <v>291</v>
          </cell>
        </row>
        <row r="21">
          <cell r="G21">
            <v>3206</v>
          </cell>
          <cell r="H21">
            <v>4853</v>
          </cell>
        </row>
        <row r="23">
          <cell r="G23">
            <v>2379</v>
          </cell>
          <cell r="H23">
            <v>5961</v>
          </cell>
        </row>
      </sheetData>
      <sheetData sheetId="15">
        <row r="92">
          <cell r="B92">
            <v>86</v>
          </cell>
          <cell r="C92">
            <v>30</v>
          </cell>
          <cell r="E92">
            <v>4892</v>
          </cell>
          <cell r="F92">
            <v>4853</v>
          </cell>
          <cell r="G92" t="str">
            <v>…</v>
          </cell>
          <cell r="H92">
            <v>5961</v>
          </cell>
          <cell r="J92">
            <v>291</v>
          </cell>
        </row>
        <row r="93">
          <cell r="B93">
            <v>0.49114791547687037</v>
          </cell>
          <cell r="C93">
            <v>2.2523875307826294E-2</v>
          </cell>
          <cell r="E93">
            <v>1.3341187507499646</v>
          </cell>
          <cell r="F93">
            <v>1.2089310936678714</v>
          </cell>
          <cell r="G93" t="str">
            <v>…</v>
          </cell>
          <cell r="H93">
            <v>0.93825108486757292</v>
          </cell>
          <cell r="J93">
            <v>4.1358726549175664</v>
          </cell>
        </row>
        <row r="96">
          <cell r="B96">
            <v>135</v>
          </cell>
          <cell r="C96">
            <v>29</v>
          </cell>
          <cell r="E96">
            <v>2911</v>
          </cell>
          <cell r="F96">
            <v>3206</v>
          </cell>
          <cell r="G96" t="str">
            <v>…</v>
          </cell>
          <cell r="H96">
            <v>2379</v>
          </cell>
          <cell r="J96" t="str">
            <v>…</v>
          </cell>
        </row>
        <row r="97">
          <cell r="B97">
            <v>0.70933165195460279</v>
          </cell>
          <cell r="C97">
            <v>1.9204407742687425E-2</v>
          </cell>
          <cell r="E97">
            <v>0.7641081773486943</v>
          </cell>
          <cell r="F97">
            <v>0.75723399380702583</v>
          </cell>
          <cell r="G97" t="str">
            <v>…</v>
          </cell>
          <cell r="H97">
            <v>0.31754379408105843</v>
          </cell>
          <cell r="J97" t="str">
            <v>…</v>
          </cell>
        </row>
        <row r="103">
          <cell r="E103">
            <v>1907.2840000000001</v>
          </cell>
          <cell r="H103" t="str">
            <v>…</v>
          </cell>
        </row>
        <row r="104">
          <cell r="E104">
            <v>4.5419999999999998</v>
          </cell>
          <cell r="H104" t="str">
            <v>…</v>
          </cell>
        </row>
        <row r="105">
          <cell r="E105">
            <v>339.14400000000001</v>
          </cell>
          <cell r="H105" t="str">
            <v>…</v>
          </cell>
        </row>
        <row r="106">
          <cell r="E106">
            <v>646.59199999999998</v>
          </cell>
          <cell r="H106" t="str">
            <v>…</v>
          </cell>
        </row>
        <row r="107">
          <cell r="E107">
            <v>13.007999999999999</v>
          </cell>
          <cell r="H107" t="str">
            <v>…</v>
          </cell>
        </row>
        <row r="113">
          <cell r="E113">
            <v>128.14599999999999</v>
          </cell>
          <cell r="H113" t="str">
            <v>…</v>
          </cell>
        </row>
        <row r="114">
          <cell r="E114" t="str">
            <v>…</v>
          </cell>
          <cell r="H114" t="str">
            <v>…</v>
          </cell>
        </row>
        <row r="115">
          <cell r="E115">
            <v>1.99</v>
          </cell>
          <cell r="H115" t="str">
            <v>…</v>
          </cell>
        </row>
        <row r="116">
          <cell r="E116">
            <v>4.077</v>
          </cell>
          <cell r="H116" t="str">
            <v>…</v>
          </cell>
        </row>
        <row r="117">
          <cell r="E117">
            <v>0.629</v>
          </cell>
          <cell r="H117" t="str">
            <v>…</v>
          </cell>
        </row>
      </sheetData>
      <sheetData sheetId="16" refreshError="1"/>
      <sheetData sheetId="17">
        <row r="25">
          <cell r="G25" t="str">
            <v>…</v>
          </cell>
          <cell r="H25">
            <v>2707</v>
          </cell>
        </row>
        <row r="26">
          <cell r="G26">
            <v>250845</v>
          </cell>
          <cell r="H26">
            <v>223318</v>
          </cell>
        </row>
        <row r="28">
          <cell r="G28">
            <v>320459</v>
          </cell>
          <cell r="H28">
            <v>258843</v>
          </cell>
        </row>
      </sheetData>
      <sheetData sheetId="18">
        <row r="136">
          <cell r="B136">
            <v>10062</v>
          </cell>
          <cell r="C136">
            <v>49781</v>
          </cell>
          <cell r="E136">
            <v>197056</v>
          </cell>
          <cell r="F136">
            <v>223318</v>
          </cell>
          <cell r="G136" t="str">
            <v>…</v>
          </cell>
          <cell r="H136">
            <v>258843</v>
          </cell>
          <cell r="J136">
            <v>2707</v>
          </cell>
        </row>
        <row r="137">
          <cell r="B137">
            <v>57.464306110793835</v>
          </cell>
          <cell r="C137">
            <v>37.375367889963364</v>
          </cell>
          <cell r="E137">
            <v>53.740005017944604</v>
          </cell>
          <cell r="F137">
            <v>55.630759113068564</v>
          </cell>
          <cell r="G137" t="str">
            <v>…</v>
          </cell>
          <cell r="H137">
            <v>40.741440288605467</v>
          </cell>
          <cell r="J137">
            <v>38.473564525298464</v>
          </cell>
        </row>
        <row r="140">
          <cell r="B140">
            <v>11725</v>
          </cell>
          <cell r="C140">
            <v>66072</v>
          </cell>
          <cell r="E140">
            <v>223988</v>
          </cell>
          <cell r="F140">
            <v>250845</v>
          </cell>
          <cell r="G140" t="str">
            <v>…</v>
          </cell>
          <cell r="H140">
            <v>320459</v>
          </cell>
          <cell r="J140" t="str">
            <v>…</v>
          </cell>
        </row>
        <row r="141">
          <cell r="B141">
            <v>61.606767549390497</v>
          </cell>
          <cell r="C141">
            <v>43.754263047408401</v>
          </cell>
          <cell r="E141">
            <v>58.794593757464554</v>
          </cell>
          <cell r="F141">
            <v>59.247773292739673</v>
          </cell>
          <cell r="G141" t="str">
            <v>…</v>
          </cell>
          <cell r="H141">
            <v>42.774176842127744</v>
          </cell>
          <cell r="J141" t="str">
            <v>…</v>
          </cell>
        </row>
        <row r="147">
          <cell r="E147">
            <v>59943.894</v>
          </cell>
          <cell r="H147" t="str">
            <v>…</v>
          </cell>
        </row>
        <row r="148">
          <cell r="E148">
            <v>11992.700999999999</v>
          </cell>
          <cell r="H148" t="str">
            <v>…</v>
          </cell>
        </row>
        <row r="149">
          <cell r="E149">
            <v>98025.622000000003</v>
          </cell>
          <cell r="H149" t="str">
            <v>…</v>
          </cell>
        </row>
        <row r="150">
          <cell r="E150">
            <v>39874.824000000001</v>
          </cell>
          <cell r="H150" t="str">
            <v>…</v>
          </cell>
        </row>
        <row r="151">
          <cell r="E151">
            <v>13002.016</v>
          </cell>
          <cell r="H151" t="str">
            <v>…</v>
          </cell>
        </row>
        <row r="157">
          <cell r="E157">
            <v>3384.2350000000001</v>
          </cell>
          <cell r="H157" t="str">
            <v>…</v>
          </cell>
        </row>
        <row r="158">
          <cell r="E158">
            <v>617.32399999999996</v>
          </cell>
          <cell r="H158" t="str">
            <v>…</v>
          </cell>
        </row>
        <row r="159">
          <cell r="E159">
            <v>5489.9279999999999</v>
          </cell>
          <cell r="H159" t="str">
            <v>…</v>
          </cell>
        </row>
        <row r="160">
          <cell r="E160">
            <v>1644.1469999999999</v>
          </cell>
          <cell r="H160" t="str">
            <v>…</v>
          </cell>
        </row>
        <row r="161">
          <cell r="E161">
            <v>547.40899999999999</v>
          </cell>
          <cell r="H161" t="str">
            <v>…</v>
          </cell>
        </row>
      </sheetData>
      <sheetData sheetId="19" refreshError="1"/>
      <sheetData sheetId="20">
        <row r="25">
          <cell r="G25" t="str">
            <v>…</v>
          </cell>
          <cell r="H25">
            <v>603</v>
          </cell>
        </row>
        <row r="26">
          <cell r="G26">
            <v>11017</v>
          </cell>
          <cell r="H26">
            <v>23622</v>
          </cell>
        </row>
        <row r="28">
          <cell r="G28">
            <v>27849</v>
          </cell>
          <cell r="H28">
            <v>38357</v>
          </cell>
        </row>
      </sheetData>
      <sheetData sheetId="21">
        <row r="130">
          <cell r="B130">
            <v>1353</v>
          </cell>
          <cell r="C130">
            <v>12399</v>
          </cell>
          <cell r="E130">
            <v>23430</v>
          </cell>
          <cell r="F130">
            <v>23622</v>
          </cell>
          <cell r="G130" t="str">
            <v>…</v>
          </cell>
          <cell r="H130">
            <v>38357</v>
          </cell>
          <cell r="J130">
            <v>603</v>
          </cell>
        </row>
        <row r="131">
          <cell r="B131">
            <v>7.7270131353512275</v>
          </cell>
          <cell r="C131">
            <v>9.3091176647246083</v>
          </cell>
          <cell r="E131">
            <v>6.3896979415518542</v>
          </cell>
          <cell r="F131">
            <v>5.8844777034045874</v>
          </cell>
          <cell r="G131" t="str">
            <v>…</v>
          </cell>
          <cell r="H131">
            <v>6.0373254256442701</v>
          </cell>
          <cell r="J131">
            <v>8.5702103467879471</v>
          </cell>
        </row>
        <row r="134">
          <cell r="B134">
            <v>539</v>
          </cell>
          <cell r="C134">
            <v>3033</v>
          </cell>
          <cell r="E134">
            <v>10531</v>
          </cell>
          <cell r="F134">
            <v>11017</v>
          </cell>
          <cell r="G134" t="str">
            <v>…</v>
          </cell>
          <cell r="H134">
            <v>27849</v>
          </cell>
          <cell r="J134" t="str">
            <v>…</v>
          </cell>
        </row>
        <row r="135">
          <cell r="B135">
            <v>2.8320722992854139</v>
          </cell>
          <cell r="C135">
            <v>2.0085161615024467</v>
          </cell>
          <cell r="E135">
            <v>2.7642814207004807</v>
          </cell>
          <cell r="F135">
            <v>2.6021356549507182</v>
          </cell>
          <cell r="G135" t="str">
            <v>…</v>
          </cell>
          <cell r="H135">
            <v>3.7172245150749879</v>
          </cell>
          <cell r="J135" t="str">
            <v>…</v>
          </cell>
        </row>
        <row r="141">
          <cell r="E141">
            <v>5566.64</v>
          </cell>
          <cell r="H141" t="str">
            <v>…</v>
          </cell>
        </row>
        <row r="142">
          <cell r="E142">
            <v>973.78800000000001</v>
          </cell>
          <cell r="H142" t="str">
            <v>…</v>
          </cell>
        </row>
        <row r="143">
          <cell r="E143">
            <v>3063.8319999999999</v>
          </cell>
          <cell r="H143" t="str">
            <v>…</v>
          </cell>
        </row>
        <row r="144">
          <cell r="E144">
            <v>865.70899999999995</v>
          </cell>
          <cell r="H144" t="str">
            <v>…</v>
          </cell>
        </row>
        <row r="145">
          <cell r="E145">
            <v>9.5579999999999998</v>
          </cell>
          <cell r="H145" t="str">
            <v>…</v>
          </cell>
        </row>
        <row r="151">
          <cell r="E151">
            <v>261.47300000000001</v>
          </cell>
          <cell r="H151" t="str">
            <v>…</v>
          </cell>
        </row>
        <row r="152">
          <cell r="E152">
            <v>79.349999999999994</v>
          </cell>
          <cell r="H152" t="str">
            <v>…</v>
          </cell>
        </row>
        <row r="153">
          <cell r="E153">
            <v>168.559</v>
          </cell>
          <cell r="H153" t="str">
            <v>…</v>
          </cell>
        </row>
        <row r="154">
          <cell r="E154">
            <v>28.132000000000001</v>
          </cell>
          <cell r="H154" t="str">
            <v>…</v>
          </cell>
        </row>
        <row r="155">
          <cell r="E155" t="str">
            <v>…</v>
          </cell>
          <cell r="H155" t="str">
            <v>…</v>
          </cell>
        </row>
      </sheetData>
      <sheetData sheetId="22" refreshError="1"/>
      <sheetData sheetId="23">
        <row r="21">
          <cell r="G21" t="str">
            <v>…</v>
          </cell>
          <cell r="H21">
            <v>63</v>
          </cell>
        </row>
        <row r="22">
          <cell r="G22">
            <v>414</v>
          </cell>
          <cell r="H22">
            <v>1032</v>
          </cell>
        </row>
        <row r="24">
          <cell r="G24">
            <v>1120</v>
          </cell>
          <cell r="H24">
            <v>3087</v>
          </cell>
        </row>
      </sheetData>
      <sheetData sheetId="24">
        <row r="80">
          <cell r="B80">
            <v>28</v>
          </cell>
          <cell r="C80">
            <v>178</v>
          </cell>
          <cell r="E80">
            <v>765</v>
          </cell>
          <cell r="F80">
            <v>1032</v>
          </cell>
          <cell r="G80" t="str">
            <v>…</v>
          </cell>
          <cell r="H80">
            <v>3087</v>
          </cell>
          <cell r="J80">
            <v>63</v>
          </cell>
        </row>
        <row r="81">
          <cell r="B81">
            <v>0.1599086236436322</v>
          </cell>
          <cell r="C81">
            <v>0.13364166015976936</v>
          </cell>
          <cell r="E81">
            <v>0.20862650129266616</v>
          </cell>
          <cell r="F81">
            <v>0.25708157606949172</v>
          </cell>
          <cell r="G81" t="str">
            <v>…</v>
          </cell>
          <cell r="H81">
            <v>0.4858884581422912</v>
          </cell>
          <cell r="J81">
            <v>0.89539511085844226</v>
          </cell>
        </row>
        <row r="84">
          <cell r="B84">
            <v>9</v>
          </cell>
          <cell r="C84" t="str">
            <v>…</v>
          </cell>
          <cell r="E84">
            <v>297</v>
          </cell>
          <cell r="F84">
            <v>414</v>
          </cell>
          <cell r="G84" t="str">
            <v>…</v>
          </cell>
          <cell r="H84">
            <v>1120</v>
          </cell>
          <cell r="J84" t="str">
            <v>…</v>
          </cell>
        </row>
        <row r="85">
          <cell r="B85">
            <v>4.728877679697352E-2</v>
          </cell>
          <cell r="C85" t="str">
            <v>…</v>
          </cell>
          <cell r="E85">
            <v>7.7959508303868844E-2</v>
          </cell>
          <cell r="F85">
            <v>9.7783803317563533E-2</v>
          </cell>
          <cell r="G85" t="str">
            <v>…</v>
          </cell>
          <cell r="H85">
            <v>0.14949518678889678</v>
          </cell>
          <cell r="J85" t="str">
            <v>…</v>
          </cell>
        </row>
        <row r="91">
          <cell r="E91">
            <v>196.203</v>
          </cell>
          <cell r="H91" t="str">
            <v>…</v>
          </cell>
        </row>
        <row r="92">
          <cell r="E92" t="str">
            <v>…</v>
          </cell>
          <cell r="H92" t="str">
            <v>…</v>
          </cell>
        </row>
        <row r="93">
          <cell r="E93">
            <v>60.72</v>
          </cell>
          <cell r="H93" t="str">
            <v>…</v>
          </cell>
        </row>
        <row r="94">
          <cell r="E94">
            <v>39.520000000000003</v>
          </cell>
          <cell r="H94" t="str">
            <v>…</v>
          </cell>
        </row>
        <row r="95">
          <cell r="E95" t="str">
            <v>…</v>
          </cell>
          <cell r="H95" t="str">
            <v>…</v>
          </cell>
        </row>
        <row r="101">
          <cell r="E101">
            <v>6</v>
          </cell>
          <cell r="H101" t="str">
            <v>…</v>
          </cell>
        </row>
        <row r="102">
          <cell r="E102" t="str">
            <v>…</v>
          </cell>
          <cell r="H102" t="str">
            <v>…</v>
          </cell>
        </row>
        <row r="103">
          <cell r="E103">
            <v>3</v>
          </cell>
          <cell r="H103" t="str">
            <v>…</v>
          </cell>
        </row>
        <row r="104">
          <cell r="E104" t="str">
            <v>…</v>
          </cell>
          <cell r="H104" t="str">
            <v>…</v>
          </cell>
        </row>
        <row r="105">
          <cell r="E105" t="str">
            <v>…</v>
          </cell>
          <cell r="H105" t="str">
            <v>…</v>
          </cell>
        </row>
      </sheetData>
      <sheetData sheetId="25" refreshError="1"/>
      <sheetData sheetId="26">
        <row r="25">
          <cell r="G25" t="str">
            <v>…</v>
          </cell>
          <cell r="H25">
            <v>324</v>
          </cell>
        </row>
        <row r="26">
          <cell r="G26">
            <v>18140</v>
          </cell>
          <cell r="H26">
            <v>19157</v>
          </cell>
        </row>
        <row r="28">
          <cell r="G28">
            <v>35466</v>
          </cell>
          <cell r="H28">
            <v>36032</v>
          </cell>
        </row>
      </sheetData>
      <sheetData sheetId="27">
        <row r="128">
          <cell r="B128">
            <v>1139</v>
          </cell>
          <cell r="C128">
            <v>3190</v>
          </cell>
          <cell r="E128">
            <v>16945</v>
          </cell>
          <cell r="F128">
            <v>19157</v>
          </cell>
          <cell r="G128" t="str">
            <v>…</v>
          </cell>
          <cell r="H128">
            <v>36032</v>
          </cell>
          <cell r="J128">
            <v>324</v>
          </cell>
        </row>
        <row r="129">
          <cell r="B129">
            <v>6.5048543689320386</v>
          </cell>
          <cell r="C129">
            <v>2.3950387410655294</v>
          </cell>
          <cell r="E129">
            <v>4.6211451822277496</v>
          </cell>
          <cell r="F129">
            <v>4.7722013108171062</v>
          </cell>
          <cell r="G129" t="str">
            <v>…</v>
          </cell>
          <cell r="H129">
            <v>5.671374448909309</v>
          </cell>
          <cell r="J129">
            <v>4.6048891415577033</v>
          </cell>
        </row>
        <row r="132">
          <cell r="B132">
            <v>789</v>
          </cell>
          <cell r="C132">
            <v>2460</v>
          </cell>
          <cell r="E132">
            <v>15720</v>
          </cell>
          <cell r="F132">
            <v>18140</v>
          </cell>
          <cell r="G132" t="str">
            <v>…</v>
          </cell>
          <cell r="H132">
            <v>35466</v>
          </cell>
          <cell r="J132" t="str">
            <v>…</v>
          </cell>
        </row>
        <row r="133">
          <cell r="B133">
            <v>4.1456494325346789</v>
          </cell>
          <cell r="C133">
            <v>1.6290635533452091</v>
          </cell>
          <cell r="E133">
            <v>4.1263416516391187</v>
          </cell>
          <cell r="F133">
            <v>4.2845366960884119</v>
          </cell>
          <cell r="G133" t="str">
            <v>…</v>
          </cell>
          <cell r="H133">
            <v>4.7339252630848332</v>
          </cell>
          <cell r="J133" t="str">
            <v>…</v>
          </cell>
        </row>
        <row r="139">
          <cell r="E139">
            <v>14156.651</v>
          </cell>
          <cell r="H139" t="str">
            <v>…</v>
          </cell>
        </row>
        <row r="140">
          <cell r="E140">
            <v>13.044</v>
          </cell>
          <cell r="H140" t="str">
            <v>…</v>
          </cell>
        </row>
        <row r="141">
          <cell r="E141">
            <v>1088.02</v>
          </cell>
          <cell r="H141" t="str">
            <v>…</v>
          </cell>
        </row>
        <row r="142">
          <cell r="E142">
            <v>378.84899999999999</v>
          </cell>
          <cell r="H142" t="str">
            <v>…</v>
          </cell>
        </row>
        <row r="143">
          <cell r="E143">
            <v>21.585999999999999</v>
          </cell>
          <cell r="H143" t="str">
            <v>…</v>
          </cell>
        </row>
        <row r="149">
          <cell r="E149">
            <v>710.75400000000002</v>
          </cell>
          <cell r="H149" t="str">
            <v>…</v>
          </cell>
        </row>
        <row r="150">
          <cell r="E150">
            <v>0.57399999999999995</v>
          </cell>
          <cell r="H150" t="str">
            <v>…</v>
          </cell>
        </row>
        <row r="151">
          <cell r="E151">
            <v>45.863</v>
          </cell>
          <cell r="H151" t="str">
            <v>…</v>
          </cell>
        </row>
        <row r="152">
          <cell r="E152">
            <v>29.113</v>
          </cell>
          <cell r="H152" t="str">
            <v>…</v>
          </cell>
        </row>
        <row r="153">
          <cell r="E153" t="str">
            <v>…</v>
          </cell>
          <cell r="H153" t="str">
            <v>…</v>
          </cell>
        </row>
      </sheetData>
      <sheetData sheetId="28" refreshError="1"/>
      <sheetData sheetId="29">
        <row r="26">
          <cell r="G26" t="str">
            <v>…</v>
          </cell>
          <cell r="H26">
            <v>8</v>
          </cell>
        </row>
        <row r="27">
          <cell r="G27">
            <v>904</v>
          </cell>
          <cell r="H27">
            <v>885</v>
          </cell>
        </row>
        <row r="29">
          <cell r="G29">
            <v>4347</v>
          </cell>
          <cell r="H29">
            <v>5214</v>
          </cell>
        </row>
      </sheetData>
      <sheetData sheetId="30">
        <row r="93">
          <cell r="B93">
            <v>34</v>
          </cell>
          <cell r="C93">
            <v>495</v>
          </cell>
          <cell r="E93">
            <v>817</v>
          </cell>
          <cell r="F93">
            <v>885</v>
          </cell>
          <cell r="G93" t="str">
            <v>…</v>
          </cell>
          <cell r="H93">
            <v>5214</v>
          </cell>
          <cell r="J93">
            <v>8</v>
          </cell>
        </row>
        <row r="94">
          <cell r="B94">
            <v>0.1941747572815534</v>
          </cell>
          <cell r="C94">
            <v>0.37164394257913386</v>
          </cell>
          <cell r="E94">
            <v>0.22280764909295198</v>
          </cell>
          <cell r="F94">
            <v>0.22046239808284901</v>
          </cell>
          <cell r="G94" t="str">
            <v>…</v>
          </cell>
          <cell r="H94">
            <v>0.82067457750369488</v>
          </cell>
          <cell r="J94">
            <v>0.1137009664582149</v>
          </cell>
        </row>
        <row r="97">
          <cell r="B97">
            <v>39</v>
          </cell>
          <cell r="C97">
            <v>505</v>
          </cell>
          <cell r="E97">
            <v>838</v>
          </cell>
          <cell r="F97">
            <v>904</v>
          </cell>
          <cell r="G97" t="str">
            <v>…</v>
          </cell>
          <cell r="H97">
            <v>4347</v>
          </cell>
          <cell r="J97" t="str">
            <v>…</v>
          </cell>
        </row>
        <row r="98">
          <cell r="B98">
            <v>0.20491803278688525</v>
          </cell>
          <cell r="C98">
            <v>0.33442158310541897</v>
          </cell>
          <cell r="E98">
            <v>0.2199665587833067</v>
          </cell>
          <cell r="F98">
            <v>0.2135182565195107</v>
          </cell>
          <cell r="G98" t="str">
            <v>…</v>
          </cell>
          <cell r="H98">
            <v>0.58022819372440559</v>
          </cell>
          <cell r="J98" t="str">
            <v>…</v>
          </cell>
        </row>
        <row r="104">
          <cell r="E104">
            <v>837.596</v>
          </cell>
          <cell r="H104" t="str">
            <v>…</v>
          </cell>
        </row>
        <row r="105">
          <cell r="E105" t="str">
            <v>…</v>
          </cell>
          <cell r="H105" t="str">
            <v>…</v>
          </cell>
        </row>
        <row r="106">
          <cell r="E106" t="str">
            <v>…</v>
          </cell>
          <cell r="H106" t="str">
            <v>…</v>
          </cell>
        </row>
        <row r="107">
          <cell r="E107" t="str">
            <v>…</v>
          </cell>
          <cell r="H107" t="str">
            <v>…</v>
          </cell>
        </row>
        <row r="108">
          <cell r="E108" t="str">
            <v>…</v>
          </cell>
          <cell r="H108" t="str">
            <v>…</v>
          </cell>
        </row>
        <row r="114">
          <cell r="E114">
            <v>39</v>
          </cell>
          <cell r="H114" t="str">
            <v>…</v>
          </cell>
        </row>
        <row r="115">
          <cell r="E115" t="str">
            <v>...</v>
          </cell>
          <cell r="H115" t="str">
            <v>…</v>
          </cell>
        </row>
        <row r="116">
          <cell r="E116" t="str">
            <v>...</v>
          </cell>
          <cell r="H116" t="str">
            <v>…</v>
          </cell>
        </row>
        <row r="117">
          <cell r="E117" t="str">
            <v>...</v>
          </cell>
          <cell r="H117" t="str">
            <v>…</v>
          </cell>
        </row>
        <row r="118">
          <cell r="E118" t="str">
            <v>...</v>
          </cell>
          <cell r="H118" t="str">
            <v>…</v>
          </cell>
        </row>
      </sheetData>
      <sheetData sheetId="31" refreshError="1"/>
      <sheetData sheetId="32">
        <row r="20">
          <cell r="G20" t="str">
            <v>…</v>
          </cell>
          <cell r="H20">
            <v>210</v>
          </cell>
        </row>
        <row r="21">
          <cell r="G21">
            <v>5180</v>
          </cell>
          <cell r="H21">
            <v>4952</v>
          </cell>
        </row>
        <row r="23">
          <cell r="G23">
            <v>8764</v>
          </cell>
          <cell r="H23">
            <v>12244</v>
          </cell>
        </row>
      </sheetData>
      <sheetData sheetId="33">
        <row r="97">
          <cell r="B97">
            <v>525</v>
          </cell>
          <cell r="C97">
            <v>1515</v>
          </cell>
          <cell r="E97">
            <v>4883</v>
          </cell>
          <cell r="F97">
            <v>4952</v>
          </cell>
          <cell r="G97" t="str">
            <v>…</v>
          </cell>
          <cell r="H97">
            <v>12244</v>
          </cell>
          <cell r="J97">
            <v>210</v>
          </cell>
        </row>
        <row r="98">
          <cell r="B98">
            <v>2.998286693318104</v>
          </cell>
          <cell r="C98">
            <v>1.1374557030452279</v>
          </cell>
          <cell r="E98">
            <v>1.331664321322992</v>
          </cell>
          <cell r="F98">
            <v>1.2335929890466308</v>
          </cell>
          <cell r="G98" t="str">
            <v>…</v>
          </cell>
          <cell r="H98">
            <v>1.9271844125345685</v>
          </cell>
          <cell r="J98">
            <v>2.9846503695281408</v>
          </cell>
        </row>
        <row r="101">
          <cell r="B101">
            <v>547</v>
          </cell>
          <cell r="C101">
            <v>1383</v>
          </cell>
          <cell r="E101">
            <v>5135</v>
          </cell>
          <cell r="F101">
            <v>5180</v>
          </cell>
          <cell r="G101" t="str">
            <v>…</v>
          </cell>
          <cell r="H101">
            <v>8764</v>
          </cell>
          <cell r="J101" t="str">
            <v>…</v>
          </cell>
        </row>
        <row r="102">
          <cell r="B102">
            <v>2.8741067675493905</v>
          </cell>
          <cell r="C102">
            <v>0.91585158303919689</v>
          </cell>
          <cell r="E102">
            <v>1.3478857748833888</v>
          </cell>
          <cell r="F102">
            <v>1.2234785052777273</v>
          </cell>
          <cell r="G102" t="str">
            <v>…</v>
          </cell>
          <cell r="H102">
            <v>1.1697998366231173</v>
          </cell>
          <cell r="J102" t="str">
            <v>…</v>
          </cell>
        </row>
        <row r="108">
          <cell r="E108">
            <v>2824.4169999999999</v>
          </cell>
          <cell r="H108" t="str">
            <v>…</v>
          </cell>
        </row>
        <row r="109">
          <cell r="E109">
            <v>2259.2640000000001</v>
          </cell>
          <cell r="H109" t="str">
            <v>…</v>
          </cell>
        </row>
        <row r="110">
          <cell r="E110">
            <v>40.655999999999999</v>
          </cell>
          <cell r="H110" t="str">
            <v>…</v>
          </cell>
        </row>
        <row r="111">
          <cell r="E111">
            <v>0.88400000000000001</v>
          </cell>
          <cell r="H111" t="str">
            <v>…</v>
          </cell>
        </row>
        <row r="120">
          <cell r="E120">
            <v>403.39800000000002</v>
          </cell>
          <cell r="H120" t="str">
            <v>…</v>
          </cell>
        </row>
        <row r="121">
          <cell r="E121">
            <v>142.642</v>
          </cell>
          <cell r="H121" t="str">
            <v>…</v>
          </cell>
        </row>
        <row r="122">
          <cell r="E122">
            <v>0.93300000000000005</v>
          </cell>
          <cell r="H122" t="str">
            <v>…</v>
          </cell>
        </row>
        <row r="123">
          <cell r="E123" t="str">
            <v>…</v>
          </cell>
          <cell r="H123" t="str">
            <v>…</v>
          </cell>
        </row>
      </sheetData>
      <sheetData sheetId="34" refreshError="1"/>
      <sheetData sheetId="35">
        <row r="20">
          <cell r="G20" t="str">
            <v>…</v>
          </cell>
          <cell r="H20">
            <v>34</v>
          </cell>
        </row>
        <row r="21">
          <cell r="G21">
            <v>878</v>
          </cell>
          <cell r="H21">
            <v>807</v>
          </cell>
        </row>
        <row r="23">
          <cell r="G23">
            <v>532</v>
          </cell>
          <cell r="H23">
            <v>1715</v>
          </cell>
        </row>
      </sheetData>
      <sheetData sheetId="36">
        <row r="73">
          <cell r="B73" t="str">
            <v>…</v>
          </cell>
          <cell r="C73">
            <v>225</v>
          </cell>
          <cell r="E73">
            <v>807</v>
          </cell>
          <cell r="F73">
            <v>807</v>
          </cell>
          <cell r="G73" t="str">
            <v>…</v>
          </cell>
          <cell r="H73">
            <v>1715</v>
          </cell>
          <cell r="J73">
            <v>34</v>
          </cell>
        </row>
        <row r="74">
          <cell r="B74" t="str">
            <v>…</v>
          </cell>
          <cell r="C74">
            <v>0.16892906480869721</v>
          </cell>
          <cell r="E74">
            <v>0.2200805052852047</v>
          </cell>
          <cell r="F74">
            <v>0.2010318138450386</v>
          </cell>
          <cell r="G74" t="str">
            <v>…</v>
          </cell>
          <cell r="H74">
            <v>0.3</v>
          </cell>
          <cell r="J74">
            <v>0.5</v>
          </cell>
        </row>
        <row r="77">
          <cell r="B77" t="str">
            <v>…</v>
          </cell>
          <cell r="C77">
            <v>243</v>
          </cell>
          <cell r="E77">
            <v>878</v>
          </cell>
          <cell r="F77">
            <v>878</v>
          </cell>
          <cell r="G77" t="str">
            <v>…</v>
          </cell>
          <cell r="H77">
            <v>532</v>
          </cell>
          <cell r="J77" t="str">
            <v>…</v>
          </cell>
        </row>
        <row r="78">
          <cell r="B78" t="str">
            <v>…</v>
          </cell>
          <cell r="C78">
            <v>1.2767969735182849</v>
          </cell>
          <cell r="E78">
            <v>0.58142999993377786</v>
          </cell>
          <cell r="F78">
            <v>0.2073772447169584</v>
          </cell>
          <cell r="G78" t="str">
            <v>…</v>
          </cell>
          <cell r="H78">
            <v>7.1010213724725976E-2</v>
          </cell>
          <cell r="J78" t="str">
            <v>…</v>
          </cell>
        </row>
        <row r="84">
          <cell r="E84">
            <v>874.88599999999997</v>
          </cell>
          <cell r="H84" t="str">
            <v>…</v>
          </cell>
        </row>
        <row r="85">
          <cell r="E85" t="str">
            <v>…</v>
          </cell>
          <cell r="H85" t="str">
            <v>…</v>
          </cell>
        </row>
        <row r="86">
          <cell r="E86">
            <v>1.851</v>
          </cell>
          <cell r="H86" t="str">
            <v>…</v>
          </cell>
        </row>
        <row r="87">
          <cell r="E87">
            <v>1.2829999999999999</v>
          </cell>
          <cell r="H87" t="str">
            <v>…</v>
          </cell>
        </row>
        <row r="88">
          <cell r="E88" t="str">
            <v>…</v>
          </cell>
          <cell r="H88" t="str">
            <v>…</v>
          </cell>
        </row>
        <row r="94">
          <cell r="E94" t="str">
            <v>…</v>
          </cell>
          <cell r="H94" t="str">
            <v>…</v>
          </cell>
        </row>
        <row r="95">
          <cell r="E95" t="str">
            <v>…</v>
          </cell>
          <cell r="H95" t="str">
            <v>…</v>
          </cell>
        </row>
        <row r="96">
          <cell r="E96" t="str">
            <v>…</v>
          </cell>
          <cell r="H96" t="str">
            <v>…</v>
          </cell>
        </row>
        <row r="97">
          <cell r="E97" t="str">
            <v>…</v>
          </cell>
          <cell r="H97" t="str">
            <v>…</v>
          </cell>
        </row>
        <row r="98">
          <cell r="E98" t="str">
            <v>…</v>
          </cell>
          <cell r="H98" t="str">
            <v>…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R12 p8-9"/>
      <sheetName val="R1"/>
      <sheetName val="p19--26écoR1"/>
      <sheetName val="R2"/>
      <sheetName val="P35--41écoR2"/>
      <sheetName val="R3"/>
      <sheetName val="P51--56écoR3"/>
      <sheetName val="R4"/>
      <sheetName val="p65--71écoR4"/>
      <sheetName val="R5"/>
      <sheetName val="P81--85écoR5"/>
      <sheetName val="R6"/>
      <sheetName val="P95--101écoR6"/>
      <sheetName val="R7 "/>
      <sheetName val="p111--117écoR7"/>
      <sheetName val="R8"/>
      <sheetName val="p127--131écoR8"/>
      <sheetName val="R9"/>
      <sheetName val="P141--146écoR9"/>
      <sheetName val="R10"/>
      <sheetName val="P154--158écoR10"/>
      <sheetName val="R11"/>
      <sheetName val="P167--171écoR11"/>
      <sheetName val="R12"/>
      <sheetName val="p180--184écoR12"/>
    </sheetNames>
    <sheetDataSet>
      <sheetData sheetId="0">
        <row r="11">
          <cell r="K11">
            <v>606</v>
          </cell>
          <cell r="L11">
            <v>594</v>
          </cell>
        </row>
        <row r="12">
          <cell r="K12">
            <v>594</v>
          </cell>
          <cell r="L12">
            <v>586</v>
          </cell>
        </row>
        <row r="13">
          <cell r="K13">
            <v>706</v>
          </cell>
          <cell r="L13">
            <v>698</v>
          </cell>
        </row>
        <row r="14">
          <cell r="K14">
            <v>946</v>
          </cell>
          <cell r="L14">
            <v>917</v>
          </cell>
        </row>
        <row r="15">
          <cell r="K15">
            <v>340</v>
          </cell>
          <cell r="L15">
            <v>336</v>
          </cell>
        </row>
        <row r="16">
          <cell r="K16">
            <v>1865</v>
          </cell>
          <cell r="L16">
            <v>1841</v>
          </cell>
        </row>
        <row r="17">
          <cell r="K17">
            <v>546</v>
          </cell>
          <cell r="L17">
            <v>543</v>
          </cell>
        </row>
        <row r="18">
          <cell r="K18">
            <v>157</v>
          </cell>
          <cell r="L18">
            <v>154</v>
          </cell>
        </row>
        <row r="19">
          <cell r="K19">
            <v>465</v>
          </cell>
          <cell r="L19">
            <v>451</v>
          </cell>
        </row>
        <row r="20">
          <cell r="K20">
            <v>57</v>
          </cell>
          <cell r="L20">
            <v>60</v>
          </cell>
        </row>
        <row r="21">
          <cell r="K21">
            <v>79</v>
          </cell>
          <cell r="L21">
            <v>77</v>
          </cell>
        </row>
        <row r="22">
          <cell r="K22">
            <v>27</v>
          </cell>
          <cell r="L22">
            <v>26</v>
          </cell>
        </row>
        <row r="23">
          <cell r="K23">
            <v>6388</v>
          </cell>
          <cell r="L23">
            <v>6283</v>
          </cell>
        </row>
      </sheetData>
      <sheetData sheetId="1" refreshError="1"/>
      <sheetData sheetId="2">
        <row r="311">
          <cell r="B311">
            <v>594</v>
          </cell>
          <cell r="C311">
            <v>4</v>
          </cell>
          <cell r="D311">
            <v>38</v>
          </cell>
          <cell r="E311">
            <v>141</v>
          </cell>
          <cell r="F311">
            <v>26</v>
          </cell>
          <cell r="G311">
            <v>31</v>
          </cell>
          <cell r="H311">
            <v>42</v>
          </cell>
          <cell r="I311">
            <v>33</v>
          </cell>
          <cell r="J311">
            <v>69</v>
          </cell>
          <cell r="K311">
            <v>124</v>
          </cell>
          <cell r="L311">
            <v>86</v>
          </cell>
        </row>
        <row r="314">
          <cell r="B314">
            <v>606</v>
          </cell>
          <cell r="C314">
            <v>9</v>
          </cell>
          <cell r="D314">
            <v>38</v>
          </cell>
          <cell r="E314">
            <v>143</v>
          </cell>
          <cell r="F314">
            <v>27</v>
          </cell>
          <cell r="G314">
            <v>30</v>
          </cell>
          <cell r="H314">
            <v>42</v>
          </cell>
          <cell r="I314">
            <v>33</v>
          </cell>
          <cell r="J314">
            <v>69</v>
          </cell>
          <cell r="K314">
            <v>129</v>
          </cell>
          <cell r="L314">
            <v>86</v>
          </cell>
        </row>
      </sheetData>
      <sheetData sheetId="3" refreshError="1"/>
      <sheetData sheetId="4">
        <row r="309">
          <cell r="B309">
            <v>586</v>
          </cell>
          <cell r="C309">
            <v>1</v>
          </cell>
          <cell r="D309">
            <v>21</v>
          </cell>
          <cell r="E309">
            <v>182</v>
          </cell>
          <cell r="F309">
            <v>16</v>
          </cell>
          <cell r="G309">
            <v>25</v>
          </cell>
          <cell r="H309">
            <v>50</v>
          </cell>
          <cell r="I309">
            <v>18</v>
          </cell>
          <cell r="J309">
            <v>48</v>
          </cell>
          <cell r="K309">
            <v>124</v>
          </cell>
          <cell r="L309">
            <v>101</v>
          </cell>
        </row>
        <row r="312">
          <cell r="B312">
            <v>594</v>
          </cell>
          <cell r="C312">
            <v>5</v>
          </cell>
          <cell r="D312">
            <v>21</v>
          </cell>
          <cell r="E312">
            <v>185</v>
          </cell>
          <cell r="F312">
            <v>17</v>
          </cell>
          <cell r="G312">
            <v>25</v>
          </cell>
          <cell r="H312">
            <v>49</v>
          </cell>
          <cell r="I312">
            <v>18</v>
          </cell>
          <cell r="J312">
            <v>50</v>
          </cell>
          <cell r="K312">
            <v>123</v>
          </cell>
          <cell r="L312">
            <v>101</v>
          </cell>
        </row>
      </sheetData>
      <sheetData sheetId="5" refreshError="1"/>
      <sheetData sheetId="6">
        <row r="251">
          <cell r="B251">
            <v>698</v>
          </cell>
          <cell r="C251">
            <v>2</v>
          </cell>
          <cell r="D251">
            <v>30</v>
          </cell>
          <cell r="E251">
            <v>176</v>
          </cell>
          <cell r="F251">
            <v>21</v>
          </cell>
          <cell r="G251">
            <v>34</v>
          </cell>
          <cell r="H251">
            <v>61</v>
          </cell>
          <cell r="I251">
            <v>25</v>
          </cell>
          <cell r="J251">
            <v>73</v>
          </cell>
          <cell r="K251">
            <v>132</v>
          </cell>
          <cell r="L251">
            <v>144</v>
          </cell>
        </row>
        <row r="254">
          <cell r="B254">
            <v>706</v>
          </cell>
          <cell r="C254">
            <v>5</v>
          </cell>
          <cell r="D254">
            <v>29</v>
          </cell>
          <cell r="E254">
            <v>179</v>
          </cell>
          <cell r="F254">
            <v>24</v>
          </cell>
          <cell r="G254">
            <v>32</v>
          </cell>
          <cell r="H254">
            <v>61</v>
          </cell>
          <cell r="I254">
            <v>25</v>
          </cell>
          <cell r="J254">
            <v>74</v>
          </cell>
          <cell r="K254">
            <v>133</v>
          </cell>
          <cell r="L254">
            <v>144</v>
          </cell>
        </row>
      </sheetData>
      <sheetData sheetId="7" refreshError="1"/>
      <sheetData sheetId="8">
        <row r="281">
          <cell r="B281">
            <v>917</v>
          </cell>
          <cell r="C281">
            <v>7</v>
          </cell>
          <cell r="D281">
            <v>57</v>
          </cell>
          <cell r="E281">
            <v>250</v>
          </cell>
          <cell r="F281">
            <v>39</v>
          </cell>
          <cell r="G281">
            <v>40</v>
          </cell>
          <cell r="H281">
            <v>89</v>
          </cell>
          <cell r="I281">
            <v>53</v>
          </cell>
          <cell r="J281">
            <v>98</v>
          </cell>
          <cell r="K281">
            <v>141</v>
          </cell>
          <cell r="L281">
            <v>143</v>
          </cell>
        </row>
        <row r="284">
          <cell r="B284">
            <v>946</v>
          </cell>
          <cell r="C284">
            <v>23</v>
          </cell>
          <cell r="D284">
            <v>57</v>
          </cell>
          <cell r="E284">
            <v>252</v>
          </cell>
          <cell r="F284">
            <v>42</v>
          </cell>
          <cell r="G284">
            <v>40</v>
          </cell>
          <cell r="H284">
            <v>90</v>
          </cell>
          <cell r="I284">
            <v>53</v>
          </cell>
          <cell r="J284">
            <v>99</v>
          </cell>
          <cell r="K284">
            <v>145</v>
          </cell>
          <cell r="L284">
            <v>145</v>
          </cell>
        </row>
      </sheetData>
      <sheetData sheetId="9" refreshError="1"/>
      <sheetData sheetId="10">
        <row r="236">
          <cell r="B236">
            <v>336</v>
          </cell>
          <cell r="C236" t="str">
            <v>-</v>
          </cell>
          <cell r="D236">
            <v>12</v>
          </cell>
          <cell r="E236">
            <v>80</v>
          </cell>
          <cell r="F236">
            <v>11</v>
          </cell>
          <cell r="G236">
            <v>11</v>
          </cell>
          <cell r="H236">
            <v>38</v>
          </cell>
          <cell r="I236">
            <v>12</v>
          </cell>
          <cell r="J236">
            <v>27</v>
          </cell>
          <cell r="K236">
            <v>52</v>
          </cell>
          <cell r="L236">
            <v>93</v>
          </cell>
        </row>
        <row r="239">
          <cell r="B239">
            <v>340</v>
          </cell>
          <cell r="C239">
            <v>1</v>
          </cell>
          <cell r="D239">
            <v>12</v>
          </cell>
          <cell r="E239">
            <v>80</v>
          </cell>
          <cell r="F239">
            <v>11</v>
          </cell>
          <cell r="G239">
            <v>11</v>
          </cell>
          <cell r="H239">
            <v>38</v>
          </cell>
          <cell r="I239">
            <v>12</v>
          </cell>
          <cell r="J239">
            <v>30</v>
          </cell>
          <cell r="K239">
            <v>52</v>
          </cell>
          <cell r="L239">
            <v>93</v>
          </cell>
        </row>
      </sheetData>
      <sheetData sheetId="11" refreshError="1"/>
      <sheetData sheetId="12">
        <row r="313">
          <cell r="B313">
            <v>1841</v>
          </cell>
          <cell r="C313">
            <v>10</v>
          </cell>
          <cell r="D313">
            <v>166</v>
          </cell>
          <cell r="E313">
            <v>330</v>
          </cell>
          <cell r="F313">
            <v>99</v>
          </cell>
          <cell r="G313">
            <v>127</v>
          </cell>
          <cell r="H313">
            <v>118</v>
          </cell>
          <cell r="I313">
            <v>187</v>
          </cell>
          <cell r="J313">
            <v>282</v>
          </cell>
          <cell r="K313">
            <v>369</v>
          </cell>
          <cell r="L313">
            <v>153</v>
          </cell>
        </row>
        <row r="316">
          <cell r="B316">
            <v>1865</v>
          </cell>
          <cell r="C316">
            <v>24</v>
          </cell>
          <cell r="D316">
            <v>168</v>
          </cell>
          <cell r="E316">
            <v>331</v>
          </cell>
          <cell r="F316">
            <v>100</v>
          </cell>
          <cell r="G316">
            <v>126</v>
          </cell>
          <cell r="H316">
            <v>118</v>
          </cell>
          <cell r="I316">
            <v>187</v>
          </cell>
          <cell r="J316">
            <v>283</v>
          </cell>
          <cell r="K316">
            <v>372</v>
          </cell>
          <cell r="L316">
            <v>156</v>
          </cell>
        </row>
      </sheetData>
      <sheetData sheetId="13" refreshError="1"/>
      <sheetData sheetId="14">
        <row r="297">
          <cell r="B297">
            <v>543</v>
          </cell>
          <cell r="C297">
            <v>1</v>
          </cell>
          <cell r="D297">
            <v>37</v>
          </cell>
          <cell r="E297">
            <v>126</v>
          </cell>
          <cell r="F297">
            <v>18</v>
          </cell>
          <cell r="G297">
            <v>26</v>
          </cell>
          <cell r="H297">
            <v>55</v>
          </cell>
          <cell r="I297">
            <v>22</v>
          </cell>
          <cell r="J297">
            <v>60</v>
          </cell>
          <cell r="K297">
            <v>97</v>
          </cell>
          <cell r="L297">
            <v>101</v>
          </cell>
        </row>
        <row r="300">
          <cell r="B300">
            <v>546</v>
          </cell>
          <cell r="C300">
            <v>3</v>
          </cell>
          <cell r="D300">
            <v>37</v>
          </cell>
          <cell r="E300">
            <v>127</v>
          </cell>
          <cell r="F300">
            <v>18</v>
          </cell>
          <cell r="G300">
            <v>26</v>
          </cell>
          <cell r="H300">
            <v>52</v>
          </cell>
          <cell r="I300">
            <v>22</v>
          </cell>
          <cell r="J300">
            <v>61</v>
          </cell>
          <cell r="K300">
            <v>99</v>
          </cell>
          <cell r="L300">
            <v>101</v>
          </cell>
        </row>
      </sheetData>
      <sheetData sheetId="15" refreshError="1"/>
      <sheetData sheetId="16">
        <row r="250">
          <cell r="B250">
            <v>154</v>
          </cell>
          <cell r="C250" t="str">
            <v>-</v>
          </cell>
          <cell r="D250">
            <v>2</v>
          </cell>
          <cell r="E250">
            <v>29</v>
          </cell>
          <cell r="F250">
            <v>2</v>
          </cell>
          <cell r="G250">
            <v>4</v>
          </cell>
          <cell r="H250">
            <v>21</v>
          </cell>
          <cell r="I250">
            <v>4</v>
          </cell>
          <cell r="J250">
            <v>8</v>
          </cell>
          <cell r="K250">
            <v>26</v>
          </cell>
          <cell r="L250">
            <v>58</v>
          </cell>
        </row>
        <row r="253">
          <cell r="B253">
            <v>157</v>
          </cell>
          <cell r="C253" t="str">
            <v>-</v>
          </cell>
          <cell r="D253">
            <v>2</v>
          </cell>
          <cell r="E253">
            <v>31</v>
          </cell>
          <cell r="F253">
            <v>2</v>
          </cell>
          <cell r="G253">
            <v>4</v>
          </cell>
          <cell r="H253">
            <v>21</v>
          </cell>
          <cell r="I253">
            <v>4</v>
          </cell>
          <cell r="J253">
            <v>9</v>
          </cell>
          <cell r="K253">
            <v>26</v>
          </cell>
          <cell r="L253">
            <v>58</v>
          </cell>
        </row>
      </sheetData>
      <sheetData sheetId="17" refreshError="1"/>
      <sheetData sheetId="18">
        <row r="282">
          <cell r="B282">
            <v>451</v>
          </cell>
          <cell r="C282">
            <v>1</v>
          </cell>
          <cell r="D282">
            <v>41</v>
          </cell>
          <cell r="E282">
            <v>77</v>
          </cell>
          <cell r="F282">
            <v>19</v>
          </cell>
          <cell r="G282">
            <v>27</v>
          </cell>
          <cell r="H282">
            <v>43</v>
          </cell>
          <cell r="I282">
            <v>24</v>
          </cell>
          <cell r="J282">
            <v>46</v>
          </cell>
          <cell r="K282">
            <v>87</v>
          </cell>
          <cell r="L282">
            <v>86</v>
          </cell>
        </row>
        <row r="285">
          <cell r="B285">
            <v>465</v>
          </cell>
          <cell r="C285">
            <v>4</v>
          </cell>
          <cell r="D285">
            <v>41</v>
          </cell>
          <cell r="E285">
            <v>81</v>
          </cell>
          <cell r="F285">
            <v>19</v>
          </cell>
          <cell r="G285">
            <v>27</v>
          </cell>
          <cell r="H285">
            <v>43</v>
          </cell>
          <cell r="I285">
            <v>24</v>
          </cell>
          <cell r="J285">
            <v>50</v>
          </cell>
          <cell r="K285">
            <v>89</v>
          </cell>
          <cell r="L285">
            <v>87</v>
          </cell>
        </row>
      </sheetData>
      <sheetData sheetId="19" refreshError="1"/>
      <sheetData sheetId="20">
        <row r="253">
          <cell r="B253">
            <v>60</v>
          </cell>
          <cell r="C253" t="str">
            <v>-</v>
          </cell>
          <cell r="D253">
            <v>2</v>
          </cell>
          <cell r="E253">
            <v>10</v>
          </cell>
          <cell r="F253">
            <v>2</v>
          </cell>
          <cell r="G253">
            <v>1</v>
          </cell>
          <cell r="H253">
            <v>4</v>
          </cell>
          <cell r="I253" t="str">
            <v>-</v>
          </cell>
          <cell r="J253">
            <v>6</v>
          </cell>
          <cell r="K253">
            <v>10</v>
          </cell>
          <cell r="L253">
            <v>25</v>
          </cell>
        </row>
        <row r="256">
          <cell r="B256">
            <v>57</v>
          </cell>
          <cell r="C256" t="str">
            <v>-</v>
          </cell>
          <cell r="D256">
            <v>2</v>
          </cell>
          <cell r="E256">
            <v>9</v>
          </cell>
          <cell r="F256">
            <v>2</v>
          </cell>
          <cell r="G256">
            <v>1</v>
          </cell>
          <cell r="H256">
            <v>4</v>
          </cell>
          <cell r="I256" t="str">
            <v>-</v>
          </cell>
          <cell r="J256">
            <v>6</v>
          </cell>
          <cell r="K256">
            <v>9</v>
          </cell>
          <cell r="L256">
            <v>24</v>
          </cell>
        </row>
      </sheetData>
      <sheetData sheetId="21" refreshError="1"/>
      <sheetData sheetId="22">
        <row r="248">
          <cell r="B248">
            <v>77</v>
          </cell>
          <cell r="C248" t="str">
            <v>-</v>
          </cell>
          <cell r="D248">
            <v>2</v>
          </cell>
          <cell r="E248">
            <v>21</v>
          </cell>
          <cell r="F248">
            <v>2</v>
          </cell>
          <cell r="G248">
            <v>1</v>
          </cell>
          <cell r="H248">
            <v>7</v>
          </cell>
          <cell r="I248">
            <v>1</v>
          </cell>
          <cell r="J248">
            <v>9</v>
          </cell>
          <cell r="K248">
            <v>11</v>
          </cell>
          <cell r="L248">
            <v>23</v>
          </cell>
        </row>
        <row r="251">
          <cell r="B251">
            <v>79</v>
          </cell>
          <cell r="C251">
            <v>1</v>
          </cell>
          <cell r="D251">
            <v>2</v>
          </cell>
          <cell r="E251">
            <v>21</v>
          </cell>
          <cell r="F251">
            <v>3</v>
          </cell>
          <cell r="G251">
            <v>1</v>
          </cell>
          <cell r="H251">
            <v>7</v>
          </cell>
          <cell r="I251">
            <v>1</v>
          </cell>
          <cell r="J251">
            <v>9</v>
          </cell>
          <cell r="K251">
            <v>11</v>
          </cell>
          <cell r="L251">
            <v>23</v>
          </cell>
        </row>
      </sheetData>
      <sheetData sheetId="23" refreshError="1"/>
      <sheetData sheetId="24">
        <row r="226">
          <cell r="B226">
            <v>26</v>
          </cell>
          <cell r="C226" t="str">
            <v>-</v>
          </cell>
          <cell r="D226">
            <v>1</v>
          </cell>
          <cell r="E226">
            <v>7</v>
          </cell>
          <cell r="F226">
            <v>1</v>
          </cell>
          <cell r="G226">
            <v>1</v>
          </cell>
          <cell r="H226">
            <v>2</v>
          </cell>
          <cell r="I226">
            <v>1</v>
          </cell>
          <cell r="J226">
            <v>3</v>
          </cell>
          <cell r="K226">
            <v>3</v>
          </cell>
          <cell r="L226">
            <v>7</v>
          </cell>
        </row>
        <row r="229">
          <cell r="B229">
            <v>27</v>
          </cell>
          <cell r="C229">
            <v>1</v>
          </cell>
          <cell r="D229">
            <v>1</v>
          </cell>
          <cell r="E229">
            <v>7</v>
          </cell>
          <cell r="F229">
            <v>1</v>
          </cell>
          <cell r="G229">
            <v>1</v>
          </cell>
          <cell r="H229">
            <v>2</v>
          </cell>
          <cell r="I229">
            <v>1</v>
          </cell>
          <cell r="J229">
            <v>3</v>
          </cell>
          <cell r="K229">
            <v>3</v>
          </cell>
          <cell r="L229">
            <v>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IR12 p8-9"/>
      <sheetName val="R1"/>
      <sheetName val="p14ccR1 "/>
      <sheetName val="p19--26écoR1"/>
      <sheetName val="R2"/>
      <sheetName val="P30cc R2"/>
      <sheetName val="P35--41écoR2"/>
      <sheetName val="R3"/>
      <sheetName val="p46ccR3"/>
      <sheetName val="P51--56écoR3"/>
      <sheetName val="R4"/>
      <sheetName val="p60ccR4"/>
      <sheetName val="p65--71écoR4"/>
      <sheetName val="R5"/>
      <sheetName val="P76ccR5"/>
      <sheetName val="P81--85écoR5"/>
      <sheetName val="R6"/>
      <sheetName val="P90ccR6"/>
      <sheetName val="P95--101écoR6"/>
      <sheetName val="R7 "/>
      <sheetName val="p106ccR7"/>
      <sheetName val="p111--117écoR7"/>
      <sheetName val="R8"/>
      <sheetName val="p122ccR8"/>
      <sheetName val="p127--131écoR8"/>
      <sheetName val="R9"/>
      <sheetName val="P136ccR9"/>
      <sheetName val="P141--146écoR9"/>
      <sheetName val="R10"/>
      <sheetName val="P150ccR10"/>
      <sheetName val="P154--158écoR10"/>
      <sheetName val="R11"/>
      <sheetName val="P162ccR11"/>
      <sheetName val="P167--171écoR11"/>
      <sheetName val="R12"/>
      <sheetName val="P176ccR12"/>
      <sheetName val="p180--184écoR12"/>
    </sheetNames>
    <sheetDataSet>
      <sheetData sheetId="0">
        <row r="11">
          <cell r="M11" t="str">
            <v>…</v>
          </cell>
          <cell r="N11" t="str">
            <v>…</v>
          </cell>
        </row>
        <row r="12">
          <cell r="M12" t="str">
            <v>…</v>
          </cell>
          <cell r="N12" t="str">
            <v>…</v>
          </cell>
        </row>
        <row r="13">
          <cell r="M13" t="str">
            <v>…</v>
          </cell>
          <cell r="N13" t="str">
            <v>…</v>
          </cell>
        </row>
        <row r="14">
          <cell r="M14" t="str">
            <v>…</v>
          </cell>
          <cell r="N14" t="str">
            <v>…</v>
          </cell>
        </row>
        <row r="15">
          <cell r="M15" t="str">
            <v>…</v>
          </cell>
          <cell r="N15" t="str">
            <v>…</v>
          </cell>
        </row>
        <row r="16">
          <cell r="M16" t="str">
            <v>…</v>
          </cell>
          <cell r="N16" t="str">
            <v>…</v>
          </cell>
        </row>
        <row r="17">
          <cell r="M17" t="str">
            <v>…</v>
          </cell>
          <cell r="N17" t="str">
            <v>…</v>
          </cell>
        </row>
        <row r="18">
          <cell r="M18" t="str">
            <v>…</v>
          </cell>
          <cell r="N18" t="str">
            <v>…</v>
          </cell>
        </row>
        <row r="19">
          <cell r="M19" t="str">
            <v>…</v>
          </cell>
          <cell r="N19" t="str">
            <v>…</v>
          </cell>
        </row>
        <row r="20">
          <cell r="M20" t="str">
            <v>…</v>
          </cell>
          <cell r="N20" t="str">
            <v>…</v>
          </cell>
        </row>
        <row r="21">
          <cell r="M21" t="str">
            <v>…</v>
          </cell>
          <cell r="N21" t="str">
            <v>…</v>
          </cell>
        </row>
        <row r="22">
          <cell r="M22" t="str">
            <v>…</v>
          </cell>
          <cell r="N22" t="str">
            <v>…</v>
          </cell>
        </row>
        <row r="23">
          <cell r="M23">
            <v>59134</v>
          </cell>
          <cell r="N23">
            <v>59104</v>
          </cell>
        </row>
      </sheetData>
      <sheetData sheetId="1" refreshError="1"/>
      <sheetData sheetId="2">
        <row r="38">
          <cell r="G38">
            <v>4788.6156099999998</v>
          </cell>
          <cell r="H38">
            <v>4731.4229999999998</v>
          </cell>
        </row>
        <row r="40">
          <cell r="G40">
            <v>9347.9113899999993</v>
          </cell>
          <cell r="H40">
            <v>8127.3119999999999</v>
          </cell>
        </row>
        <row r="43">
          <cell r="G43" t="str">
            <v>…</v>
          </cell>
          <cell r="H43" t="str">
            <v>…</v>
          </cell>
        </row>
      </sheetData>
      <sheetData sheetId="3">
        <row r="215">
          <cell r="C215" t="str">
            <v>…</v>
          </cell>
          <cell r="D215" t="str">
            <v>…</v>
          </cell>
          <cell r="F215" t="str">
            <v>…</v>
          </cell>
          <cell r="G215" t="str">
            <v>…</v>
          </cell>
          <cell r="I215" t="str">
            <v>…</v>
          </cell>
          <cell r="J215" t="str">
            <v>…</v>
          </cell>
        </row>
        <row r="216">
          <cell r="C216" t="str">
            <v>…</v>
          </cell>
          <cell r="D216" t="str">
            <v>…</v>
          </cell>
          <cell r="F216" t="str">
            <v>…</v>
          </cell>
          <cell r="G216" t="str">
            <v>…</v>
          </cell>
          <cell r="I216" t="str">
            <v>…</v>
          </cell>
          <cell r="J216" t="str">
            <v>…</v>
          </cell>
        </row>
        <row r="225">
          <cell r="C225">
            <v>14131.290999999999</v>
          </cell>
          <cell r="D225">
            <v>12853.697</v>
          </cell>
          <cell r="F225" t="str">
            <v>9 342,68*</v>
          </cell>
          <cell r="G225">
            <v>8122.2740000000003</v>
          </cell>
          <cell r="I225" t="str">
            <v>4 788,62*</v>
          </cell>
          <cell r="J225">
            <v>4731.4229999999998</v>
          </cell>
        </row>
        <row r="226">
          <cell r="C226">
            <v>5.2359999999999998</v>
          </cell>
          <cell r="D226">
            <v>5.0380000000000003</v>
          </cell>
          <cell r="F226">
            <v>5.2359999999999998</v>
          </cell>
          <cell r="G226">
            <v>5.0380000000000003</v>
          </cell>
          <cell r="I226" t="str">
            <v>-</v>
          </cell>
          <cell r="J226">
            <v>0</v>
          </cell>
        </row>
        <row r="227">
          <cell r="C227">
            <v>14.454481359189202</v>
          </cell>
          <cell r="D227">
            <v>14.245279161323838</v>
          </cell>
          <cell r="F227">
            <v>15.735529843076385</v>
          </cell>
          <cell r="G227">
            <v>13.817178862761818</v>
          </cell>
          <cell r="I227">
            <v>12.47233163635954</v>
          </cell>
          <cell r="J227">
            <v>15.04604134960497</v>
          </cell>
        </row>
        <row r="239">
          <cell r="B239">
            <v>2453.3940000000002</v>
          </cell>
          <cell r="C239">
            <v>1431.3600000000001</v>
          </cell>
          <cell r="D239">
            <v>5.2639840126706838</v>
          </cell>
          <cell r="E239">
            <v>4.6533439869734909</v>
          </cell>
          <cell r="F239">
            <v>1074177</v>
          </cell>
          <cell r="G239">
            <v>848643</v>
          </cell>
          <cell r="H239">
            <v>6.0597628566236601</v>
          </cell>
          <cell r="I239">
            <v>5.3176962004980322</v>
          </cell>
          <cell r="J239">
            <v>10671</v>
          </cell>
          <cell r="K239">
            <v>8606</v>
          </cell>
        </row>
        <row r="240">
          <cell r="B240" t="str">
            <v>-</v>
          </cell>
          <cell r="C240" t="str">
            <v>-</v>
          </cell>
          <cell r="D240">
            <v>6.0456409137370652</v>
          </cell>
          <cell r="E240">
            <v>9.1279647917138433</v>
          </cell>
          <cell r="F240">
            <v>5264</v>
          </cell>
          <cell r="G240">
            <v>9271</v>
          </cell>
          <cell r="H240">
            <v>4.9904429485581314</v>
          </cell>
          <cell r="I240">
            <v>8.3266438006275987</v>
          </cell>
          <cell r="J240">
            <v>1201</v>
          </cell>
          <cell r="K240">
            <v>2282</v>
          </cell>
        </row>
        <row r="241">
          <cell r="B241">
            <v>2453.3940000000002</v>
          </cell>
          <cell r="C241">
            <v>1431.3600000000001</v>
          </cell>
          <cell r="D241">
            <v>5.2673050921057785</v>
          </cell>
          <cell r="E241">
            <v>4.6781260253170878</v>
          </cell>
          <cell r="F241">
            <v>1079441</v>
          </cell>
          <cell r="G241">
            <v>857914</v>
          </cell>
          <cell r="H241">
            <v>5.9311957314575192</v>
          </cell>
          <cell r="I241">
            <v>5.7534492689293657</v>
          </cell>
          <cell r="J241">
            <v>11872</v>
          </cell>
          <cell r="K241">
            <v>10888</v>
          </cell>
        </row>
        <row r="249">
          <cell r="B249">
            <v>0.01</v>
          </cell>
          <cell r="C249" t="str">
            <v>-</v>
          </cell>
          <cell r="D249">
            <v>0.11659714517577047</v>
          </cell>
          <cell r="E249">
            <v>0.13585365179616776</v>
          </cell>
          <cell r="F249">
            <v>23793</v>
          </cell>
          <cell r="G249">
            <v>24776</v>
          </cell>
          <cell r="H249">
            <v>0.34640196256587313</v>
          </cell>
          <cell r="I249">
            <v>0.43624140338735889</v>
          </cell>
          <cell r="J249">
            <v>610</v>
          </cell>
          <cell r="K249">
            <v>706</v>
          </cell>
        </row>
        <row r="250">
          <cell r="B250" t="str">
            <v>-</v>
          </cell>
          <cell r="C250" t="str">
            <v>-</v>
          </cell>
          <cell r="D250">
            <v>4.3091270342593972</v>
          </cell>
          <cell r="E250">
            <v>5.3353943702186735</v>
          </cell>
          <cell r="F250">
            <v>3752</v>
          </cell>
          <cell r="G250">
            <v>5419</v>
          </cell>
          <cell r="H250">
            <v>3.9059253718939582</v>
          </cell>
          <cell r="I250">
            <v>4.4369846019119894</v>
          </cell>
          <cell r="J250">
            <v>940</v>
          </cell>
          <cell r="K250">
            <v>1216</v>
          </cell>
        </row>
        <row r="251">
          <cell r="B251">
            <v>0.01</v>
          </cell>
          <cell r="C251" t="str">
            <v>-</v>
          </cell>
          <cell r="D251">
            <v>0.1344102352625606</v>
          </cell>
          <cell r="E251">
            <v>0.16465055394182807</v>
          </cell>
          <cell r="F251">
            <v>27545</v>
          </cell>
          <cell r="G251">
            <v>30195</v>
          </cell>
          <cell r="H251">
            <v>0.77437275806596662</v>
          </cell>
          <cell r="I251">
            <v>1.0156254128290081</v>
          </cell>
          <cell r="J251">
            <v>1550</v>
          </cell>
          <cell r="K251">
            <v>1922</v>
          </cell>
        </row>
        <row r="260">
          <cell r="B260">
            <v>1.607</v>
          </cell>
          <cell r="C260">
            <v>2.2690000000000001</v>
          </cell>
          <cell r="D260">
            <v>0.35305025541307133</v>
          </cell>
          <cell r="E260">
            <v>0.2498180648947935</v>
          </cell>
          <cell r="F260">
            <v>72044</v>
          </cell>
          <cell r="G260">
            <v>45560</v>
          </cell>
          <cell r="H260">
            <v>0.50767763038342717</v>
          </cell>
          <cell r="I260">
            <v>0.38680894974573182</v>
          </cell>
          <cell r="J260">
            <v>894</v>
          </cell>
          <cell r="K260">
            <v>626</v>
          </cell>
        </row>
        <row r="261">
          <cell r="B261" t="str">
            <v>-</v>
          </cell>
          <cell r="C261" t="str">
            <v>-</v>
          </cell>
          <cell r="D261">
            <v>0.45594974216444051</v>
          </cell>
          <cell r="E261">
            <v>0.18313034745537429</v>
          </cell>
          <cell r="F261">
            <v>397</v>
          </cell>
          <cell r="G261">
            <v>186</v>
          </cell>
          <cell r="H261">
            <v>1.8698578908002992</v>
          </cell>
          <cell r="I261">
            <v>1.9192877472086405</v>
          </cell>
          <cell r="J261">
            <v>450</v>
          </cell>
          <cell r="K261">
            <v>526</v>
          </cell>
        </row>
        <row r="262">
          <cell r="B262">
            <v>1.607</v>
          </cell>
          <cell r="C262">
            <v>2.2690000000000001</v>
          </cell>
          <cell r="D262">
            <v>0.35348745153948641</v>
          </cell>
          <cell r="E262">
            <v>0.2494487246439101</v>
          </cell>
          <cell r="F262">
            <v>72441</v>
          </cell>
          <cell r="G262">
            <v>45746</v>
          </cell>
          <cell r="H262">
            <v>0.6714561205423607</v>
          </cell>
          <cell r="I262">
            <v>0.60874114234080001</v>
          </cell>
          <cell r="J262">
            <v>1344</v>
          </cell>
          <cell r="K262">
            <v>1152</v>
          </cell>
        </row>
      </sheetData>
      <sheetData sheetId="4" refreshError="1"/>
      <sheetData sheetId="5">
        <row r="38">
          <cell r="H38">
            <v>1015.1950000000001</v>
          </cell>
          <cell r="I38">
            <v>1003.947</v>
          </cell>
        </row>
        <row r="40">
          <cell r="H40">
            <v>1671.55</v>
          </cell>
          <cell r="I40">
            <v>2465.4259999999999</v>
          </cell>
        </row>
      </sheetData>
      <sheetData sheetId="6">
        <row r="215">
          <cell r="C215" t="str">
            <v>…</v>
          </cell>
          <cell r="D215" t="str">
            <v>…</v>
          </cell>
          <cell r="F215" t="str">
            <v>…</v>
          </cell>
          <cell r="G215" t="str">
            <v>…</v>
          </cell>
          <cell r="I215" t="str">
            <v>…</v>
          </cell>
          <cell r="J215" t="str">
            <v>…</v>
          </cell>
        </row>
        <row r="216">
          <cell r="C216" t="str">
            <v>…</v>
          </cell>
          <cell r="D216" t="str">
            <v>…</v>
          </cell>
          <cell r="F216" t="str">
            <v>…</v>
          </cell>
          <cell r="G216" t="str">
            <v>…</v>
          </cell>
          <cell r="I216" t="str">
            <v>…</v>
          </cell>
          <cell r="J216" t="str">
            <v>…</v>
          </cell>
        </row>
        <row r="225">
          <cell r="C225">
            <v>2686.7449999999999</v>
          </cell>
          <cell r="D225">
            <v>3469.373</v>
          </cell>
          <cell r="F225">
            <v>1671.55</v>
          </cell>
          <cell r="G225">
            <v>2465.4259999999999</v>
          </cell>
          <cell r="I225">
            <v>1015.1950000000001</v>
          </cell>
          <cell r="J225">
            <v>1003.947</v>
          </cell>
        </row>
        <row r="226">
          <cell r="C226">
            <v>2.7471744311311252</v>
          </cell>
          <cell r="D226">
            <v>3.8434719200418681</v>
          </cell>
          <cell r="F226">
            <v>2.8137541972564986</v>
          </cell>
          <cell r="G226">
            <v>4.1914512467225835</v>
          </cell>
          <cell r="I226">
            <v>2.6441564215621027</v>
          </cell>
          <cell r="J226">
            <v>3.1925761181809067</v>
          </cell>
        </row>
        <row r="237">
          <cell r="B237">
            <v>102.217</v>
          </cell>
          <cell r="C237">
            <v>400.44999999999993</v>
          </cell>
          <cell r="D237">
            <v>3.115461213672734</v>
          </cell>
          <cell r="E237">
            <v>2.9960511637924796</v>
          </cell>
          <cell r="F237">
            <v>635746</v>
          </cell>
          <cell r="G237">
            <v>546398</v>
          </cell>
          <cell r="H237">
            <v>3.0841132109758314</v>
          </cell>
          <cell r="I237">
            <v>2.9517353880756563</v>
          </cell>
          <cell r="J237">
            <v>5431</v>
          </cell>
          <cell r="K237">
            <v>4777</v>
          </cell>
        </row>
        <row r="238">
          <cell r="B238" t="str">
            <v>-</v>
          </cell>
          <cell r="C238">
            <v>0.6139999999999759</v>
          </cell>
          <cell r="D238">
            <v>0.92912680456179431</v>
          </cell>
          <cell r="E238">
            <v>0.56711333405535269</v>
          </cell>
          <cell r="F238">
            <v>809</v>
          </cell>
          <cell r="G238">
            <v>576</v>
          </cell>
          <cell r="H238">
            <v>3.5070223551898949</v>
          </cell>
          <cell r="I238">
            <v>3.0942129460702033</v>
          </cell>
          <cell r="J238">
            <v>844</v>
          </cell>
          <cell r="K238">
            <v>848</v>
          </cell>
        </row>
        <row r="239">
          <cell r="B239">
            <v>102.217</v>
          </cell>
          <cell r="C239">
            <v>401.06399999999991</v>
          </cell>
          <cell r="D239">
            <v>3.1061719843005724</v>
          </cell>
          <cell r="E239">
            <v>2.9825988439071853</v>
          </cell>
          <cell r="F239">
            <v>636555</v>
          </cell>
          <cell r="G239">
            <v>546974</v>
          </cell>
          <cell r="H239">
            <v>3.1349606818477032</v>
          </cell>
          <cell r="I239">
            <v>2.972368859085937</v>
          </cell>
          <cell r="J239">
            <v>6275</v>
          </cell>
          <cell r="K239">
            <v>5625</v>
          </cell>
        </row>
        <row r="247">
          <cell r="B247">
            <v>7.9420000000000002</v>
          </cell>
          <cell r="C247" t="str">
            <v>-</v>
          </cell>
          <cell r="D247">
            <v>3.4645371789694872</v>
          </cell>
          <cell r="E247">
            <v>3.5099657448767556</v>
          </cell>
          <cell r="F247">
            <v>706979</v>
          </cell>
          <cell r="G247">
            <v>640122</v>
          </cell>
          <cell r="H247">
            <v>3.3260267127021628</v>
          </cell>
          <cell r="I247">
            <v>3.1865395428733851</v>
          </cell>
          <cell r="J247">
            <v>5857</v>
          </cell>
          <cell r="K247">
            <v>5157</v>
          </cell>
        </row>
        <row r="248">
          <cell r="B248" t="str">
            <v>-</v>
          </cell>
          <cell r="C248" t="str">
            <v>-</v>
          </cell>
          <cell r="D248">
            <v>0.10680938544406289</v>
          </cell>
          <cell r="E248">
            <v>0.17</v>
          </cell>
          <cell r="F248">
            <v>93</v>
          </cell>
          <cell r="G248">
            <v>169</v>
          </cell>
          <cell r="H248">
            <v>0.17867530956536193</v>
          </cell>
          <cell r="I248">
            <v>0.38</v>
          </cell>
          <cell r="J248">
            <v>43</v>
          </cell>
          <cell r="K248">
            <v>104</v>
          </cell>
        </row>
        <row r="249">
          <cell r="B249">
            <v>7.9420000000000002</v>
          </cell>
          <cell r="C249" t="str">
            <v>-</v>
          </cell>
          <cell r="D249">
            <v>3.4502709699607643</v>
          </cell>
          <cell r="E249">
            <v>3.4914478501065416</v>
          </cell>
          <cell r="F249">
            <v>707072</v>
          </cell>
          <cell r="G249">
            <v>640291</v>
          </cell>
          <cell r="H249">
            <v>2.9476124339285179</v>
          </cell>
          <cell r="I249">
            <v>2.7800235675824205</v>
          </cell>
          <cell r="J249">
            <v>5900</v>
          </cell>
          <cell r="K249">
            <v>5261</v>
          </cell>
        </row>
        <row r="257">
          <cell r="B257" t="str">
            <v>-</v>
          </cell>
          <cell r="C257">
            <v>40</v>
          </cell>
          <cell r="D257">
            <v>5.3905291343398268E-4</v>
          </cell>
          <cell r="E257">
            <v>1.8752804695790029E-3</v>
          </cell>
          <cell r="F257">
            <v>110</v>
          </cell>
          <cell r="G257">
            <v>342</v>
          </cell>
          <cell r="H257">
            <v>2.2714882791204797E-3</v>
          </cell>
          <cell r="I257">
            <v>8.6506793872847369E-3</v>
          </cell>
          <cell r="J257">
            <v>4</v>
          </cell>
          <cell r="K257">
            <v>14</v>
          </cell>
        </row>
        <row r="258">
          <cell r="B258" t="str">
            <v>-</v>
          </cell>
          <cell r="C258">
            <v>9.100000000000108E-2</v>
          </cell>
          <cell r="D258">
            <v>0.84643566744381016</v>
          </cell>
          <cell r="E258">
            <v>0.6</v>
          </cell>
          <cell r="F258">
            <v>737</v>
          </cell>
          <cell r="G258">
            <v>612</v>
          </cell>
          <cell r="H258">
            <v>1.5374387102135794</v>
          </cell>
          <cell r="I258">
            <v>0.61</v>
          </cell>
          <cell r="J258">
            <v>370</v>
          </cell>
          <cell r="K258">
            <v>166</v>
          </cell>
        </row>
        <row r="259">
          <cell r="B259">
            <v>0</v>
          </cell>
          <cell r="C259">
            <v>40.091000000000001</v>
          </cell>
          <cell r="D259">
            <v>4.1330720372985599E-3</v>
          </cell>
          <cell r="E259">
            <v>5.2020741334824951E-3</v>
          </cell>
          <cell r="F259">
            <v>847</v>
          </cell>
          <cell r="G259">
            <v>954</v>
          </cell>
          <cell r="H259">
            <v>0.18684865259140099</v>
          </cell>
          <cell r="I259">
            <v>9.5115803490749981E-2</v>
          </cell>
          <cell r="J259">
            <v>374</v>
          </cell>
          <cell r="K259">
            <v>180</v>
          </cell>
        </row>
      </sheetData>
      <sheetData sheetId="7" refreshError="1"/>
      <sheetData sheetId="8" refreshError="1"/>
      <sheetData sheetId="9">
        <row r="179">
          <cell r="C179" t="str">
            <v>…</v>
          </cell>
          <cell r="D179" t="str">
            <v>…</v>
          </cell>
          <cell r="F179" t="str">
            <v>…</v>
          </cell>
          <cell r="G179" t="str">
            <v>…</v>
          </cell>
          <cell r="I179" t="str">
            <v>…</v>
          </cell>
          <cell r="J179" t="str">
            <v>…</v>
          </cell>
        </row>
        <row r="180">
          <cell r="C180" t="str">
            <v>…</v>
          </cell>
          <cell r="D180" t="str">
            <v>…</v>
          </cell>
          <cell r="F180" t="str">
            <v>…</v>
          </cell>
          <cell r="G180" t="str">
            <v>…</v>
          </cell>
          <cell r="I180" t="str">
            <v>…</v>
          </cell>
          <cell r="J180" t="str">
            <v>…</v>
          </cell>
        </row>
        <row r="190">
          <cell r="B190">
            <v>90.921999999999997</v>
          </cell>
          <cell r="C190">
            <v>84.11</v>
          </cell>
          <cell r="D190">
            <v>5.469402376537281</v>
          </cell>
          <cell r="E190">
            <v>4.896423105385499</v>
          </cell>
          <cell r="F190">
            <v>1116095</v>
          </cell>
          <cell r="G190">
            <v>892974</v>
          </cell>
          <cell r="H190">
            <v>4.7190168998727966</v>
          </cell>
          <cell r="I190">
            <v>3.9230831021336279</v>
          </cell>
          <cell r="J190">
            <v>8310</v>
          </cell>
          <cell r="K190">
            <v>6349</v>
          </cell>
        </row>
        <row r="191">
          <cell r="B191" t="str">
            <v>-</v>
          </cell>
          <cell r="C191" t="str">
            <v>-</v>
          </cell>
          <cell r="D191">
            <v>1.6159226378472742</v>
          </cell>
          <cell r="E191">
            <v>2.46</v>
          </cell>
          <cell r="F191">
            <v>1407</v>
          </cell>
          <cell r="G191">
            <v>2495</v>
          </cell>
          <cell r="H191">
            <v>2.3643314219230449</v>
          </cell>
          <cell r="I191">
            <v>3.929796394950011</v>
          </cell>
          <cell r="J191">
            <v>569</v>
          </cell>
          <cell r="K191">
            <v>1077</v>
          </cell>
        </row>
        <row r="192">
          <cell r="B192">
            <v>90.921999999999997</v>
          </cell>
          <cell r="C192">
            <v>84.11</v>
          </cell>
          <cell r="D192">
            <v>5.4530298321431108</v>
          </cell>
          <cell r="E192">
            <v>4.882909981378865</v>
          </cell>
          <cell r="F192">
            <v>1117502</v>
          </cell>
          <cell r="G192">
            <v>895469</v>
          </cell>
          <cell r="H192">
            <v>4.4359069153985269</v>
          </cell>
          <cell r="I192">
            <v>3.9240553151239412</v>
          </cell>
          <cell r="J192">
            <v>8879</v>
          </cell>
          <cell r="K192">
            <v>7426</v>
          </cell>
        </row>
        <row r="200">
          <cell r="B200" t="str">
            <v>-</v>
          </cell>
          <cell r="C200" t="str">
            <v>-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</row>
        <row r="201">
          <cell r="B201" t="str">
            <v>-</v>
          </cell>
          <cell r="C201" t="str">
            <v>-</v>
          </cell>
          <cell r="D201">
            <v>6.5529147869042514E-2</v>
          </cell>
          <cell r="E201">
            <v>0.20380635442614234</v>
          </cell>
          <cell r="F201">
            <v>52</v>
          </cell>
          <cell r="G201">
            <v>207</v>
          </cell>
          <cell r="H201">
            <v>0.10938924339106654</v>
          </cell>
          <cell r="I201">
            <v>0.70787418813398517</v>
          </cell>
          <cell r="J201">
            <v>24</v>
          </cell>
          <cell r="K201">
            <v>194</v>
          </cell>
        </row>
        <row r="202">
          <cell r="B202" t="str">
            <v>-</v>
          </cell>
          <cell r="C202" t="str">
            <v>-</v>
          </cell>
          <cell r="D202">
            <v>2.5443773663932765E-4</v>
          </cell>
          <cell r="E202">
            <v>1.1287519346235603E-3</v>
          </cell>
          <cell r="F202">
            <v>52</v>
          </cell>
          <cell r="G202">
            <v>207</v>
          </cell>
          <cell r="H202">
            <v>1.2167670499482874E-2</v>
          </cell>
          <cell r="I202">
            <v>0.10251369931780832</v>
          </cell>
          <cell r="J202">
            <v>24</v>
          </cell>
          <cell r="K202">
            <v>194</v>
          </cell>
        </row>
      </sheetData>
      <sheetData sheetId="10" refreshError="1"/>
      <sheetData sheetId="11">
        <row r="39">
          <cell r="G39" t="str">
            <v>…</v>
          </cell>
          <cell r="H39" t="str">
            <v>…</v>
          </cell>
        </row>
      </sheetData>
      <sheetData sheetId="12">
        <row r="215">
          <cell r="C215" t="str">
            <v>…</v>
          </cell>
          <cell r="D215" t="str">
            <v>…</v>
          </cell>
          <cell r="F215" t="str">
            <v>…</v>
          </cell>
          <cell r="G215" t="str">
            <v>…</v>
          </cell>
          <cell r="I215" t="str">
            <v>…</v>
          </cell>
          <cell r="J215" t="str">
            <v>…</v>
          </cell>
        </row>
        <row r="216">
          <cell r="C216" t="str">
            <v>…</v>
          </cell>
          <cell r="D216" t="str">
            <v>…</v>
          </cell>
          <cell r="F216" t="str">
            <v>…</v>
          </cell>
          <cell r="G216" t="str">
            <v>…</v>
          </cell>
          <cell r="I216" t="str">
            <v>…</v>
          </cell>
          <cell r="J216" t="str">
            <v>…</v>
          </cell>
        </row>
        <row r="238">
          <cell r="B238">
            <v>1697.559</v>
          </cell>
          <cell r="C238">
            <v>1501.0109999999997</v>
          </cell>
          <cell r="D238">
            <v>4.5314062028328701</v>
          </cell>
          <cell r="E238">
            <v>4.7878268197129481</v>
          </cell>
          <cell r="F238">
            <v>924686</v>
          </cell>
          <cell r="G238">
            <v>873169</v>
          </cell>
          <cell r="H238">
            <v>3.9858940577866617</v>
          </cell>
          <cell r="I238">
            <v>4.1628305022955194</v>
          </cell>
          <cell r="J238">
            <v>7019</v>
          </cell>
          <cell r="K238">
            <v>6737</v>
          </cell>
        </row>
        <row r="239">
          <cell r="B239">
            <v>278.32399999999984</v>
          </cell>
          <cell r="C239">
            <v>1.7029999999999745</v>
          </cell>
          <cell r="D239">
            <v>9.3946319670154246</v>
          </cell>
          <cell r="E239">
            <v>6.8870794647867912</v>
          </cell>
          <cell r="F239">
            <v>8180</v>
          </cell>
          <cell r="G239">
            <v>6995</v>
          </cell>
          <cell r="H239">
            <v>9.2952713371561533</v>
          </cell>
          <cell r="I239">
            <v>7.7756695614099103</v>
          </cell>
          <cell r="J239">
            <v>2237</v>
          </cell>
          <cell r="K239">
            <v>2131</v>
          </cell>
        </row>
        <row r="240">
          <cell r="B240">
            <v>1975.8829999999998</v>
          </cell>
          <cell r="C240">
            <v>1502.7139999999997</v>
          </cell>
          <cell r="D240">
            <v>4.5520689246122288</v>
          </cell>
          <cell r="E240">
            <v>4.799453226019379</v>
          </cell>
          <cell r="F240">
            <v>932866</v>
          </cell>
          <cell r="G240">
            <v>880164</v>
          </cell>
          <cell r="H240">
            <v>4.6242543539732814</v>
          </cell>
          <cell r="I240">
            <v>4.6860385853109499</v>
          </cell>
          <cell r="J240">
            <v>9256</v>
          </cell>
          <cell r="K240">
            <v>8868</v>
          </cell>
        </row>
      </sheetData>
      <sheetData sheetId="13" refreshError="1"/>
      <sheetData sheetId="14">
        <row r="32">
          <cell r="G32" t="str">
            <v>…</v>
          </cell>
          <cell r="H32" t="str">
            <v>…</v>
          </cell>
        </row>
      </sheetData>
      <sheetData sheetId="15">
        <row r="179">
          <cell r="C179" t="str">
            <v>…</v>
          </cell>
          <cell r="D179" t="str">
            <v>…</v>
          </cell>
          <cell r="F179" t="str">
            <v>…</v>
          </cell>
          <cell r="G179" t="str">
            <v>…</v>
          </cell>
          <cell r="I179" t="str">
            <v>…</v>
          </cell>
          <cell r="J179" t="str">
            <v>…</v>
          </cell>
        </row>
        <row r="180">
          <cell r="C180" t="str">
            <v>…</v>
          </cell>
          <cell r="D180" t="str">
            <v>…</v>
          </cell>
          <cell r="F180" t="str">
            <v>…</v>
          </cell>
          <cell r="G180" t="str">
            <v>…</v>
          </cell>
          <cell r="I180" t="str">
            <v>…</v>
          </cell>
          <cell r="J180" t="str">
            <v>…</v>
          </cell>
        </row>
        <row r="190">
          <cell r="B190" t="str">
            <v>-</v>
          </cell>
          <cell r="C190" t="str">
            <v>-</v>
          </cell>
          <cell r="D190">
            <v>3.2333373843976526E-2</v>
          </cell>
          <cell r="E190">
            <v>0.10986292248095</v>
          </cell>
          <cell r="F190">
            <v>6598</v>
          </cell>
          <cell r="G190">
            <v>20036</v>
          </cell>
          <cell r="H190">
            <v>0.14935035435217153</v>
          </cell>
          <cell r="I190">
            <v>0.28176498575727432</v>
          </cell>
          <cell r="J190">
            <v>263</v>
          </cell>
          <cell r="K190">
            <v>456</v>
          </cell>
        </row>
        <row r="191">
          <cell r="B191" t="str">
            <v>-</v>
          </cell>
          <cell r="C191" t="str">
            <v>-</v>
          </cell>
          <cell r="D191">
            <v>10.203167529946825</v>
          </cell>
          <cell r="E191">
            <v>14.986166766764796</v>
          </cell>
          <cell r="F191">
            <v>8884</v>
          </cell>
          <cell r="G191">
            <v>15221</v>
          </cell>
          <cell r="H191">
            <v>7.0555971079531297</v>
          </cell>
          <cell r="I191">
            <v>10.771363934904766</v>
          </cell>
          <cell r="J191">
            <v>1698</v>
          </cell>
          <cell r="K191">
            <v>2952</v>
          </cell>
        </row>
        <row r="192">
          <cell r="B192" t="str">
            <v>-</v>
          </cell>
          <cell r="C192" t="str">
            <v>-</v>
          </cell>
          <cell r="D192">
            <v>7.5546896436193986E-2</v>
          </cell>
          <cell r="E192">
            <v>0.19225317371508632</v>
          </cell>
          <cell r="F192">
            <v>15482</v>
          </cell>
          <cell r="G192">
            <v>35257</v>
          </cell>
          <cell r="H192">
            <v>0.9797064377853939</v>
          </cell>
          <cell r="I192">
            <v>1.8008592127581997</v>
          </cell>
          <cell r="J192">
            <v>1961</v>
          </cell>
          <cell r="K192">
            <v>3408</v>
          </cell>
        </row>
      </sheetData>
      <sheetData sheetId="16" refreshError="1"/>
      <sheetData sheetId="17">
        <row r="38">
          <cell r="G38">
            <v>24290.503000000001</v>
          </cell>
          <cell r="H38">
            <v>18031.297999999999</v>
          </cell>
        </row>
        <row r="40">
          <cell r="G40">
            <v>42200.014999999999</v>
          </cell>
          <cell r="H40">
            <v>41496.513999999996</v>
          </cell>
        </row>
        <row r="43">
          <cell r="G43" t="str">
            <v>…</v>
          </cell>
          <cell r="H43" t="str">
            <v>…</v>
          </cell>
        </row>
      </sheetData>
      <sheetData sheetId="18">
        <row r="237">
          <cell r="C237" t="str">
            <v>…</v>
          </cell>
          <cell r="D237" t="str">
            <v>…</v>
          </cell>
          <cell r="F237" t="str">
            <v>…</v>
          </cell>
          <cell r="G237" t="str">
            <v>…</v>
          </cell>
          <cell r="I237" t="str">
            <v>…</v>
          </cell>
          <cell r="J237" t="str">
            <v>…</v>
          </cell>
        </row>
        <row r="238">
          <cell r="C238" t="str">
            <v>…</v>
          </cell>
          <cell r="D238" t="str">
            <v>…</v>
          </cell>
          <cell r="F238" t="str">
            <v>…</v>
          </cell>
          <cell r="G238" t="str">
            <v>…</v>
          </cell>
          <cell r="I238" t="str">
            <v>…</v>
          </cell>
          <cell r="J238" t="str">
            <v>…</v>
          </cell>
        </row>
        <row r="247">
          <cell r="C247">
            <v>31002.475999999999</v>
          </cell>
          <cell r="D247">
            <v>27715.296000000002</v>
          </cell>
          <cell r="F247">
            <v>16811.474999999999</v>
          </cell>
          <cell r="G247">
            <v>17939.698</v>
          </cell>
          <cell r="I247">
            <v>14191.001</v>
          </cell>
          <cell r="J247">
            <v>9775.598</v>
          </cell>
        </row>
        <row r="248">
          <cell r="C248">
            <v>5889.75</v>
          </cell>
          <cell r="D248">
            <v>5721.47</v>
          </cell>
          <cell r="F248">
            <v>5762.86</v>
          </cell>
          <cell r="G248">
            <v>5491.6880000000001</v>
          </cell>
          <cell r="I248">
            <v>126.89</v>
          </cell>
          <cell r="J248">
            <v>229.78200000000001</v>
          </cell>
        </row>
        <row r="249">
          <cell r="C249">
            <v>29598.292000000001</v>
          </cell>
          <cell r="D249">
            <v>26091.046000000002</v>
          </cell>
          <cell r="F249">
            <v>19625.68</v>
          </cell>
          <cell r="G249">
            <v>18065.128000000001</v>
          </cell>
          <cell r="I249">
            <v>9972.6119999999992</v>
          </cell>
          <cell r="J249">
            <v>8025.9179999999997</v>
          </cell>
        </row>
        <row r="250">
          <cell r="C250">
            <v>67.98600200698759</v>
          </cell>
          <cell r="D250">
            <v>65.946634704176049</v>
          </cell>
          <cell r="F250">
            <v>71.036145691446379</v>
          </cell>
          <cell r="G250">
            <v>70.547895308940994</v>
          </cell>
          <cell r="I250">
            <v>63.26655419936418</v>
          </cell>
          <cell r="J250">
            <v>57.339970510996238</v>
          </cell>
        </row>
        <row r="260">
          <cell r="B260">
            <v>76815.472000000038</v>
          </cell>
          <cell r="C260">
            <v>63762.652999999875</v>
          </cell>
          <cell r="D260">
            <v>45.892323690493456</v>
          </cell>
          <cell r="E260">
            <v>47.246507043377974</v>
          </cell>
          <cell r="F260">
            <v>9364861</v>
          </cell>
          <cell r="G260">
            <v>8616474</v>
          </cell>
          <cell r="H260">
            <v>48.673450844993638</v>
          </cell>
          <cell r="I260">
            <v>50.335213826257288</v>
          </cell>
          <cell r="J260">
            <v>85712</v>
          </cell>
          <cell r="K260">
            <v>81461</v>
          </cell>
        </row>
        <row r="261">
          <cell r="B261" t="str">
            <v>-</v>
          </cell>
          <cell r="C261">
            <v>0.19999999999708962</v>
          </cell>
          <cell r="D261">
            <v>6.4763239195598992</v>
          </cell>
          <cell r="E261">
            <v>5.15</v>
          </cell>
          <cell r="F261">
            <v>5639</v>
          </cell>
          <cell r="G261">
            <v>5228</v>
          </cell>
          <cell r="H261">
            <v>10.417186071636333</v>
          </cell>
          <cell r="I261">
            <v>7.8231044296869294</v>
          </cell>
          <cell r="J261">
            <v>2507</v>
          </cell>
          <cell r="K261">
            <v>2144</v>
          </cell>
        </row>
        <row r="262">
          <cell r="B262">
            <v>76815.472000000038</v>
          </cell>
          <cell r="C262">
            <v>63762.852999999872</v>
          </cell>
          <cell r="D262">
            <v>45.724854221376802</v>
          </cell>
          <cell r="E262">
            <v>47.013346919071594</v>
          </cell>
          <cell r="F262">
            <v>9370500</v>
          </cell>
          <cell r="G262">
            <v>8621702</v>
          </cell>
          <cell r="H262">
            <v>44.073800221820328</v>
          </cell>
          <cell r="I262">
            <v>44.178648615800846</v>
          </cell>
          <cell r="J262">
            <v>88219</v>
          </cell>
          <cell r="K262">
            <v>83605</v>
          </cell>
        </row>
        <row r="270">
          <cell r="B270" t="str">
            <v>-</v>
          </cell>
          <cell r="C270" t="str">
            <v>-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K270" t="str">
            <v>-</v>
          </cell>
        </row>
        <row r="271">
          <cell r="B271" t="str">
            <v>-</v>
          </cell>
          <cell r="C271" t="str">
            <v>-</v>
          </cell>
          <cell r="D271">
            <v>2.809201685980407</v>
          </cell>
          <cell r="E271">
            <v>3.8910275975464472</v>
          </cell>
          <cell r="F271">
            <v>2446</v>
          </cell>
          <cell r="G271">
            <v>3952</v>
          </cell>
          <cell r="H271">
            <v>4.5915399318540686</v>
          </cell>
          <cell r="I271">
            <v>5.7761074217324673</v>
          </cell>
          <cell r="J271">
            <v>1105</v>
          </cell>
          <cell r="K271">
            <v>1583</v>
          </cell>
        </row>
        <row r="272">
          <cell r="B272" t="str">
            <v>-</v>
          </cell>
          <cell r="C272" t="str">
            <v>-</v>
          </cell>
          <cell r="D272">
            <v>1.1935648409955464E-2</v>
          </cell>
          <cell r="E272">
            <v>2.1549892007885558E-2</v>
          </cell>
          <cell r="F272">
            <v>2446</v>
          </cell>
          <cell r="G272">
            <v>3952</v>
          </cell>
          <cell r="H272">
            <v>0.55205283720186649</v>
          </cell>
          <cell r="I272">
            <v>0.83649064958809582</v>
          </cell>
          <cell r="J272">
            <v>1105</v>
          </cell>
          <cell r="K272">
            <v>1583</v>
          </cell>
        </row>
        <row r="280">
          <cell r="B280" t="str">
            <v>-</v>
          </cell>
          <cell r="C280" t="str">
            <v>-</v>
          </cell>
          <cell r="D280">
            <v>1.3721346887410468E-4</v>
          </cell>
          <cell r="E280">
            <v>1.3721346887410468E-4</v>
          </cell>
          <cell r="F280">
            <v>28</v>
          </cell>
          <cell r="G280">
            <v>0</v>
          </cell>
          <cell r="H280">
            <v>7.9502089769216792E-3</v>
          </cell>
          <cell r="I280">
            <v>0</v>
          </cell>
          <cell r="J280">
            <v>14</v>
          </cell>
          <cell r="K280">
            <v>0</v>
          </cell>
        </row>
        <row r="281">
          <cell r="B281" t="str">
            <v>-</v>
          </cell>
          <cell r="C281" t="str">
            <v>-</v>
          </cell>
          <cell r="D281">
            <v>3.2594089880672099</v>
          </cell>
          <cell r="E281">
            <v>3.8910275975464472</v>
          </cell>
          <cell r="F281">
            <v>2838</v>
          </cell>
          <cell r="G281">
            <v>5490</v>
          </cell>
          <cell r="H281">
            <v>4.59</v>
          </cell>
          <cell r="I281">
            <v>8.6149018463110263</v>
          </cell>
          <cell r="J281">
            <v>1193</v>
          </cell>
          <cell r="K281">
            <v>2361</v>
          </cell>
        </row>
        <row r="282">
          <cell r="B282" t="str">
            <v>-</v>
          </cell>
          <cell r="C282" t="str">
            <v>-</v>
          </cell>
          <cell r="D282">
            <v>1.3985105618533262E-2</v>
          </cell>
          <cell r="E282">
            <v>2.9936464353059647E-2</v>
          </cell>
          <cell r="F282">
            <v>2866</v>
          </cell>
          <cell r="G282">
            <v>5490</v>
          </cell>
          <cell r="H282">
            <v>0.6030115606358849</v>
          </cell>
          <cell r="I282">
            <v>1.2476022891203373</v>
          </cell>
          <cell r="J282">
            <v>1207</v>
          </cell>
          <cell r="K282">
            <v>2361</v>
          </cell>
        </row>
      </sheetData>
      <sheetData sheetId="19" refreshError="1"/>
      <sheetData sheetId="20">
        <row r="38">
          <cell r="G38">
            <v>4184.5950000000003</v>
          </cell>
          <cell r="H38">
            <v>3752.4650000000001</v>
          </cell>
        </row>
        <row r="40">
          <cell r="G40">
            <v>1968.056</v>
          </cell>
          <cell r="H40">
            <v>2224.8409999999999</v>
          </cell>
        </row>
        <row r="43">
          <cell r="G43" t="str">
            <v>…</v>
          </cell>
          <cell r="H43" t="str">
            <v>…</v>
          </cell>
        </row>
      </sheetData>
      <sheetData sheetId="21">
        <row r="217">
          <cell r="C217" t="str">
            <v>…</v>
          </cell>
          <cell r="D217" t="str">
            <v>…</v>
          </cell>
          <cell r="F217" t="str">
            <v>…</v>
          </cell>
          <cell r="G217" t="str">
            <v>…</v>
          </cell>
          <cell r="I217" t="str">
            <v>…</v>
          </cell>
          <cell r="J217" t="str">
            <v>…</v>
          </cell>
        </row>
        <row r="218">
          <cell r="C218" t="str">
            <v>…</v>
          </cell>
          <cell r="D218" t="str">
            <v>…</v>
          </cell>
          <cell r="F218" t="str">
            <v>…</v>
          </cell>
          <cell r="G218" t="str">
            <v>…</v>
          </cell>
          <cell r="I218" t="str">
            <v>…</v>
          </cell>
          <cell r="J218" t="str">
            <v>…</v>
          </cell>
        </row>
        <row r="227">
          <cell r="C227">
            <v>6152.6509999999998</v>
          </cell>
          <cell r="D227">
            <v>5977.3060000000005</v>
          </cell>
          <cell r="F227">
            <v>1968.056</v>
          </cell>
          <cell r="G227">
            <v>2224.8409999999999</v>
          </cell>
          <cell r="I227">
            <v>4184.5950000000003</v>
          </cell>
          <cell r="J227">
            <v>3752.4650000000001</v>
          </cell>
        </row>
        <row r="228">
          <cell r="C228">
            <v>6.2910345086241337</v>
          </cell>
          <cell r="D228">
            <v>6.6218327543616038</v>
          </cell>
          <cell r="F228">
            <v>3.3128687926988936</v>
          </cell>
          <cell r="G228">
            <v>3.7824345906993435</v>
          </cell>
          <cell r="I228">
            <v>10.89911173802734</v>
          </cell>
          <cell r="J228">
            <v>11.932930865184831</v>
          </cell>
        </row>
        <row r="242">
          <cell r="B242">
            <v>384.34199999999993</v>
          </cell>
          <cell r="C242">
            <v>445.60299999999984</v>
          </cell>
          <cell r="D242">
            <v>21.396789008809105</v>
          </cell>
          <cell r="E242">
            <v>21.3531223310153</v>
          </cell>
          <cell r="F242">
            <v>4366263</v>
          </cell>
          <cell r="G242">
            <v>3894227</v>
          </cell>
          <cell r="H242">
            <v>17.983372705796839</v>
          </cell>
          <cell r="I242">
            <v>18.047170918887524</v>
          </cell>
          <cell r="J242">
            <v>31668</v>
          </cell>
          <cell r="K242">
            <v>29207</v>
          </cell>
        </row>
        <row r="243">
          <cell r="B243">
            <v>53.559999999999945</v>
          </cell>
          <cell r="C243">
            <v>134.68599999999981</v>
          </cell>
          <cell r="D243">
            <v>25.909889630301709</v>
          </cell>
          <cell r="E243">
            <v>24.625124302184766</v>
          </cell>
          <cell r="F243">
            <v>22560</v>
          </cell>
          <cell r="G243">
            <v>25011</v>
          </cell>
          <cell r="H243">
            <v>18.046206266101557</v>
          </cell>
          <cell r="I243">
            <v>16.310297015252136</v>
          </cell>
          <cell r="J243">
            <v>4343</v>
          </cell>
          <cell r="K243">
            <v>4470</v>
          </cell>
        </row>
        <row r="244">
          <cell r="B244">
            <v>437.90199999999987</v>
          </cell>
          <cell r="C244">
            <v>580.28899999999965</v>
          </cell>
          <cell r="D244">
            <v>21.415964129814377</v>
          </cell>
          <cell r="E244">
            <v>21.37124383937282</v>
          </cell>
          <cell r="F244">
            <v>4388823</v>
          </cell>
          <cell r="G244">
            <v>3919238</v>
          </cell>
          <cell r="H244">
            <v>17.990927348847432</v>
          </cell>
          <cell r="I244">
            <v>17.795638411988818</v>
          </cell>
          <cell r="J244">
            <v>36011</v>
          </cell>
          <cell r="K244">
            <v>33677</v>
          </cell>
        </row>
        <row r="252">
          <cell r="B252">
            <v>0</v>
          </cell>
          <cell r="C252" t="str">
            <v>-</v>
          </cell>
          <cell r="D252">
            <v>0.40876872473802028</v>
          </cell>
          <cell r="E252">
            <v>0.37273666807184758</v>
          </cell>
          <cell r="F252">
            <v>83414</v>
          </cell>
          <cell r="G252">
            <v>67977</v>
          </cell>
          <cell r="H252">
            <v>0.42476830819552969</v>
          </cell>
          <cell r="I252">
            <v>0.31636770330641323</v>
          </cell>
          <cell r="J252">
            <v>748</v>
          </cell>
          <cell r="K252">
            <v>512</v>
          </cell>
        </row>
        <row r="253">
          <cell r="B253" t="str">
            <v>-</v>
          </cell>
          <cell r="C253" t="str">
            <v>-</v>
          </cell>
          <cell r="D253">
            <v>0.83609927530406225</v>
          </cell>
          <cell r="E253">
            <v>0.88119172565892467</v>
          </cell>
          <cell r="F253">
            <v>728</v>
          </cell>
          <cell r="G253">
            <v>895</v>
          </cell>
          <cell r="H253">
            <v>2.360176182165711</v>
          </cell>
          <cell r="I253">
            <v>1.8937458950594759</v>
          </cell>
          <cell r="J253">
            <v>568</v>
          </cell>
          <cell r="K253">
            <v>519</v>
          </cell>
        </row>
        <row r="254">
          <cell r="B254">
            <v>0</v>
          </cell>
          <cell r="C254">
            <v>0</v>
          </cell>
          <cell r="D254">
            <v>0.41058435343845978</v>
          </cell>
          <cell r="E254">
            <v>0.37555267266373843</v>
          </cell>
          <cell r="F254">
            <v>84142</v>
          </cell>
          <cell r="G254">
            <v>68872</v>
          </cell>
          <cell r="H254">
            <v>0.65746745136439488</v>
          </cell>
          <cell r="I254">
            <v>0.54480218554979576</v>
          </cell>
          <cell r="J254">
            <v>1316</v>
          </cell>
          <cell r="K254">
            <v>1031</v>
          </cell>
        </row>
      </sheetData>
      <sheetData sheetId="22" refreshError="1"/>
      <sheetData sheetId="23">
        <row r="33">
          <cell r="G33" t="str">
            <v>…</v>
          </cell>
          <cell r="H33" t="str">
            <v>…</v>
          </cell>
        </row>
      </sheetData>
      <sheetData sheetId="24">
        <row r="178">
          <cell r="C178" t="str">
            <v>…</v>
          </cell>
          <cell r="D178" t="str">
            <v>…</v>
          </cell>
          <cell r="F178" t="str">
            <v>…</v>
          </cell>
          <cell r="G178" t="str">
            <v>…</v>
          </cell>
          <cell r="I178" t="str">
            <v>…</v>
          </cell>
          <cell r="J178" t="str">
            <v>…</v>
          </cell>
        </row>
        <row r="179">
          <cell r="C179" t="str">
            <v>…</v>
          </cell>
          <cell r="D179" t="str">
            <v>…</v>
          </cell>
          <cell r="F179" t="str">
            <v>…</v>
          </cell>
          <cell r="G179" t="str">
            <v>…</v>
          </cell>
          <cell r="I179" t="str">
            <v>…</v>
          </cell>
          <cell r="J179" t="str">
            <v>…</v>
          </cell>
        </row>
        <row r="189">
          <cell r="B189">
            <v>1.5</v>
          </cell>
          <cell r="C189" t="str">
            <v>-</v>
          </cell>
          <cell r="D189">
            <v>8.8938830235575916E-2</v>
          </cell>
          <cell r="E189">
            <v>8.4277955606518351E-2</v>
          </cell>
          <cell r="F189">
            <v>18149</v>
          </cell>
          <cell r="G189">
            <v>15370</v>
          </cell>
          <cell r="H189">
            <v>0.21863074686534617</v>
          </cell>
          <cell r="I189">
            <v>0.24592645686709469</v>
          </cell>
          <cell r="J189">
            <v>385</v>
          </cell>
          <cell r="K189">
            <v>398</v>
          </cell>
        </row>
        <row r="190">
          <cell r="B190">
            <v>3</v>
          </cell>
          <cell r="C190" t="str">
            <v>-</v>
          </cell>
          <cell r="D190">
            <v>3.5672037762285953</v>
          </cell>
          <cell r="E190">
            <v>1.9691435210255299</v>
          </cell>
          <cell r="F190">
            <v>3106</v>
          </cell>
          <cell r="G190">
            <v>2000</v>
          </cell>
          <cell r="H190">
            <v>2.4017285797390509</v>
          </cell>
          <cell r="I190">
            <v>1.6711668977596146</v>
          </cell>
          <cell r="J190">
            <v>578</v>
          </cell>
          <cell r="K190">
            <v>458</v>
          </cell>
        </row>
        <row r="191">
          <cell r="B191">
            <v>4.5</v>
          </cell>
          <cell r="C191" t="str">
            <v>-</v>
          </cell>
          <cell r="D191">
            <v>0.10371717373409786</v>
          </cell>
          <cell r="E191">
            <v>9.4717010166237889E-2</v>
          </cell>
          <cell r="F191">
            <v>21255</v>
          </cell>
          <cell r="G191">
            <v>17370</v>
          </cell>
          <cell r="H191">
            <v>0.48111030065646826</v>
          </cell>
          <cell r="I191">
            <v>0.45232848771156664</v>
          </cell>
          <cell r="J191">
            <v>963</v>
          </cell>
          <cell r="K191">
            <v>856</v>
          </cell>
        </row>
        <row r="199">
          <cell r="B199" t="str">
            <v>-</v>
          </cell>
          <cell r="C199" t="str">
            <v>-</v>
          </cell>
          <cell r="D199">
            <v>2.8775624615312238E-2</v>
          </cell>
          <cell r="E199">
            <v>2.6577439871489549E-2</v>
          </cell>
          <cell r="F199">
            <v>5872</v>
          </cell>
          <cell r="G199">
            <v>4847</v>
          </cell>
          <cell r="H199">
            <v>0.12152462293294566</v>
          </cell>
          <cell r="I199">
            <v>0.12976019080927106</v>
          </cell>
          <cell r="J199">
            <v>214</v>
          </cell>
          <cell r="K199">
            <v>210</v>
          </cell>
        </row>
        <row r="200">
          <cell r="B200" t="str">
            <v>-</v>
          </cell>
          <cell r="C200" t="str">
            <v>-</v>
          </cell>
          <cell r="D200">
            <v>0.78326882658979446</v>
          </cell>
          <cell r="E200">
            <v>0.69</v>
          </cell>
          <cell r="F200">
            <v>682</v>
          </cell>
          <cell r="G200">
            <v>702</v>
          </cell>
          <cell r="H200">
            <v>0.64821740214410362</v>
          </cell>
          <cell r="I200">
            <v>0.55000000000000004</v>
          </cell>
          <cell r="J200">
            <v>156</v>
          </cell>
          <cell r="K200">
            <v>150</v>
          </cell>
        </row>
        <row r="201">
          <cell r="B201" t="str">
            <v>-</v>
          </cell>
          <cell r="C201" t="str">
            <v>-</v>
          </cell>
          <cell r="D201">
            <v>3.1981291773854496E-2</v>
          </cell>
          <cell r="E201">
            <v>3.0258185918966844E-2</v>
          </cell>
          <cell r="F201">
            <v>6554</v>
          </cell>
          <cell r="G201">
            <v>5549</v>
          </cell>
          <cell r="H201">
            <v>0.18485027128026299</v>
          </cell>
          <cell r="I201">
            <v>0.19023160698149996</v>
          </cell>
          <cell r="J201">
            <v>370</v>
          </cell>
          <cell r="K201">
            <v>360</v>
          </cell>
        </row>
        <row r="209">
          <cell r="B209">
            <v>0.28300000000000003</v>
          </cell>
          <cell r="C209">
            <v>8.0000000000000002E-3</v>
          </cell>
          <cell r="D209">
            <v>0.31858027183948379</v>
          </cell>
          <cell r="E209">
            <v>0.28946763529106767</v>
          </cell>
          <cell r="F209">
            <v>65010</v>
          </cell>
          <cell r="G209">
            <v>52791</v>
          </cell>
          <cell r="H209">
            <v>0.59058695257132476</v>
          </cell>
          <cell r="I209">
            <v>0.5542613864567435</v>
          </cell>
          <cell r="J209">
            <v>1040</v>
          </cell>
          <cell r="K209">
            <v>897</v>
          </cell>
        </row>
        <row r="210">
          <cell r="B210" t="str">
            <v>-</v>
          </cell>
          <cell r="C210" t="str">
            <v>-</v>
          </cell>
          <cell r="D210">
            <v>3.4845126391106112</v>
          </cell>
          <cell r="E210">
            <v>4.3675603296346255</v>
          </cell>
          <cell r="F210">
            <v>3034</v>
          </cell>
          <cell r="G210">
            <v>4436</v>
          </cell>
          <cell r="H210">
            <v>2.4515914568270589</v>
          </cell>
          <cell r="I210">
            <v>2.3170108735313435</v>
          </cell>
          <cell r="J210">
            <v>590</v>
          </cell>
          <cell r="K210">
            <v>635</v>
          </cell>
        </row>
        <row r="211">
          <cell r="B211">
            <v>0.28300000000000003</v>
          </cell>
          <cell r="C211">
            <v>8.0000000000000002E-3</v>
          </cell>
          <cell r="D211">
            <v>0.332031586429685</v>
          </cell>
          <cell r="E211">
            <v>0.31205356020629221</v>
          </cell>
          <cell r="F211">
            <v>68044</v>
          </cell>
          <cell r="G211">
            <v>57227</v>
          </cell>
          <cell r="H211">
            <v>0.81434038428872624</v>
          </cell>
          <cell r="I211">
            <v>0.80954117193238317</v>
          </cell>
          <cell r="J211">
            <v>1630</v>
          </cell>
          <cell r="K211">
            <v>1532</v>
          </cell>
        </row>
      </sheetData>
      <sheetData sheetId="25" refreshError="1"/>
      <sheetData sheetId="26">
        <row r="38">
          <cell r="G38">
            <v>2176.12</v>
          </cell>
          <cell r="H38">
            <v>1746.683</v>
          </cell>
        </row>
        <row r="40">
          <cell r="G40">
            <v>2795.2139999999999</v>
          </cell>
          <cell r="H40">
            <v>3172.7370000000001</v>
          </cell>
        </row>
        <row r="43">
          <cell r="G43" t="str">
            <v>…</v>
          </cell>
          <cell r="H43" t="str">
            <v>…</v>
          </cell>
        </row>
      </sheetData>
      <sheetData sheetId="27">
        <row r="216">
          <cell r="C216" t="str">
            <v>…</v>
          </cell>
          <cell r="D216" t="str">
            <v>…</v>
          </cell>
          <cell r="F216" t="str">
            <v>…</v>
          </cell>
          <cell r="G216" t="str">
            <v>…</v>
          </cell>
          <cell r="I216" t="str">
            <v>…</v>
          </cell>
          <cell r="J216" t="str">
            <v>…</v>
          </cell>
        </row>
        <row r="217">
          <cell r="C217" t="str">
            <v>…</v>
          </cell>
          <cell r="D217" t="str">
            <v>…</v>
          </cell>
          <cell r="F217" t="str">
            <v>…</v>
          </cell>
          <cell r="G217" t="str">
            <v>…</v>
          </cell>
          <cell r="I217" t="str">
            <v>…</v>
          </cell>
          <cell r="J217" t="str">
            <v>…</v>
          </cell>
        </row>
        <row r="226">
          <cell r="C226">
            <v>4971.3339999999998</v>
          </cell>
          <cell r="D226">
            <v>4919.42</v>
          </cell>
          <cell r="F226">
            <v>2795.2139999999999</v>
          </cell>
          <cell r="G226">
            <v>3172.7370000000001</v>
          </cell>
          <cell r="I226">
            <v>2176.12</v>
          </cell>
          <cell r="J226">
            <v>1746.683</v>
          </cell>
        </row>
        <row r="227">
          <cell r="C227">
            <v>5.0831476948548611</v>
          </cell>
          <cell r="D227">
            <v>5.449875995718064</v>
          </cell>
          <cell r="F227">
            <v>4.7052407195298533</v>
          </cell>
          <cell r="G227">
            <v>5.3939450846112882</v>
          </cell>
          <cell r="I227">
            <v>5.6678782619001495</v>
          </cell>
          <cell r="J227">
            <v>5.5544948406963517</v>
          </cell>
        </row>
        <row r="240">
          <cell r="B240">
            <v>244.59800000000004</v>
          </cell>
          <cell r="C240">
            <v>514.38100000000009</v>
          </cell>
          <cell r="D240">
            <v>7.567538429572247</v>
          </cell>
          <cell r="E240">
            <v>7.3156390933907218</v>
          </cell>
          <cell r="F240">
            <v>1544244</v>
          </cell>
          <cell r="G240">
            <v>1334173</v>
          </cell>
          <cell r="H240">
            <v>7.0904506632745781</v>
          </cell>
          <cell r="I240">
            <v>7.0218800397931256</v>
          </cell>
          <cell r="J240">
            <v>12486</v>
          </cell>
          <cell r="K240">
            <v>11364</v>
          </cell>
        </row>
        <row r="241">
          <cell r="B241">
            <v>0.41100000000000136</v>
          </cell>
          <cell r="C241">
            <v>48.654999999999973</v>
          </cell>
          <cell r="D241">
            <v>6.7462186032088756</v>
          </cell>
          <cell r="E241">
            <v>2.9438695639331671</v>
          </cell>
          <cell r="F241">
            <v>5874</v>
          </cell>
          <cell r="G241">
            <v>2990</v>
          </cell>
          <cell r="H241">
            <v>9.0459569517161142</v>
          </cell>
          <cell r="I241">
            <v>4.8055170400642195</v>
          </cell>
          <cell r="J241">
            <v>2177</v>
          </cell>
          <cell r="K241">
            <v>1317</v>
          </cell>
        </row>
        <row r="242">
          <cell r="B242">
            <v>245.00900000000004</v>
          </cell>
          <cell r="C242">
            <v>563.03600000000006</v>
          </cell>
          <cell r="D242">
            <v>7.5640488315385692</v>
          </cell>
          <cell r="E242">
            <v>7.2914266819180868</v>
          </cell>
          <cell r="F242">
            <v>1550118</v>
          </cell>
          <cell r="G242">
            <v>1337163</v>
          </cell>
          <cell r="H242">
            <v>7.3255662913040434</v>
          </cell>
          <cell r="I242">
            <v>6.7009083559233362</v>
          </cell>
          <cell r="J242">
            <v>14663</v>
          </cell>
          <cell r="K242">
            <v>12681</v>
          </cell>
        </row>
      </sheetData>
      <sheetData sheetId="28" refreshError="1"/>
      <sheetData sheetId="29">
        <row r="39">
          <cell r="G39">
            <v>9.4149999999999991</v>
          </cell>
          <cell r="H39">
            <v>4.3109999999999999</v>
          </cell>
        </row>
        <row r="41">
          <cell r="G41">
            <v>41.720999999999997</v>
          </cell>
          <cell r="H41">
            <v>36.445</v>
          </cell>
        </row>
        <row r="44">
          <cell r="G44" t="str">
            <v>…</v>
          </cell>
          <cell r="H44" t="str">
            <v>…</v>
          </cell>
        </row>
      </sheetData>
      <sheetData sheetId="30">
        <row r="177">
          <cell r="C177" t="str">
            <v>…</v>
          </cell>
          <cell r="D177" t="str">
            <v>…</v>
          </cell>
          <cell r="F177" t="str">
            <v>…</v>
          </cell>
          <cell r="G177" t="str">
            <v>…</v>
          </cell>
          <cell r="I177" t="str">
            <v>…</v>
          </cell>
          <cell r="J177" t="str">
            <v>…</v>
          </cell>
        </row>
        <row r="178">
          <cell r="C178" t="str">
            <v>…</v>
          </cell>
          <cell r="D178" t="str">
            <v>…</v>
          </cell>
          <cell r="F178" t="str">
            <v>…</v>
          </cell>
          <cell r="G178" t="str">
            <v>…</v>
          </cell>
          <cell r="I178" t="str">
            <v>…</v>
          </cell>
          <cell r="J178" t="str">
            <v>…</v>
          </cell>
        </row>
        <row r="188">
          <cell r="C188">
            <v>51.136000000000003</v>
          </cell>
          <cell r="D188">
            <v>40.756</v>
          </cell>
          <cell r="F188">
            <v>41.720999999999997</v>
          </cell>
          <cell r="G188">
            <v>36.445</v>
          </cell>
          <cell r="I188">
            <v>9.4149999999999991</v>
          </cell>
          <cell r="J188">
            <v>4.3109999999999999</v>
          </cell>
        </row>
        <row r="189">
          <cell r="C189">
            <v>5.2286134973851713E-2</v>
          </cell>
          <cell r="D189">
            <v>4.5150677535458532E-2</v>
          </cell>
          <cell r="F189">
            <v>7.0229809975016225E-2</v>
          </cell>
          <cell r="G189">
            <v>6.1959856303456101E-2</v>
          </cell>
          <cell r="I189">
            <v>2.4522119109143755E-2</v>
          </cell>
          <cell r="J189">
            <v>1.3709085883495731E-2</v>
          </cell>
        </row>
        <row r="199">
          <cell r="B199">
            <v>0.01</v>
          </cell>
          <cell r="C199" t="str">
            <v>-</v>
          </cell>
          <cell r="D199">
            <v>5.9638854149923357E-2</v>
          </cell>
          <cell r="E199">
            <v>6.6950802729706507E-2</v>
          </cell>
          <cell r="F199">
            <v>12170</v>
          </cell>
          <cell r="G199">
            <v>12210</v>
          </cell>
          <cell r="H199">
            <v>0.29302198800654189</v>
          </cell>
          <cell r="I199">
            <v>0.31636770330641323</v>
          </cell>
          <cell r="J199">
            <v>516</v>
          </cell>
          <cell r="K199">
            <v>512</v>
          </cell>
        </row>
        <row r="200">
          <cell r="B200" t="str">
            <v>-</v>
          </cell>
          <cell r="C200" t="str">
            <v>-</v>
          </cell>
          <cell r="D200">
            <v>1.2518519369250383</v>
          </cell>
          <cell r="E200">
            <v>1.2947118650742859</v>
          </cell>
          <cell r="F200">
            <v>1090</v>
          </cell>
          <cell r="G200">
            <v>1315</v>
          </cell>
          <cell r="H200">
            <v>1.6122330258455912</v>
          </cell>
          <cell r="I200">
            <v>1.4011530321827337</v>
          </cell>
          <cell r="J200">
            <v>388</v>
          </cell>
          <cell r="K200">
            <v>384</v>
          </cell>
        </row>
        <row r="201">
          <cell r="B201">
            <v>0.01</v>
          </cell>
          <cell r="C201" t="str">
            <v>-</v>
          </cell>
          <cell r="D201">
            <v>6.4704291870813349E-2</v>
          </cell>
          <cell r="E201">
            <v>7.3750579303302685E-2</v>
          </cell>
          <cell r="F201">
            <v>13260</v>
          </cell>
          <cell r="G201">
            <v>13525</v>
          </cell>
          <cell r="H201">
            <v>0.45163417631718306</v>
          </cell>
          <cell r="I201">
            <v>0.47346533293173332</v>
          </cell>
          <cell r="J201">
            <v>904</v>
          </cell>
          <cell r="K201">
            <v>896</v>
          </cell>
        </row>
        <row r="209">
          <cell r="B209">
            <v>0.02</v>
          </cell>
          <cell r="C209" t="str">
            <v>-</v>
          </cell>
          <cell r="D209">
            <v>5.437083704136398E-2</v>
          </cell>
          <cell r="E209">
            <v>5.6230997706235887E-2</v>
          </cell>
          <cell r="F209">
            <v>11095</v>
          </cell>
          <cell r="G209">
            <v>10255</v>
          </cell>
          <cell r="H209">
            <v>0.28620752316918047</v>
          </cell>
          <cell r="I209">
            <v>0.2978305331908031</v>
          </cell>
          <cell r="J209">
            <v>504</v>
          </cell>
          <cell r="K209">
            <v>482</v>
          </cell>
        </row>
        <row r="210">
          <cell r="B210" t="str">
            <v>-</v>
          </cell>
          <cell r="C210" t="str">
            <v>-</v>
          </cell>
          <cell r="D210">
            <v>0.6270744564780466</v>
          </cell>
          <cell r="E210">
            <v>0.68230823003534613</v>
          </cell>
          <cell r="F210">
            <v>546</v>
          </cell>
          <cell r="G210">
            <v>693</v>
          </cell>
          <cell r="H210">
            <v>0.68561455996010967</v>
          </cell>
          <cell r="I210">
            <v>0.76625556447493248</v>
          </cell>
          <cell r="J210">
            <v>165</v>
          </cell>
          <cell r="K210">
            <v>210</v>
          </cell>
        </row>
        <row r="211">
          <cell r="B211">
            <v>0.02</v>
          </cell>
          <cell r="C211" t="str">
            <v>-</v>
          </cell>
          <cell r="D211">
            <v>5.6804122297747971E-2</v>
          </cell>
          <cell r="E211">
            <v>5.9698435653423858E-2</v>
          </cell>
          <cell r="F211">
            <v>11641</v>
          </cell>
          <cell r="G211">
            <v>10948</v>
          </cell>
          <cell r="H211">
            <v>0.33422927428782684</v>
          </cell>
          <cell r="I211">
            <v>0.36566742230888327</v>
          </cell>
          <cell r="J211">
            <v>669</v>
          </cell>
          <cell r="K211">
            <v>692</v>
          </cell>
        </row>
      </sheetData>
      <sheetData sheetId="31" refreshError="1"/>
      <sheetData sheetId="32">
        <row r="33">
          <cell r="G33">
            <v>1928.4110000000001</v>
          </cell>
          <cell r="H33">
            <v>2156.0030000000002</v>
          </cell>
        </row>
        <row r="35">
          <cell r="G35">
            <v>732.72699999999998</v>
          </cell>
          <cell r="H35">
            <v>663.62199999999996</v>
          </cell>
        </row>
        <row r="38">
          <cell r="G38" t="str">
            <v>…</v>
          </cell>
          <cell r="H38" t="str">
            <v>…</v>
          </cell>
        </row>
      </sheetData>
      <sheetData sheetId="33">
        <row r="183">
          <cell r="C183" t="str">
            <v>…</v>
          </cell>
          <cell r="D183" t="str">
            <v>…</v>
          </cell>
          <cell r="F183" t="str">
            <v>…</v>
          </cell>
          <cell r="G183" t="str">
            <v>…</v>
          </cell>
          <cell r="I183" t="str">
            <v>…</v>
          </cell>
          <cell r="J183" t="str">
            <v>…</v>
          </cell>
        </row>
        <row r="184">
          <cell r="C184" t="str">
            <v>…</v>
          </cell>
          <cell r="D184" t="str">
            <v>…</v>
          </cell>
          <cell r="F184" t="str">
            <v>…</v>
          </cell>
          <cell r="G184" t="str">
            <v>…</v>
          </cell>
          <cell r="I184" t="str">
            <v>…</v>
          </cell>
          <cell r="J184" t="str">
            <v>…</v>
          </cell>
        </row>
        <row r="193">
          <cell r="C193">
            <v>2661.1379999999999</v>
          </cell>
          <cell r="D193">
            <v>2819.625</v>
          </cell>
          <cell r="F193">
            <v>732.72699999999998</v>
          </cell>
          <cell r="G193">
            <v>663.62199999999996</v>
          </cell>
          <cell r="I193">
            <v>1928.4110000000001</v>
          </cell>
          <cell r="J193">
            <v>2156.0030000000002</v>
          </cell>
        </row>
        <row r="194">
          <cell r="C194">
            <v>2.7209914864683551</v>
          </cell>
          <cell r="D194">
            <v>3.1236622618980583</v>
          </cell>
          <cell r="F194">
            <v>1.2334142991194774</v>
          </cell>
          <cell r="G194">
            <v>1.1282185144687102</v>
          </cell>
          <cell r="I194">
            <v>5.0227003965356367</v>
          </cell>
          <cell r="J194">
            <v>6.8561424941021674</v>
          </cell>
        </row>
        <row r="204">
          <cell r="B204">
            <v>212.04300000000001</v>
          </cell>
          <cell r="C204">
            <v>206.21200000000002</v>
          </cell>
          <cell r="D204">
            <v>1.0108418242334667</v>
          </cell>
          <cell r="E204">
            <v>1.0005717960449347</v>
          </cell>
          <cell r="F204">
            <v>206274</v>
          </cell>
          <cell r="G204">
            <v>182477</v>
          </cell>
          <cell r="H204">
            <v>1.2351217517717608</v>
          </cell>
          <cell r="I204">
            <v>1.2061518688557005</v>
          </cell>
          <cell r="J204">
            <v>2175</v>
          </cell>
          <cell r="K204">
            <v>1952</v>
          </cell>
        </row>
        <row r="205">
          <cell r="B205">
            <v>8.2820000000000107</v>
          </cell>
          <cell r="C205">
            <v>6.2299999999999898</v>
          </cell>
          <cell r="D205">
            <v>9.36362279059618</v>
          </cell>
          <cell r="E205">
            <v>6.8112674392273087</v>
          </cell>
          <cell r="F205">
            <v>8153</v>
          </cell>
          <cell r="G205">
            <v>6918</v>
          </cell>
          <cell r="H205">
            <v>6.519571179257043</v>
          </cell>
          <cell r="I205">
            <v>4.5500985185725753</v>
          </cell>
          <cell r="J205">
            <v>1569</v>
          </cell>
          <cell r="K205">
            <v>1247</v>
          </cell>
        </row>
        <row r="206">
          <cell r="B206">
            <v>220.32500000000002</v>
          </cell>
          <cell r="C206">
            <v>212.44200000000001</v>
          </cell>
          <cell r="D206">
            <v>1.0463308591993132</v>
          </cell>
          <cell r="E206">
            <v>1.0327534911015905</v>
          </cell>
          <cell r="F206">
            <v>214427</v>
          </cell>
          <cell r="G206">
            <v>189395</v>
          </cell>
          <cell r="H206">
            <v>1.8704849072251475</v>
          </cell>
          <cell r="I206">
            <v>1.690419196482829</v>
          </cell>
          <cell r="J206">
            <v>3744</v>
          </cell>
          <cell r="K206">
            <v>3199</v>
          </cell>
        </row>
      </sheetData>
      <sheetData sheetId="34" refreshError="1"/>
      <sheetData sheetId="35">
        <row r="33">
          <cell r="G33">
            <v>1.054</v>
          </cell>
          <cell r="H33">
            <v>20.167999999999999</v>
          </cell>
        </row>
        <row r="35">
          <cell r="G35">
            <v>649.20299999999997</v>
          </cell>
          <cell r="H35">
            <v>633.44600000000003</v>
          </cell>
        </row>
        <row r="38">
          <cell r="G38" t="str">
            <v>…</v>
          </cell>
          <cell r="H38" t="str">
            <v>…</v>
          </cell>
        </row>
      </sheetData>
      <sheetData sheetId="36">
        <row r="160">
          <cell r="C160" t="str">
            <v>…</v>
          </cell>
          <cell r="D160" t="str">
            <v>…</v>
          </cell>
          <cell r="F160" t="str">
            <v>…</v>
          </cell>
          <cell r="G160" t="str">
            <v>…</v>
          </cell>
          <cell r="I160" t="str">
            <v>…</v>
          </cell>
          <cell r="J160" t="str">
            <v>…</v>
          </cell>
        </row>
        <row r="161">
          <cell r="C161" t="str">
            <v>…</v>
          </cell>
          <cell r="D161" t="str">
            <v>…</v>
          </cell>
          <cell r="F161" t="str">
            <v>…</v>
          </cell>
          <cell r="G161" t="str">
            <v>…</v>
          </cell>
          <cell r="I161" t="str">
            <v>…</v>
          </cell>
          <cell r="J161" t="str">
            <v>…</v>
          </cell>
        </row>
        <row r="170">
          <cell r="C170">
            <v>650.25699999999995</v>
          </cell>
          <cell r="D170">
            <v>653.61400000000003</v>
          </cell>
          <cell r="F170">
            <v>649.20299999999997</v>
          </cell>
          <cell r="G170">
            <v>633.44600000000003</v>
          </cell>
          <cell r="I170">
            <v>1.054</v>
          </cell>
          <cell r="J170">
            <v>20.167999999999999</v>
          </cell>
        </row>
        <row r="171">
          <cell r="C171">
            <v>0.66488237777088344</v>
          </cell>
          <cell r="D171">
            <v>0.72409252494506804</v>
          </cell>
          <cell r="F171">
            <v>1.0928166468974967</v>
          </cell>
          <cell r="G171">
            <v>1.0769165354918111</v>
          </cell>
          <cell r="I171">
            <v>2.7452271419052066E-3</v>
          </cell>
          <cell r="J171">
            <v>6.4134735351041958E-2</v>
          </cell>
        </row>
        <row r="184">
          <cell r="B184">
            <v>67.968000000000032</v>
          </cell>
          <cell r="C184">
            <v>48.179000000000002</v>
          </cell>
          <cell r="D184">
            <v>0.82598587877386032</v>
          </cell>
          <cell r="E184">
            <v>0.84689749651153967</v>
          </cell>
          <cell r="F184">
            <v>168552</v>
          </cell>
          <cell r="G184">
            <v>154451</v>
          </cell>
          <cell r="H184">
            <v>0.89439850990368897</v>
          </cell>
          <cell r="I184">
            <v>0.87371861811575846</v>
          </cell>
          <cell r="J184">
            <v>1575</v>
          </cell>
          <cell r="K184">
            <v>1414</v>
          </cell>
        </row>
        <row r="185">
          <cell r="B185" t="str">
            <v>-</v>
          </cell>
          <cell r="C185" t="str">
            <v>-</v>
          </cell>
          <cell r="D185">
            <v>0.97851178922947946</v>
          </cell>
          <cell r="E185">
            <v>0.77387340376303326</v>
          </cell>
          <cell r="F185">
            <v>852</v>
          </cell>
          <cell r="G185">
            <v>786</v>
          </cell>
          <cell r="H185">
            <v>1.5582149090002493</v>
          </cell>
          <cell r="I185">
            <v>1.5762971612055754</v>
          </cell>
          <cell r="J185">
            <v>375</v>
          </cell>
          <cell r="K185">
            <v>432</v>
          </cell>
        </row>
        <row r="186">
          <cell r="B186">
            <v>67.968000000000032</v>
          </cell>
          <cell r="C186">
            <v>48.179000000000002</v>
          </cell>
          <cell r="D186">
            <v>0.82663392609979358</v>
          </cell>
          <cell r="E186">
            <v>0.84649306316501283</v>
          </cell>
          <cell r="F186">
            <v>169404</v>
          </cell>
          <cell r="G186">
            <v>155237</v>
          </cell>
          <cell r="H186">
            <v>0.97421088917976439</v>
          </cell>
          <cell r="I186">
            <v>0.97546540691069161</v>
          </cell>
          <cell r="J186">
            <v>1950</v>
          </cell>
          <cell r="K186">
            <v>1846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1"/>
      <sheetName val="p14ccR1 "/>
      <sheetName val="p19--26écoR1"/>
      <sheetName val="R2"/>
      <sheetName val="P30cc R2"/>
      <sheetName val="P35--41écoR2"/>
      <sheetName val="R3"/>
      <sheetName val="p46ccR3"/>
      <sheetName val="P51--56écoR3"/>
      <sheetName val="R4"/>
      <sheetName val="p60ccR4"/>
      <sheetName val="p65--71écoR4"/>
      <sheetName val="R5"/>
      <sheetName val="P76ccR5"/>
      <sheetName val="P81--85écoR5"/>
      <sheetName val="R6"/>
      <sheetName val="P90ccR6"/>
      <sheetName val="P95--101écoR6"/>
      <sheetName val="R7 "/>
      <sheetName val="p106ccR7"/>
      <sheetName val="p111--117écoR7"/>
      <sheetName val="R8"/>
      <sheetName val="p122ccR8"/>
      <sheetName val="p127--131écoR8"/>
      <sheetName val="R9"/>
      <sheetName val="P136ccR9"/>
      <sheetName val="P141--146écoR9"/>
      <sheetName val="R10"/>
      <sheetName val="P150ccR10"/>
      <sheetName val="P154--158écoR10"/>
      <sheetName val="R11"/>
      <sheetName val="P162ccR11"/>
      <sheetName val="P167--171écoR11"/>
      <sheetName val="R12"/>
      <sheetName val="P176ccR12"/>
      <sheetName val="p180--184écoR12"/>
    </sheetNames>
    <sheetDataSet>
      <sheetData sheetId="0" refreshError="1"/>
      <sheetData sheetId="1">
        <row r="15">
          <cell r="G15">
            <v>96808</v>
          </cell>
          <cell r="H15">
            <v>96983</v>
          </cell>
        </row>
        <row r="17">
          <cell r="G17">
            <v>52459.199999999997</v>
          </cell>
          <cell r="H17">
            <v>49498.1</v>
          </cell>
        </row>
        <row r="21">
          <cell r="G21">
            <v>659950</v>
          </cell>
          <cell r="H21">
            <v>629583</v>
          </cell>
        </row>
      </sheetData>
      <sheetData sheetId="2">
        <row r="9">
          <cell r="E9">
            <v>4976.6000000000004</v>
          </cell>
          <cell r="H9">
            <v>386.7</v>
          </cell>
          <cell r="J9">
            <v>382.6</v>
          </cell>
        </row>
        <row r="10">
          <cell r="C10">
            <v>1832.6</v>
          </cell>
          <cell r="E10">
            <v>1644.1</v>
          </cell>
          <cell r="H10">
            <v>98.5</v>
          </cell>
          <cell r="J10">
            <v>128.80000000000001</v>
          </cell>
        </row>
        <row r="11">
          <cell r="C11">
            <v>2765.8</v>
          </cell>
          <cell r="E11">
            <v>1959.2</v>
          </cell>
          <cell r="H11">
            <v>152.9</v>
          </cell>
          <cell r="J11">
            <v>132.9</v>
          </cell>
        </row>
        <row r="12">
          <cell r="C12">
            <v>2025.2</v>
          </cell>
          <cell r="E12">
            <v>1205.9000000000001</v>
          </cell>
          <cell r="H12">
            <v>124.5</v>
          </cell>
          <cell r="J12">
            <v>111.9</v>
          </cell>
        </row>
        <row r="13">
          <cell r="C13">
            <v>344.2</v>
          </cell>
          <cell r="E13">
            <v>276.60000000000002</v>
          </cell>
          <cell r="H13">
            <v>34.200000000000003</v>
          </cell>
          <cell r="J13">
            <v>40.299999999999997</v>
          </cell>
        </row>
        <row r="14">
          <cell r="C14" t="str">
            <v>…</v>
          </cell>
          <cell r="E14" t="str">
            <v>…</v>
          </cell>
          <cell r="H14">
            <v>2202.1</v>
          </cell>
          <cell r="J14">
            <v>4.5</v>
          </cell>
        </row>
        <row r="15">
          <cell r="C15">
            <v>158.30000000000001</v>
          </cell>
          <cell r="E15">
            <v>152.30000000000001</v>
          </cell>
          <cell r="H15">
            <v>7.9</v>
          </cell>
          <cell r="J15">
            <v>7</v>
          </cell>
        </row>
        <row r="32">
          <cell r="C32" t="str">
            <v>443.8</v>
          </cell>
          <cell r="D32">
            <v>946.6</v>
          </cell>
          <cell r="F32">
            <v>784.9</v>
          </cell>
          <cell r="G32">
            <v>803.4</v>
          </cell>
          <cell r="I32">
            <v>336.3</v>
          </cell>
          <cell r="J32">
            <v>424</v>
          </cell>
        </row>
        <row r="42">
          <cell r="C42">
            <v>5513</v>
          </cell>
          <cell r="F42">
            <v>996</v>
          </cell>
          <cell r="I42">
            <v>2898</v>
          </cell>
        </row>
        <row r="43">
          <cell r="C43">
            <v>155249</v>
          </cell>
          <cell r="F43">
            <v>38495</v>
          </cell>
          <cell r="I43">
            <v>82435</v>
          </cell>
        </row>
        <row r="45">
          <cell r="C45">
            <v>22772</v>
          </cell>
          <cell r="F45">
            <v>7544</v>
          </cell>
          <cell r="I45">
            <v>6588</v>
          </cell>
        </row>
        <row r="46">
          <cell r="C46">
            <v>229453</v>
          </cell>
          <cell r="F46">
            <v>42702</v>
          </cell>
          <cell r="I46">
            <v>98242</v>
          </cell>
        </row>
        <row r="48">
          <cell r="C48">
            <v>818</v>
          </cell>
          <cell r="F48">
            <v>569</v>
          </cell>
          <cell r="I48">
            <v>160</v>
          </cell>
        </row>
        <row r="49">
          <cell r="C49">
            <v>66921</v>
          </cell>
          <cell r="F49">
            <v>41449</v>
          </cell>
          <cell r="I49">
            <v>17668</v>
          </cell>
        </row>
        <row r="51">
          <cell r="C51">
            <v>3334</v>
          </cell>
          <cell r="F51">
            <v>1086</v>
          </cell>
          <cell r="I51">
            <v>439</v>
          </cell>
        </row>
        <row r="52">
          <cell r="C52">
            <v>177960</v>
          </cell>
          <cell r="F52">
            <v>55409</v>
          </cell>
          <cell r="I52">
            <v>24596</v>
          </cell>
        </row>
        <row r="54">
          <cell r="C54">
            <v>32437</v>
          </cell>
          <cell r="F54">
            <v>10195</v>
          </cell>
          <cell r="I54">
            <v>10085</v>
          </cell>
        </row>
        <row r="55">
          <cell r="C55">
            <v>629583</v>
          </cell>
          <cell r="F55">
            <v>178055</v>
          </cell>
          <cell r="I55">
            <v>222941</v>
          </cell>
        </row>
        <row r="62">
          <cell r="C62">
            <v>2983</v>
          </cell>
          <cell r="F62">
            <v>667</v>
          </cell>
          <cell r="I62">
            <v>1009</v>
          </cell>
        </row>
        <row r="63">
          <cell r="C63">
            <v>135988</v>
          </cell>
          <cell r="F63">
            <v>36322</v>
          </cell>
          <cell r="I63">
            <v>64884</v>
          </cell>
        </row>
        <row r="65">
          <cell r="C65">
            <v>22448</v>
          </cell>
          <cell r="F65">
            <v>10983</v>
          </cell>
          <cell r="I65">
            <v>5054</v>
          </cell>
        </row>
        <row r="66">
          <cell r="C66">
            <v>226552</v>
          </cell>
          <cell r="F66">
            <v>54066</v>
          </cell>
          <cell r="I66">
            <v>87099</v>
          </cell>
        </row>
        <row r="68">
          <cell r="C68">
            <v>779</v>
          </cell>
          <cell r="F68">
            <v>514</v>
          </cell>
          <cell r="I68">
            <v>141</v>
          </cell>
        </row>
        <row r="69">
          <cell r="C69">
            <v>75766</v>
          </cell>
          <cell r="F69">
            <v>44732</v>
          </cell>
          <cell r="I69">
            <v>16943</v>
          </cell>
        </row>
        <row r="71">
          <cell r="C71">
            <v>3249</v>
          </cell>
          <cell r="F71">
            <v>613</v>
          </cell>
          <cell r="I71">
            <v>348</v>
          </cell>
        </row>
        <row r="72">
          <cell r="C72">
            <v>221644</v>
          </cell>
          <cell r="F72">
            <v>51732</v>
          </cell>
          <cell r="I72">
            <v>24909</v>
          </cell>
        </row>
        <row r="74">
          <cell r="C74">
            <v>29459</v>
          </cell>
          <cell r="F74">
            <v>12777</v>
          </cell>
          <cell r="I74">
            <v>6552</v>
          </cell>
        </row>
        <row r="75">
          <cell r="C75">
            <v>659950</v>
          </cell>
          <cell r="F75">
            <v>186852</v>
          </cell>
          <cell r="I75">
            <v>193835</v>
          </cell>
        </row>
      </sheetData>
      <sheetData sheetId="3" refreshError="1"/>
      <sheetData sheetId="4">
        <row r="15">
          <cell r="H15">
            <v>132989</v>
          </cell>
          <cell r="I15">
            <v>129351</v>
          </cell>
        </row>
        <row r="17">
          <cell r="H17">
            <v>322937</v>
          </cell>
          <cell r="I17">
            <v>268733</v>
          </cell>
        </row>
        <row r="21">
          <cell r="H21">
            <v>157068</v>
          </cell>
          <cell r="I21">
            <v>146505</v>
          </cell>
        </row>
      </sheetData>
      <sheetData sheetId="5">
        <row r="9">
          <cell r="C9">
            <v>4107.8</v>
          </cell>
          <cell r="E9">
            <v>1236.5999999999999</v>
          </cell>
          <cell r="H9">
            <v>460.1</v>
          </cell>
          <cell r="J9">
            <v>288.60000000000002</v>
          </cell>
        </row>
        <row r="10">
          <cell r="C10">
            <v>706</v>
          </cell>
          <cell r="E10">
            <v>198.5</v>
          </cell>
          <cell r="H10">
            <v>74.599999999999994</v>
          </cell>
          <cell r="J10">
            <v>45</v>
          </cell>
        </row>
        <row r="11">
          <cell r="C11">
            <v>1384.8</v>
          </cell>
          <cell r="E11">
            <v>437.7</v>
          </cell>
          <cell r="H11">
            <v>153.30000000000001</v>
          </cell>
          <cell r="J11">
            <v>59.4</v>
          </cell>
        </row>
        <row r="12">
          <cell r="C12">
            <v>1982.1</v>
          </cell>
          <cell r="E12">
            <v>583.70000000000005</v>
          </cell>
          <cell r="H12">
            <v>226.5</v>
          </cell>
          <cell r="J12">
            <v>179.5</v>
          </cell>
        </row>
        <row r="13">
          <cell r="C13">
            <v>8.6999999999999993</v>
          </cell>
          <cell r="E13">
            <v>27.1</v>
          </cell>
          <cell r="H13">
            <v>1.3</v>
          </cell>
          <cell r="J13">
            <v>3.8</v>
          </cell>
        </row>
        <row r="25">
          <cell r="C25">
            <v>322937.7</v>
          </cell>
          <cell r="E25">
            <v>268733.59999999998</v>
          </cell>
          <cell r="H25">
            <v>19935</v>
          </cell>
          <cell r="J25">
            <v>19198</v>
          </cell>
        </row>
        <row r="32">
          <cell r="C32">
            <v>759.1</v>
          </cell>
          <cell r="D32">
            <v>376.3</v>
          </cell>
          <cell r="F32">
            <v>3332.6</v>
          </cell>
          <cell r="G32">
            <v>2720</v>
          </cell>
          <cell r="I32">
            <v>119.6</v>
          </cell>
          <cell r="J32">
            <v>92.7</v>
          </cell>
        </row>
        <row r="42">
          <cell r="C42">
            <v>1904</v>
          </cell>
          <cell r="D42">
            <v>2809</v>
          </cell>
          <cell r="F42">
            <v>1904</v>
          </cell>
          <cell r="G42">
            <v>2809</v>
          </cell>
          <cell r="I42">
            <v>0</v>
          </cell>
          <cell r="J42">
            <v>0</v>
          </cell>
        </row>
        <row r="43">
          <cell r="C43">
            <v>31215</v>
          </cell>
          <cell r="D43">
            <v>39898</v>
          </cell>
          <cell r="F43">
            <v>31213</v>
          </cell>
          <cell r="G43">
            <v>39898</v>
          </cell>
          <cell r="I43">
            <v>0</v>
          </cell>
          <cell r="J43">
            <v>0</v>
          </cell>
        </row>
        <row r="45">
          <cell r="C45">
            <v>3754</v>
          </cell>
          <cell r="D45">
            <v>5642</v>
          </cell>
          <cell r="F45">
            <v>2549</v>
          </cell>
          <cell r="G45">
            <v>4032</v>
          </cell>
          <cell r="I45">
            <v>1205</v>
          </cell>
          <cell r="J45">
            <v>1610</v>
          </cell>
        </row>
        <row r="46">
          <cell r="C46">
            <v>28181</v>
          </cell>
          <cell r="D46">
            <v>34416</v>
          </cell>
          <cell r="F46">
            <v>17132</v>
          </cell>
          <cell r="G46">
            <v>22033</v>
          </cell>
          <cell r="I46">
            <v>11049</v>
          </cell>
          <cell r="J46">
            <v>12383</v>
          </cell>
        </row>
        <row r="48">
          <cell r="C48">
            <v>265</v>
          </cell>
          <cell r="D48">
            <v>264</v>
          </cell>
          <cell r="F48">
            <v>265</v>
          </cell>
          <cell r="G48">
            <v>264</v>
          </cell>
          <cell r="I48">
            <v>0</v>
          </cell>
          <cell r="J48">
            <v>0</v>
          </cell>
        </row>
        <row r="49">
          <cell r="C49">
            <v>18962</v>
          </cell>
          <cell r="D49">
            <v>20161</v>
          </cell>
          <cell r="F49">
            <v>18962</v>
          </cell>
          <cell r="G49">
            <v>20161</v>
          </cell>
          <cell r="I49">
            <v>0</v>
          </cell>
          <cell r="J49">
            <v>0</v>
          </cell>
        </row>
        <row r="51">
          <cell r="C51">
            <v>1383</v>
          </cell>
          <cell r="D51">
            <v>1071</v>
          </cell>
          <cell r="F51">
            <v>1244</v>
          </cell>
          <cell r="G51">
            <v>974</v>
          </cell>
          <cell r="I51">
            <v>0</v>
          </cell>
          <cell r="J51">
            <v>0</v>
          </cell>
        </row>
        <row r="52">
          <cell r="C52">
            <v>78710</v>
          </cell>
          <cell r="D52">
            <v>52030</v>
          </cell>
          <cell r="F52">
            <v>68912</v>
          </cell>
          <cell r="G52">
            <v>46338</v>
          </cell>
          <cell r="I52">
            <v>0</v>
          </cell>
          <cell r="J52">
            <v>0</v>
          </cell>
        </row>
        <row r="54">
          <cell r="C54">
            <v>7306</v>
          </cell>
          <cell r="D54">
            <v>9786</v>
          </cell>
          <cell r="F54">
            <v>5962</v>
          </cell>
          <cell r="G54">
            <v>8079</v>
          </cell>
          <cell r="I54">
            <v>1205</v>
          </cell>
          <cell r="J54">
            <v>1610</v>
          </cell>
        </row>
        <row r="55">
          <cell r="C55">
            <v>157068</v>
          </cell>
          <cell r="D55">
            <v>146505</v>
          </cell>
          <cell r="F55">
            <v>136219</v>
          </cell>
          <cell r="G55">
            <v>128430</v>
          </cell>
          <cell r="I55">
            <v>11049</v>
          </cell>
          <cell r="J55">
            <v>12383</v>
          </cell>
        </row>
      </sheetData>
      <sheetData sheetId="6" refreshError="1"/>
      <sheetData sheetId="7">
        <row r="15">
          <cell r="G15">
            <v>115676</v>
          </cell>
          <cell r="H15">
            <v>113118</v>
          </cell>
        </row>
        <row r="17">
          <cell r="G17">
            <v>67837.5</v>
          </cell>
          <cell r="H17">
            <v>66392.600000000006</v>
          </cell>
        </row>
      </sheetData>
      <sheetData sheetId="8">
        <row r="9">
          <cell r="C9">
            <v>20430.099999999999</v>
          </cell>
          <cell r="E9">
            <v>5664</v>
          </cell>
          <cell r="H9">
            <v>820.7</v>
          </cell>
          <cell r="J9">
            <v>657.6</v>
          </cell>
        </row>
        <row r="10">
          <cell r="C10">
            <v>6044.6</v>
          </cell>
          <cell r="E10">
            <v>1285.7</v>
          </cell>
          <cell r="H10">
            <v>234.3</v>
          </cell>
          <cell r="J10">
            <v>170.6</v>
          </cell>
        </row>
        <row r="11">
          <cell r="C11">
            <v>9906.9</v>
          </cell>
          <cell r="E11">
            <v>3102.4</v>
          </cell>
          <cell r="H11">
            <v>364</v>
          </cell>
          <cell r="J11">
            <v>343.7</v>
          </cell>
        </row>
        <row r="12">
          <cell r="C12">
            <v>4394.5</v>
          </cell>
          <cell r="E12">
            <v>1223.3</v>
          </cell>
          <cell r="H12">
            <v>217.3</v>
          </cell>
          <cell r="J12">
            <v>138.6</v>
          </cell>
        </row>
        <row r="13">
          <cell r="C13">
            <v>1102</v>
          </cell>
          <cell r="E13">
            <v>527</v>
          </cell>
          <cell r="H13">
            <v>124.1</v>
          </cell>
          <cell r="J13">
            <v>110.4</v>
          </cell>
        </row>
        <row r="14">
          <cell r="C14">
            <v>0</v>
          </cell>
          <cell r="E14">
            <v>0</v>
          </cell>
          <cell r="H14">
            <v>0</v>
          </cell>
          <cell r="J14">
            <v>0</v>
          </cell>
        </row>
        <row r="15">
          <cell r="C15">
            <v>10.8</v>
          </cell>
          <cell r="E15">
            <v>43.8</v>
          </cell>
          <cell r="H15">
            <v>1.5</v>
          </cell>
          <cell r="J15">
            <v>10.3</v>
          </cell>
        </row>
        <row r="25">
          <cell r="C25">
            <v>67.8</v>
          </cell>
          <cell r="E25">
            <v>66.400000000000006</v>
          </cell>
          <cell r="H25">
            <v>4.5</v>
          </cell>
          <cell r="J25">
            <v>4.4000000000000004</v>
          </cell>
        </row>
        <row r="32">
          <cell r="C32">
            <v>337.7</v>
          </cell>
          <cell r="D32">
            <v>772.5</v>
          </cell>
          <cell r="F32">
            <v>2615.8000000000002</v>
          </cell>
          <cell r="G32">
            <v>2772.3</v>
          </cell>
          <cell r="I32">
            <v>424.6</v>
          </cell>
          <cell r="J32">
            <v>383</v>
          </cell>
        </row>
      </sheetData>
      <sheetData sheetId="9" refreshError="1"/>
      <sheetData sheetId="10">
        <row r="15">
          <cell r="G15">
            <v>146114</v>
          </cell>
          <cell r="H15">
            <v>147443</v>
          </cell>
        </row>
        <row r="17">
          <cell r="G17">
            <v>452879.5</v>
          </cell>
          <cell r="H17">
            <v>418094.1</v>
          </cell>
        </row>
        <row r="21">
          <cell r="G21">
            <v>88471</v>
          </cell>
          <cell r="H21">
            <v>63941</v>
          </cell>
        </row>
      </sheetData>
      <sheetData sheetId="11">
        <row r="9">
          <cell r="C9">
            <v>15522.1</v>
          </cell>
          <cell r="E9">
            <v>5909.8</v>
          </cell>
          <cell r="H9">
            <v>544.70000000000005</v>
          </cell>
          <cell r="J9">
            <v>513.6</v>
          </cell>
        </row>
        <row r="10">
          <cell r="C10">
            <v>860.2</v>
          </cell>
          <cell r="E10">
            <v>614.29999999999995</v>
          </cell>
          <cell r="H10">
            <v>27.9</v>
          </cell>
          <cell r="J10">
            <v>66.099999999999994</v>
          </cell>
        </row>
        <row r="11">
          <cell r="C11">
            <v>12232.5</v>
          </cell>
          <cell r="E11">
            <v>3960.6</v>
          </cell>
          <cell r="H11">
            <v>425.9</v>
          </cell>
          <cell r="J11">
            <v>330.5</v>
          </cell>
        </row>
        <row r="12">
          <cell r="C12">
            <v>1772.3</v>
          </cell>
          <cell r="E12">
            <v>724.3</v>
          </cell>
          <cell r="H12">
            <v>78.7</v>
          </cell>
          <cell r="J12">
            <v>100.8</v>
          </cell>
        </row>
        <row r="13">
          <cell r="C13">
            <v>655.5</v>
          </cell>
          <cell r="E13">
            <v>511.5</v>
          </cell>
          <cell r="H13">
            <v>58.6</v>
          </cell>
          <cell r="J13">
            <v>75.5</v>
          </cell>
        </row>
        <row r="14">
          <cell r="C14">
            <v>10987.6</v>
          </cell>
          <cell r="E14">
            <v>10881.2</v>
          </cell>
          <cell r="H14">
            <v>19</v>
          </cell>
          <cell r="J14">
            <v>19.2</v>
          </cell>
        </row>
        <row r="15">
          <cell r="C15">
            <v>428.3</v>
          </cell>
          <cell r="E15">
            <v>470.4</v>
          </cell>
          <cell r="H15">
            <v>23.7</v>
          </cell>
          <cell r="J15">
            <v>36.1</v>
          </cell>
        </row>
        <row r="25">
          <cell r="C25">
            <v>452879.5</v>
          </cell>
          <cell r="E25">
            <v>418094.1</v>
          </cell>
          <cell r="H25">
            <v>24594.9</v>
          </cell>
          <cell r="J25">
            <v>23198</v>
          </cell>
        </row>
        <row r="32">
          <cell r="C32">
            <v>128.19999999999999</v>
          </cell>
          <cell r="D32">
            <v>229.7</v>
          </cell>
          <cell r="F32">
            <v>1585.4</v>
          </cell>
          <cell r="G32">
            <v>1634.4</v>
          </cell>
          <cell r="I32">
            <v>512.79999999999995</v>
          </cell>
          <cell r="J32">
            <v>485.6</v>
          </cell>
        </row>
        <row r="42">
          <cell r="C42">
            <v>190</v>
          </cell>
          <cell r="E42">
            <v>89</v>
          </cell>
          <cell r="I42">
            <v>101</v>
          </cell>
        </row>
        <row r="43">
          <cell r="C43">
            <v>7340</v>
          </cell>
          <cell r="E43">
            <v>2143</v>
          </cell>
          <cell r="I43">
            <v>5197</v>
          </cell>
        </row>
        <row r="45">
          <cell r="C45">
            <v>3850</v>
          </cell>
          <cell r="E45">
            <v>1</v>
          </cell>
          <cell r="I45">
            <v>3849</v>
          </cell>
        </row>
        <row r="46">
          <cell r="C46">
            <v>21028</v>
          </cell>
          <cell r="E46">
            <v>7</v>
          </cell>
          <cell r="I46">
            <v>21021</v>
          </cell>
        </row>
        <row r="48">
          <cell r="C48">
            <v>81</v>
          </cell>
          <cell r="E48">
            <v>0</v>
          </cell>
          <cell r="I48">
            <v>81</v>
          </cell>
        </row>
        <row r="49">
          <cell r="C49">
            <v>4938</v>
          </cell>
          <cell r="E49">
            <v>0</v>
          </cell>
          <cell r="I49">
            <v>4938</v>
          </cell>
        </row>
        <row r="51">
          <cell r="C51">
            <v>622</v>
          </cell>
          <cell r="E51">
            <v>28</v>
          </cell>
          <cell r="I51">
            <v>476</v>
          </cell>
        </row>
        <row r="52">
          <cell r="C52">
            <v>30635</v>
          </cell>
          <cell r="E52">
            <v>1362</v>
          </cell>
          <cell r="I52">
            <v>22072</v>
          </cell>
        </row>
        <row r="54">
          <cell r="C54">
            <v>4743</v>
          </cell>
          <cell r="E54">
            <v>118</v>
          </cell>
          <cell r="I54">
            <v>4507</v>
          </cell>
        </row>
        <row r="55">
          <cell r="C55">
            <v>63941</v>
          </cell>
          <cell r="E55">
            <v>3512</v>
          </cell>
          <cell r="I55">
            <v>53228</v>
          </cell>
        </row>
        <row r="63">
          <cell r="C63">
            <v>168</v>
          </cell>
          <cell r="E63">
            <v>69</v>
          </cell>
          <cell r="I63">
            <v>99</v>
          </cell>
        </row>
        <row r="64">
          <cell r="C64">
            <v>7141</v>
          </cell>
          <cell r="E64">
            <v>2096</v>
          </cell>
          <cell r="I64">
            <v>5045</v>
          </cell>
        </row>
        <row r="66">
          <cell r="C66">
            <v>8809</v>
          </cell>
          <cell r="E66">
            <v>2</v>
          </cell>
          <cell r="I66">
            <v>8807</v>
          </cell>
        </row>
        <row r="67">
          <cell r="C67">
            <v>46385</v>
          </cell>
          <cell r="E67">
            <v>44</v>
          </cell>
          <cell r="I67">
            <v>46341</v>
          </cell>
        </row>
        <row r="69">
          <cell r="C69">
            <v>43</v>
          </cell>
          <cell r="E69">
            <v>0</v>
          </cell>
          <cell r="I69">
            <v>43</v>
          </cell>
        </row>
        <row r="70">
          <cell r="C70">
            <v>4045</v>
          </cell>
          <cell r="E70">
            <v>0</v>
          </cell>
          <cell r="I70">
            <v>4045</v>
          </cell>
        </row>
        <row r="72">
          <cell r="C72">
            <v>566</v>
          </cell>
          <cell r="E72">
            <v>21</v>
          </cell>
          <cell r="I72">
            <v>464</v>
          </cell>
        </row>
        <row r="73">
          <cell r="C73">
            <v>30900</v>
          </cell>
          <cell r="E73">
            <v>1267</v>
          </cell>
          <cell r="I73">
            <v>23003</v>
          </cell>
        </row>
        <row r="75">
          <cell r="C75">
            <v>9586</v>
          </cell>
          <cell r="E75">
            <v>92</v>
          </cell>
          <cell r="I75">
            <v>9413</v>
          </cell>
        </row>
        <row r="76">
          <cell r="C76">
            <v>88471</v>
          </cell>
          <cell r="E76">
            <v>3407</v>
          </cell>
          <cell r="I76">
            <v>78434</v>
          </cell>
        </row>
      </sheetData>
      <sheetData sheetId="12" refreshError="1"/>
      <sheetData sheetId="13">
        <row r="14">
          <cell r="G14">
            <v>57158</v>
          </cell>
          <cell r="H14">
            <v>56838</v>
          </cell>
        </row>
        <row r="16">
          <cell r="G16">
            <v>396189.2</v>
          </cell>
          <cell r="H16">
            <v>390083.9</v>
          </cell>
        </row>
      </sheetData>
      <sheetData sheetId="14">
        <row r="9">
          <cell r="C9">
            <v>10190.200000000001</v>
          </cell>
          <cell r="E9">
            <v>5204</v>
          </cell>
          <cell r="H9">
            <v>637.29999999999995</v>
          </cell>
          <cell r="J9">
            <v>459</v>
          </cell>
        </row>
        <row r="10">
          <cell r="C10">
            <v>2372.9</v>
          </cell>
          <cell r="E10">
            <v>1685.4</v>
          </cell>
          <cell r="H10">
            <v>130.19999999999999</v>
          </cell>
          <cell r="J10">
            <v>121.4</v>
          </cell>
        </row>
        <row r="11">
          <cell r="C11">
            <v>4992.8999999999996</v>
          </cell>
          <cell r="E11">
            <v>2737.9</v>
          </cell>
          <cell r="H11">
            <v>255.7</v>
          </cell>
          <cell r="J11">
            <v>168.7</v>
          </cell>
        </row>
        <row r="12">
          <cell r="C12">
            <v>2813.2</v>
          </cell>
          <cell r="E12">
            <v>747.7</v>
          </cell>
          <cell r="H12">
            <v>250.7</v>
          </cell>
          <cell r="J12">
            <v>167.4</v>
          </cell>
        </row>
        <row r="13">
          <cell r="C13">
            <v>172</v>
          </cell>
          <cell r="E13">
            <v>117.2</v>
          </cell>
          <cell r="H13">
            <v>16.3</v>
          </cell>
          <cell r="J13">
            <v>10.8</v>
          </cell>
        </row>
        <row r="14">
          <cell r="C14">
            <v>10750.1</v>
          </cell>
          <cell r="E14">
            <v>12196.3</v>
          </cell>
          <cell r="H14">
            <v>16.7</v>
          </cell>
          <cell r="J14">
            <v>16.3</v>
          </cell>
        </row>
        <row r="15">
          <cell r="C15">
            <v>7.9</v>
          </cell>
          <cell r="E15">
            <v>8.6</v>
          </cell>
          <cell r="H15">
            <v>0.7</v>
          </cell>
          <cell r="J15">
            <v>1.1000000000000001</v>
          </cell>
        </row>
        <row r="25">
          <cell r="C25">
            <v>396189.2</v>
          </cell>
          <cell r="E25">
            <v>390083.9</v>
          </cell>
          <cell r="H25">
            <v>16903</v>
          </cell>
          <cell r="J25">
            <v>16889</v>
          </cell>
        </row>
        <row r="32">
          <cell r="C32">
            <v>880.1</v>
          </cell>
          <cell r="D32">
            <v>1048.5999999999999</v>
          </cell>
          <cell r="F32">
            <v>2669.5</v>
          </cell>
          <cell r="G32">
            <v>3085.4</v>
          </cell>
          <cell r="I32">
            <v>400.2</v>
          </cell>
          <cell r="J32">
            <v>417.5</v>
          </cell>
        </row>
      </sheetData>
      <sheetData sheetId="15" refreshError="1"/>
      <sheetData sheetId="16">
        <row r="15">
          <cell r="G15">
            <v>55148</v>
          </cell>
          <cell r="H15">
            <v>54834</v>
          </cell>
        </row>
        <row r="17">
          <cell r="G17">
            <v>0</v>
          </cell>
          <cell r="H17">
            <v>473.7</v>
          </cell>
        </row>
        <row r="21">
          <cell r="G21">
            <v>274012</v>
          </cell>
          <cell r="H21">
            <v>300953</v>
          </cell>
        </row>
      </sheetData>
      <sheetData sheetId="17">
        <row r="10">
          <cell r="C10">
            <v>23805</v>
          </cell>
          <cell r="E10">
            <v>6045.3</v>
          </cell>
          <cell r="H10">
            <v>971.5</v>
          </cell>
          <cell r="J10">
            <v>758.2</v>
          </cell>
        </row>
        <row r="11">
          <cell r="C11">
            <v>6059.8</v>
          </cell>
          <cell r="E11">
            <v>1863.9</v>
          </cell>
          <cell r="H11">
            <v>230.2</v>
          </cell>
          <cell r="J11">
            <v>161.9</v>
          </cell>
        </row>
        <row r="12">
          <cell r="C12">
            <v>11131</v>
          </cell>
          <cell r="E12">
            <v>3121.8</v>
          </cell>
          <cell r="H12">
            <v>383.4</v>
          </cell>
          <cell r="J12">
            <v>291</v>
          </cell>
        </row>
        <row r="13">
          <cell r="C13">
            <v>5862.8</v>
          </cell>
          <cell r="E13">
            <v>130</v>
          </cell>
          <cell r="H13">
            <v>284.2</v>
          </cell>
          <cell r="J13">
            <v>228.7</v>
          </cell>
        </row>
        <row r="14">
          <cell r="C14">
            <v>274.3</v>
          </cell>
          <cell r="E14">
            <v>237.2</v>
          </cell>
          <cell r="H14">
            <v>49.8</v>
          </cell>
          <cell r="J14">
            <v>33.5</v>
          </cell>
        </row>
        <row r="15">
          <cell r="C15">
            <v>14718.8</v>
          </cell>
          <cell r="E15">
            <v>16039.9</v>
          </cell>
          <cell r="H15">
            <v>17.2</v>
          </cell>
          <cell r="J15">
            <v>18.5</v>
          </cell>
        </row>
        <row r="16"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26">
          <cell r="C26">
            <v>0</v>
          </cell>
          <cell r="E26">
            <v>473.7</v>
          </cell>
          <cell r="H26">
            <v>96</v>
          </cell>
          <cell r="J26">
            <v>96</v>
          </cell>
        </row>
        <row r="33">
          <cell r="C33">
            <v>78</v>
          </cell>
          <cell r="D33">
            <v>59.5</v>
          </cell>
          <cell r="F33">
            <v>2212.4</v>
          </cell>
          <cell r="G33">
            <v>2158.9</v>
          </cell>
          <cell r="I33">
            <v>745.9</v>
          </cell>
          <cell r="J33">
            <v>592.29999999999995</v>
          </cell>
        </row>
        <row r="43">
          <cell r="B43">
            <v>2294</v>
          </cell>
          <cell r="E43">
            <v>280</v>
          </cell>
          <cell r="H43">
            <v>1391</v>
          </cell>
        </row>
        <row r="44">
          <cell r="B44">
            <v>62678</v>
          </cell>
          <cell r="E44">
            <v>6178</v>
          </cell>
          <cell r="H44">
            <v>40857</v>
          </cell>
        </row>
        <row r="46">
          <cell r="B46">
            <v>26898</v>
          </cell>
          <cell r="E46">
            <v>5624</v>
          </cell>
          <cell r="H46">
            <v>9054</v>
          </cell>
        </row>
        <row r="47">
          <cell r="B47">
            <v>120658</v>
          </cell>
          <cell r="E47">
            <v>22561</v>
          </cell>
          <cell r="H47">
            <v>42971</v>
          </cell>
        </row>
        <row r="49">
          <cell r="B49">
            <v>1325</v>
          </cell>
          <cell r="E49">
            <v>59</v>
          </cell>
          <cell r="H49">
            <v>1087</v>
          </cell>
        </row>
        <row r="50">
          <cell r="B50">
            <v>63427</v>
          </cell>
          <cell r="E50">
            <v>4064</v>
          </cell>
          <cell r="H50">
            <v>51731</v>
          </cell>
        </row>
        <row r="52">
          <cell r="B52">
            <v>1135</v>
          </cell>
          <cell r="E52">
            <v>277</v>
          </cell>
          <cell r="H52">
            <v>806</v>
          </cell>
        </row>
        <row r="53">
          <cell r="B53">
            <v>54190</v>
          </cell>
          <cell r="E53">
            <v>14422</v>
          </cell>
          <cell r="H53">
            <v>37840</v>
          </cell>
        </row>
        <row r="55">
          <cell r="B55">
            <v>31652</v>
          </cell>
          <cell r="E55">
            <v>6240</v>
          </cell>
          <cell r="H55">
            <v>12338</v>
          </cell>
        </row>
        <row r="56">
          <cell r="B56">
            <v>300953</v>
          </cell>
          <cell r="E56">
            <v>47225</v>
          </cell>
          <cell r="H56">
            <v>173399</v>
          </cell>
        </row>
        <row r="64">
          <cell r="B64">
            <v>1715</v>
          </cell>
          <cell r="E64">
            <v>176</v>
          </cell>
          <cell r="H64">
            <v>963</v>
          </cell>
        </row>
        <row r="65">
          <cell r="B65">
            <v>54623</v>
          </cell>
          <cell r="E65">
            <v>3829</v>
          </cell>
          <cell r="H65">
            <v>34370</v>
          </cell>
        </row>
        <row r="67">
          <cell r="B67">
            <v>26168</v>
          </cell>
          <cell r="E67">
            <v>6453</v>
          </cell>
          <cell r="H67">
            <v>6425</v>
          </cell>
        </row>
        <row r="68">
          <cell r="B68">
            <v>91718</v>
          </cell>
          <cell r="E68">
            <v>19346</v>
          </cell>
          <cell r="H68">
            <v>24640</v>
          </cell>
        </row>
        <row r="70">
          <cell r="B70">
            <v>1004</v>
          </cell>
          <cell r="E70">
            <v>34</v>
          </cell>
          <cell r="H70">
            <v>777</v>
          </cell>
        </row>
        <row r="71">
          <cell r="B71">
            <v>57115</v>
          </cell>
          <cell r="E71">
            <v>3929</v>
          </cell>
          <cell r="H71">
            <v>44116</v>
          </cell>
        </row>
        <row r="73">
          <cell r="B73">
            <v>1148</v>
          </cell>
          <cell r="E73">
            <v>336</v>
          </cell>
          <cell r="H73">
            <v>723</v>
          </cell>
        </row>
        <row r="74">
          <cell r="B74">
            <v>70556</v>
          </cell>
          <cell r="E74">
            <v>19608</v>
          </cell>
          <cell r="H74">
            <v>46260</v>
          </cell>
        </row>
        <row r="76">
          <cell r="B76">
            <v>30035</v>
          </cell>
          <cell r="E76">
            <v>6999</v>
          </cell>
          <cell r="H76">
            <v>8888</v>
          </cell>
        </row>
        <row r="77">
          <cell r="B77">
            <v>274012</v>
          </cell>
          <cell r="E77">
            <v>46712</v>
          </cell>
          <cell r="H77">
            <v>149386</v>
          </cell>
        </row>
      </sheetData>
      <sheetData sheetId="18" refreshError="1"/>
      <sheetData sheetId="19">
        <row r="15">
          <cell r="G15">
            <v>63729</v>
          </cell>
          <cell r="H15">
            <v>61869</v>
          </cell>
        </row>
        <row r="17">
          <cell r="G17">
            <v>257360.8</v>
          </cell>
          <cell r="H17">
            <v>248472.4</v>
          </cell>
        </row>
        <row r="21">
          <cell r="G21">
            <v>414912</v>
          </cell>
          <cell r="H21">
            <v>468061</v>
          </cell>
        </row>
      </sheetData>
      <sheetData sheetId="20">
        <row r="10">
          <cell r="C10">
            <v>12569.9</v>
          </cell>
          <cell r="E10">
            <v>3983</v>
          </cell>
          <cell r="H10">
            <v>1355.4</v>
          </cell>
          <cell r="J10">
            <v>560.9</v>
          </cell>
        </row>
        <row r="11">
          <cell r="C11">
            <v>3284.1</v>
          </cell>
          <cell r="E11">
            <v>1118.7</v>
          </cell>
          <cell r="H11">
            <v>242.6</v>
          </cell>
          <cell r="J11">
            <v>121.2</v>
          </cell>
        </row>
        <row r="12">
          <cell r="C12">
            <v>4182</v>
          </cell>
          <cell r="E12">
            <v>1659.5</v>
          </cell>
          <cell r="H12">
            <v>413.5</v>
          </cell>
          <cell r="J12">
            <v>176.1</v>
          </cell>
        </row>
        <row r="13">
          <cell r="C13">
            <v>4709.3</v>
          </cell>
          <cell r="E13">
            <v>1025.7</v>
          </cell>
          <cell r="H13">
            <v>636.20000000000005</v>
          </cell>
          <cell r="J13">
            <v>202.9</v>
          </cell>
        </row>
        <row r="14">
          <cell r="C14">
            <v>119.1</v>
          </cell>
          <cell r="E14">
            <v>32.200000000000003</v>
          </cell>
          <cell r="H14">
            <v>18.600000000000001</v>
          </cell>
          <cell r="J14">
            <v>6.8</v>
          </cell>
        </row>
        <row r="15">
          <cell r="C15" t="str">
            <v>…</v>
          </cell>
          <cell r="E15">
            <v>1013.4</v>
          </cell>
          <cell r="H15" t="str">
            <v>…</v>
          </cell>
          <cell r="J15">
            <v>1.4</v>
          </cell>
        </row>
        <row r="16"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26">
          <cell r="C26">
            <v>257360.8</v>
          </cell>
          <cell r="E26">
            <v>248472.4</v>
          </cell>
          <cell r="H26">
            <v>17005.400000000001</v>
          </cell>
          <cell r="J26">
            <v>16636.400000000001</v>
          </cell>
        </row>
        <row r="33">
          <cell r="C33">
            <v>816</v>
          </cell>
          <cell r="D33">
            <v>1161.0999999999999</v>
          </cell>
          <cell r="F33">
            <v>3687.1</v>
          </cell>
          <cell r="G33">
            <v>3472.5</v>
          </cell>
          <cell r="I33">
            <v>523.1</v>
          </cell>
          <cell r="J33">
            <v>589.9</v>
          </cell>
        </row>
        <row r="43">
          <cell r="C43">
            <v>3338</v>
          </cell>
          <cell r="F43">
            <v>1012</v>
          </cell>
          <cell r="I43">
            <v>1556</v>
          </cell>
        </row>
        <row r="44">
          <cell r="C44">
            <v>115717</v>
          </cell>
          <cell r="F44">
            <v>29043</v>
          </cell>
          <cell r="I44">
            <v>62483</v>
          </cell>
        </row>
        <row r="46">
          <cell r="C46">
            <v>41975</v>
          </cell>
          <cell r="F46">
            <v>10364</v>
          </cell>
          <cell r="I46">
            <v>31574</v>
          </cell>
        </row>
        <row r="47">
          <cell r="C47">
            <v>147832</v>
          </cell>
          <cell r="F47">
            <v>45503</v>
          </cell>
          <cell r="I47">
            <v>102115</v>
          </cell>
        </row>
        <row r="49">
          <cell r="C49">
            <v>731</v>
          </cell>
          <cell r="F49">
            <v>420</v>
          </cell>
          <cell r="I49">
            <v>305</v>
          </cell>
        </row>
        <row r="50">
          <cell r="C50">
            <v>39604</v>
          </cell>
          <cell r="F50">
            <v>23124</v>
          </cell>
          <cell r="I50">
            <v>15795</v>
          </cell>
        </row>
        <row r="52">
          <cell r="C52">
            <v>3019</v>
          </cell>
          <cell r="F52">
            <v>662</v>
          </cell>
          <cell r="I52">
            <v>1316</v>
          </cell>
        </row>
        <row r="53">
          <cell r="C53">
            <v>164908</v>
          </cell>
          <cell r="F53">
            <v>36437</v>
          </cell>
          <cell r="I53">
            <v>71793</v>
          </cell>
        </row>
        <row r="55">
          <cell r="C55">
            <v>49063</v>
          </cell>
          <cell r="F55">
            <v>12458</v>
          </cell>
          <cell r="I55">
            <v>34751</v>
          </cell>
        </row>
        <row r="56">
          <cell r="C56">
            <v>468061</v>
          </cell>
          <cell r="F56">
            <v>134107</v>
          </cell>
          <cell r="I56">
            <v>252186</v>
          </cell>
        </row>
        <row r="64">
          <cell r="C64">
            <v>2909</v>
          </cell>
          <cell r="F64">
            <v>652</v>
          </cell>
          <cell r="I64">
            <v>1400</v>
          </cell>
        </row>
        <row r="65">
          <cell r="C65">
            <v>108089</v>
          </cell>
          <cell r="F65">
            <v>20392</v>
          </cell>
          <cell r="I65">
            <v>64008</v>
          </cell>
        </row>
        <row r="67">
          <cell r="C67">
            <v>44467</v>
          </cell>
          <cell r="F67">
            <v>7739</v>
          </cell>
          <cell r="I67">
            <v>36689</v>
          </cell>
        </row>
        <row r="68">
          <cell r="C68">
            <v>123360</v>
          </cell>
          <cell r="F68">
            <v>31830</v>
          </cell>
          <cell r="I68">
            <v>91290</v>
          </cell>
        </row>
        <row r="70">
          <cell r="C70">
            <v>478</v>
          </cell>
          <cell r="F70">
            <v>276</v>
          </cell>
          <cell r="I70">
            <v>190</v>
          </cell>
        </row>
        <row r="71">
          <cell r="C71">
            <v>32444</v>
          </cell>
          <cell r="F71">
            <v>15874</v>
          </cell>
          <cell r="I71">
            <v>14470</v>
          </cell>
        </row>
        <row r="73">
          <cell r="C73">
            <v>2437</v>
          </cell>
          <cell r="F73">
            <v>873</v>
          </cell>
          <cell r="I73">
            <v>801</v>
          </cell>
        </row>
        <row r="74">
          <cell r="C74">
            <v>151019</v>
          </cell>
          <cell r="F74">
            <v>52486</v>
          </cell>
          <cell r="I74">
            <v>51031</v>
          </cell>
        </row>
        <row r="76">
          <cell r="C76">
            <v>50291</v>
          </cell>
          <cell r="F76">
            <v>9540</v>
          </cell>
          <cell r="I76">
            <v>39080</v>
          </cell>
        </row>
        <row r="77">
          <cell r="C77">
            <v>414912</v>
          </cell>
          <cell r="F77">
            <v>120582</v>
          </cell>
          <cell r="I77">
            <v>220799</v>
          </cell>
        </row>
      </sheetData>
      <sheetData sheetId="21" refreshError="1"/>
      <sheetData sheetId="22">
        <row r="15">
          <cell r="G15">
            <v>24777</v>
          </cell>
          <cell r="H15">
            <v>23877</v>
          </cell>
        </row>
        <row r="17">
          <cell r="G17">
            <v>0</v>
          </cell>
          <cell r="H17">
            <v>168.01</v>
          </cell>
        </row>
      </sheetData>
      <sheetData sheetId="23">
        <row r="9">
          <cell r="C9">
            <v>1929.9</v>
          </cell>
          <cell r="E9">
            <v>2006.1</v>
          </cell>
          <cell r="H9">
            <v>97.1</v>
          </cell>
          <cell r="J9">
            <v>103.6</v>
          </cell>
        </row>
        <row r="10">
          <cell r="C10">
            <v>544.5</v>
          </cell>
          <cell r="E10">
            <v>268.3</v>
          </cell>
          <cell r="H10">
            <v>28.6</v>
          </cell>
          <cell r="J10">
            <v>17.399999999999999</v>
          </cell>
        </row>
        <row r="11">
          <cell r="C11">
            <v>1145.7</v>
          </cell>
          <cell r="E11">
            <v>1362.4</v>
          </cell>
          <cell r="H11">
            <v>53.7</v>
          </cell>
          <cell r="J11">
            <v>59.3</v>
          </cell>
        </row>
        <row r="12">
          <cell r="C12">
            <v>177.7</v>
          </cell>
          <cell r="E12">
            <v>373.2</v>
          </cell>
          <cell r="H12">
            <v>12.5</v>
          </cell>
          <cell r="J12">
            <v>26.7</v>
          </cell>
        </row>
        <row r="13">
          <cell r="C13">
            <v>23.5</v>
          </cell>
          <cell r="E13">
            <v>14.3</v>
          </cell>
          <cell r="H13">
            <v>2.4</v>
          </cell>
          <cell r="J13">
            <v>1.5</v>
          </cell>
        </row>
        <row r="14">
          <cell r="C14">
            <v>0</v>
          </cell>
          <cell r="E14">
            <v>0</v>
          </cell>
          <cell r="H14">
            <v>0</v>
          </cell>
          <cell r="J14">
            <v>0</v>
          </cell>
        </row>
        <row r="15"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25">
          <cell r="C25">
            <v>770.9</v>
          </cell>
          <cell r="D25">
            <v>574</v>
          </cell>
          <cell r="F25">
            <v>1316.3</v>
          </cell>
          <cell r="G25">
            <v>856.9</v>
          </cell>
          <cell r="I25">
            <v>108.3</v>
          </cell>
          <cell r="J25">
            <v>90.1</v>
          </cell>
        </row>
      </sheetData>
      <sheetData sheetId="24" refreshError="1"/>
      <sheetData sheetId="25">
        <row r="15">
          <cell r="G15">
            <v>14643</v>
          </cell>
          <cell r="H15">
            <v>14453</v>
          </cell>
        </row>
        <row r="17">
          <cell r="G17">
            <v>0</v>
          </cell>
          <cell r="H17">
            <v>168</v>
          </cell>
        </row>
        <row r="21">
          <cell r="G21">
            <v>288062</v>
          </cell>
          <cell r="H21">
            <v>318949</v>
          </cell>
        </row>
      </sheetData>
      <sheetData sheetId="26">
        <row r="10">
          <cell r="C10">
            <v>2342.9</v>
          </cell>
          <cell r="E10">
            <v>486.8</v>
          </cell>
          <cell r="H10">
            <v>257.60000000000002</v>
          </cell>
          <cell r="J10">
            <v>64.3</v>
          </cell>
        </row>
        <row r="11">
          <cell r="C11">
            <v>284.2</v>
          </cell>
          <cell r="E11">
            <v>71</v>
          </cell>
          <cell r="H11">
            <v>19.8</v>
          </cell>
          <cell r="J11">
            <v>5</v>
          </cell>
        </row>
        <row r="12">
          <cell r="C12">
            <v>1137.0999999999999</v>
          </cell>
          <cell r="E12">
            <v>220</v>
          </cell>
          <cell r="H12">
            <v>84.4</v>
          </cell>
          <cell r="J12">
            <v>13.1</v>
          </cell>
        </row>
        <row r="13">
          <cell r="C13">
            <v>914.7</v>
          </cell>
          <cell r="E13">
            <v>185.4</v>
          </cell>
          <cell r="H13">
            <v>152.9</v>
          </cell>
          <cell r="J13">
            <v>45.5</v>
          </cell>
        </row>
        <row r="14">
          <cell r="C14">
            <v>0.5</v>
          </cell>
          <cell r="E14">
            <v>1</v>
          </cell>
          <cell r="H14">
            <v>0.1</v>
          </cell>
          <cell r="J14">
            <v>0.1</v>
          </cell>
        </row>
        <row r="15"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26">
          <cell r="C26">
            <v>812836.8</v>
          </cell>
          <cell r="E26">
            <v>592979.19999999995</v>
          </cell>
          <cell r="H26">
            <v>40065</v>
          </cell>
          <cell r="J26">
            <v>39977</v>
          </cell>
        </row>
        <row r="33">
          <cell r="C33">
            <v>951.9</v>
          </cell>
          <cell r="D33">
            <v>918.1</v>
          </cell>
          <cell r="F33">
            <v>1119.7</v>
          </cell>
          <cell r="G33">
            <v>867.3</v>
          </cell>
          <cell r="I33">
            <v>165.1</v>
          </cell>
          <cell r="J33">
            <v>213.2</v>
          </cell>
        </row>
        <row r="43">
          <cell r="C43">
            <v>8097</v>
          </cell>
          <cell r="F43">
            <v>7741</v>
          </cell>
          <cell r="I43">
            <v>350</v>
          </cell>
        </row>
        <row r="44">
          <cell r="C44">
            <v>134428</v>
          </cell>
          <cell r="F44">
            <v>124463</v>
          </cell>
          <cell r="I44">
            <v>9557</v>
          </cell>
        </row>
        <row r="46">
          <cell r="C46">
            <v>20681</v>
          </cell>
          <cell r="F46">
            <v>20037</v>
          </cell>
          <cell r="I46">
            <v>644</v>
          </cell>
        </row>
        <row r="47">
          <cell r="C47">
            <v>89808</v>
          </cell>
          <cell r="F47">
            <v>88121</v>
          </cell>
          <cell r="I47">
            <v>1687</v>
          </cell>
        </row>
        <row r="49">
          <cell r="C49">
            <v>766</v>
          </cell>
          <cell r="F49">
            <v>754</v>
          </cell>
          <cell r="I49">
            <v>11</v>
          </cell>
        </row>
        <row r="50">
          <cell r="C50">
            <v>34962</v>
          </cell>
          <cell r="F50">
            <v>32741</v>
          </cell>
          <cell r="I50">
            <v>2023</v>
          </cell>
        </row>
        <row r="52">
          <cell r="C52">
            <v>1081</v>
          </cell>
          <cell r="F52">
            <v>747</v>
          </cell>
          <cell r="I52">
            <v>60</v>
          </cell>
        </row>
        <row r="53">
          <cell r="C53">
            <v>59751</v>
          </cell>
          <cell r="F53">
            <v>41997</v>
          </cell>
          <cell r="I53">
            <v>3258</v>
          </cell>
        </row>
        <row r="55">
          <cell r="C55">
            <v>30625</v>
          </cell>
          <cell r="F55">
            <v>29279</v>
          </cell>
          <cell r="I55">
            <v>1065</v>
          </cell>
        </row>
        <row r="56">
          <cell r="C56">
            <v>318949</v>
          </cell>
          <cell r="F56">
            <v>287322</v>
          </cell>
          <cell r="I56">
            <v>16525</v>
          </cell>
        </row>
        <row r="64">
          <cell r="C64">
            <v>6264</v>
          </cell>
          <cell r="F64">
            <v>5949</v>
          </cell>
          <cell r="I64">
            <v>296</v>
          </cell>
        </row>
        <row r="65">
          <cell r="C65">
            <v>111541</v>
          </cell>
          <cell r="F65">
            <v>102656</v>
          </cell>
          <cell r="I65">
            <v>8090</v>
          </cell>
        </row>
        <row r="67">
          <cell r="C67">
            <v>22284</v>
          </cell>
          <cell r="F67">
            <v>21875</v>
          </cell>
          <cell r="I67">
            <v>407</v>
          </cell>
        </row>
        <row r="68">
          <cell r="C68">
            <v>102003</v>
          </cell>
          <cell r="F68">
            <v>100157</v>
          </cell>
          <cell r="I68">
            <v>1827</v>
          </cell>
        </row>
        <row r="70">
          <cell r="C70">
            <v>493</v>
          </cell>
          <cell r="F70">
            <v>485</v>
          </cell>
          <cell r="I70">
            <v>7</v>
          </cell>
        </row>
        <row r="71">
          <cell r="C71">
            <v>28136</v>
          </cell>
          <cell r="F71">
            <v>26705</v>
          </cell>
          <cell r="I71">
            <v>1241</v>
          </cell>
        </row>
        <row r="73">
          <cell r="C73">
            <v>680</v>
          </cell>
          <cell r="F73">
            <v>434</v>
          </cell>
          <cell r="I73">
            <v>30</v>
          </cell>
        </row>
        <row r="74">
          <cell r="C74">
            <v>46382</v>
          </cell>
          <cell r="F74">
            <v>30521</v>
          </cell>
          <cell r="I74">
            <v>1764</v>
          </cell>
        </row>
        <row r="76">
          <cell r="C76">
            <v>29721</v>
          </cell>
          <cell r="F76">
            <v>28743</v>
          </cell>
          <cell r="I76">
            <v>740</v>
          </cell>
        </row>
        <row r="77">
          <cell r="C77">
            <v>288062</v>
          </cell>
          <cell r="F77">
            <v>260039</v>
          </cell>
          <cell r="I77">
            <v>12922</v>
          </cell>
        </row>
      </sheetData>
      <sheetData sheetId="27" refreshError="1"/>
      <sheetData sheetId="28">
        <row r="16">
          <cell r="G16">
            <v>5935</v>
          </cell>
          <cell r="H16">
            <v>5075</v>
          </cell>
        </row>
        <row r="22">
          <cell r="G22">
            <v>522171</v>
          </cell>
          <cell r="H22">
            <v>491936</v>
          </cell>
        </row>
      </sheetData>
      <sheetData sheetId="29">
        <row r="10">
          <cell r="C10">
            <v>53.7</v>
          </cell>
          <cell r="E10">
            <v>0</v>
          </cell>
          <cell r="H10">
            <v>28.8</v>
          </cell>
          <cell r="J10">
            <v>7.1</v>
          </cell>
        </row>
        <row r="11">
          <cell r="C11">
            <v>1.9</v>
          </cell>
          <cell r="E11">
            <v>0</v>
          </cell>
          <cell r="H11">
            <v>1.2</v>
          </cell>
          <cell r="J11">
            <v>0.4</v>
          </cell>
        </row>
        <row r="12">
          <cell r="C12">
            <v>38.799999999999997</v>
          </cell>
          <cell r="E12">
            <v>0</v>
          </cell>
          <cell r="H12">
            <v>9.6</v>
          </cell>
          <cell r="J12">
            <v>1.1000000000000001</v>
          </cell>
        </row>
        <row r="13">
          <cell r="C13">
            <v>13</v>
          </cell>
          <cell r="E13">
            <v>0</v>
          </cell>
          <cell r="H13">
            <v>18</v>
          </cell>
          <cell r="J13">
            <v>5.6</v>
          </cell>
        </row>
        <row r="14">
          <cell r="C14">
            <v>0</v>
          </cell>
          <cell r="E14">
            <v>0</v>
          </cell>
          <cell r="H14">
            <v>0</v>
          </cell>
          <cell r="J14">
            <v>0</v>
          </cell>
        </row>
        <row r="15"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26">
          <cell r="C26">
            <v>182.3</v>
          </cell>
          <cell r="D26">
            <v>145</v>
          </cell>
          <cell r="F26">
            <v>236.7</v>
          </cell>
          <cell r="G26">
            <v>138.4</v>
          </cell>
          <cell r="I26">
            <v>10.8</v>
          </cell>
          <cell r="J26">
            <v>2.7</v>
          </cell>
        </row>
        <row r="36">
          <cell r="C36">
            <v>10780</v>
          </cell>
          <cell r="D36">
            <v>10349</v>
          </cell>
          <cell r="F36">
            <v>1608</v>
          </cell>
          <cell r="G36">
            <v>1511</v>
          </cell>
          <cell r="I36">
            <v>8966</v>
          </cell>
          <cell r="J36">
            <v>8604</v>
          </cell>
        </row>
        <row r="37">
          <cell r="C37">
            <v>183905</v>
          </cell>
          <cell r="D37">
            <v>191234</v>
          </cell>
          <cell r="F37">
            <v>37430</v>
          </cell>
          <cell r="G37">
            <v>31630</v>
          </cell>
          <cell r="I37">
            <v>141450</v>
          </cell>
          <cell r="J37">
            <v>154063</v>
          </cell>
        </row>
        <row r="39">
          <cell r="C39">
            <v>60944</v>
          </cell>
          <cell r="D39">
            <v>93629</v>
          </cell>
          <cell r="F39">
            <v>20840</v>
          </cell>
          <cell r="G39">
            <v>11557</v>
          </cell>
          <cell r="I39">
            <v>40102</v>
          </cell>
          <cell r="J39">
            <v>82067</v>
          </cell>
        </row>
        <row r="40">
          <cell r="C40">
            <v>162602</v>
          </cell>
          <cell r="D40">
            <v>160833</v>
          </cell>
          <cell r="F40">
            <v>62248</v>
          </cell>
          <cell r="G40">
            <v>34630</v>
          </cell>
          <cell r="I40">
            <v>100313</v>
          </cell>
          <cell r="J40">
            <v>126143</v>
          </cell>
        </row>
        <row r="42">
          <cell r="C42">
            <v>241</v>
          </cell>
          <cell r="D42">
            <v>189</v>
          </cell>
          <cell r="F42">
            <v>21</v>
          </cell>
          <cell r="G42">
            <v>17</v>
          </cell>
          <cell r="I42">
            <v>211</v>
          </cell>
          <cell r="J42">
            <v>151</v>
          </cell>
        </row>
        <row r="43">
          <cell r="C43">
            <v>17060</v>
          </cell>
          <cell r="D43">
            <v>8660</v>
          </cell>
          <cell r="F43">
            <v>2914</v>
          </cell>
          <cell r="G43">
            <v>672</v>
          </cell>
          <cell r="I43">
            <v>13266</v>
          </cell>
          <cell r="J43">
            <v>5906</v>
          </cell>
        </row>
        <row r="45">
          <cell r="C45">
            <v>2503</v>
          </cell>
          <cell r="D45">
            <v>2597</v>
          </cell>
          <cell r="F45">
            <v>146</v>
          </cell>
          <cell r="G45">
            <v>161</v>
          </cell>
          <cell r="I45">
            <v>2104</v>
          </cell>
          <cell r="J45">
            <v>2157</v>
          </cell>
        </row>
        <row r="46">
          <cell r="C46">
            <v>158604</v>
          </cell>
          <cell r="D46">
            <v>131209</v>
          </cell>
          <cell r="F46">
            <v>9780</v>
          </cell>
          <cell r="G46">
            <v>9658</v>
          </cell>
          <cell r="I46">
            <v>130836</v>
          </cell>
          <cell r="J46">
            <v>106215</v>
          </cell>
        </row>
        <row r="48">
          <cell r="C48">
            <v>74468</v>
          </cell>
          <cell r="D48">
            <v>106764</v>
          </cell>
          <cell r="F48">
            <v>22615</v>
          </cell>
          <cell r="G48">
            <v>13246</v>
          </cell>
          <cell r="I48">
            <v>51383</v>
          </cell>
          <cell r="J48">
            <v>92979</v>
          </cell>
        </row>
        <row r="49">
          <cell r="C49">
            <v>522171</v>
          </cell>
          <cell r="D49">
            <v>491936</v>
          </cell>
          <cell r="F49">
            <v>112372</v>
          </cell>
          <cell r="G49">
            <v>76590</v>
          </cell>
          <cell r="I49">
            <v>385865</v>
          </cell>
          <cell r="J49">
            <v>392327</v>
          </cell>
        </row>
      </sheetData>
      <sheetData sheetId="30" refreshError="1"/>
      <sheetData sheetId="31">
        <row r="17">
          <cell r="G17">
            <v>2125330</v>
          </cell>
          <cell r="H17">
            <v>1910920</v>
          </cell>
        </row>
      </sheetData>
      <sheetData sheetId="32">
        <row r="11">
          <cell r="B11">
            <v>30433</v>
          </cell>
          <cell r="E11">
            <v>3822</v>
          </cell>
          <cell r="H11">
            <v>25067</v>
          </cell>
        </row>
        <row r="12">
          <cell r="B12">
            <v>411130</v>
          </cell>
          <cell r="E12">
            <v>76904</v>
          </cell>
          <cell r="H12">
            <v>283605</v>
          </cell>
        </row>
        <row r="14">
          <cell r="B14">
            <v>420479</v>
          </cell>
          <cell r="E14">
            <v>36878</v>
          </cell>
          <cell r="H14">
            <v>367599</v>
          </cell>
        </row>
        <row r="15">
          <cell r="B15">
            <v>876778</v>
          </cell>
          <cell r="E15">
            <v>86611</v>
          </cell>
          <cell r="H15">
            <v>759393</v>
          </cell>
        </row>
        <row r="17">
          <cell r="B17">
            <v>1165</v>
          </cell>
          <cell r="E17">
            <v>1</v>
          </cell>
          <cell r="H17">
            <v>1093</v>
          </cell>
        </row>
        <row r="18">
          <cell r="B18">
            <v>27222</v>
          </cell>
          <cell r="E18">
            <v>103</v>
          </cell>
          <cell r="H18">
            <v>25968</v>
          </cell>
        </row>
        <row r="20">
          <cell r="B20">
            <v>12753</v>
          </cell>
          <cell r="E20">
            <v>1073</v>
          </cell>
          <cell r="H20">
            <v>9835</v>
          </cell>
        </row>
        <row r="21">
          <cell r="B21">
            <v>595790</v>
          </cell>
          <cell r="E21">
            <v>56377</v>
          </cell>
          <cell r="H21">
            <v>434122</v>
          </cell>
        </row>
        <row r="23">
          <cell r="B23">
            <v>464830</v>
          </cell>
          <cell r="E23">
            <v>41774</v>
          </cell>
          <cell r="H23">
            <v>403594</v>
          </cell>
        </row>
        <row r="24">
          <cell r="B24">
            <v>1910920</v>
          </cell>
          <cell r="C24">
            <v>0</v>
          </cell>
          <cell r="E24">
            <v>219995</v>
          </cell>
          <cell r="H24">
            <v>1503088</v>
          </cell>
        </row>
        <row r="30">
          <cell r="B30">
            <v>28269</v>
          </cell>
          <cell r="E30">
            <v>5019</v>
          </cell>
          <cell r="H30">
            <v>21330</v>
          </cell>
        </row>
        <row r="31">
          <cell r="B31">
            <v>431143</v>
          </cell>
          <cell r="E31">
            <v>106060</v>
          </cell>
          <cell r="H31">
            <v>271114</v>
          </cell>
        </row>
        <row r="33">
          <cell r="B33">
            <v>400250</v>
          </cell>
          <cell r="E33">
            <v>42694</v>
          </cell>
          <cell r="H33">
            <v>341429</v>
          </cell>
        </row>
        <row r="34">
          <cell r="B34">
            <v>922517</v>
          </cell>
          <cell r="E34">
            <v>112554</v>
          </cell>
          <cell r="H34">
            <v>770017</v>
          </cell>
        </row>
        <row r="36">
          <cell r="B36">
            <v>914</v>
          </cell>
          <cell r="E36">
            <v>5</v>
          </cell>
          <cell r="H36">
            <v>869</v>
          </cell>
        </row>
        <row r="37">
          <cell r="B37">
            <v>26525</v>
          </cell>
          <cell r="E37">
            <v>72</v>
          </cell>
          <cell r="H37">
            <v>25220</v>
          </cell>
        </row>
        <row r="39">
          <cell r="B39">
            <v>11784</v>
          </cell>
          <cell r="E39">
            <v>1438</v>
          </cell>
          <cell r="H39">
            <v>7957</v>
          </cell>
        </row>
        <row r="40">
          <cell r="B40">
            <v>745145</v>
          </cell>
          <cell r="E40">
            <v>101273</v>
          </cell>
          <cell r="H40">
            <v>466784</v>
          </cell>
        </row>
        <row r="42">
          <cell r="B42">
            <v>441217</v>
          </cell>
          <cell r="E42">
            <v>49156</v>
          </cell>
          <cell r="H42">
            <v>371585</v>
          </cell>
        </row>
        <row r="43">
          <cell r="B43">
            <v>2125330</v>
          </cell>
          <cell r="C43">
            <v>0</v>
          </cell>
          <cell r="E43">
            <v>319959</v>
          </cell>
          <cell r="H43">
            <v>1533135</v>
          </cell>
        </row>
      </sheetData>
      <sheetData sheetId="33" refreshError="1"/>
      <sheetData sheetId="34">
        <row r="16">
          <cell r="G16">
            <v>265898</v>
          </cell>
          <cell r="H16">
            <v>2419202</v>
          </cell>
        </row>
      </sheetData>
      <sheetData sheetId="35">
        <row r="11">
          <cell r="D11">
            <v>17019</v>
          </cell>
          <cell r="H11">
            <v>12919</v>
          </cell>
        </row>
        <row r="12">
          <cell r="D12">
            <v>299386</v>
          </cell>
          <cell r="H12">
            <v>262437</v>
          </cell>
        </row>
        <row r="14">
          <cell r="D14">
            <v>589987</v>
          </cell>
          <cell r="H14">
            <v>589591</v>
          </cell>
        </row>
        <row r="15">
          <cell r="D15">
            <v>1150097</v>
          </cell>
          <cell r="H15">
            <v>1147410</v>
          </cell>
        </row>
        <row r="17">
          <cell r="D17">
            <v>148</v>
          </cell>
          <cell r="H17">
            <v>67</v>
          </cell>
        </row>
        <row r="18">
          <cell r="D18">
            <v>21237</v>
          </cell>
          <cell r="H18">
            <v>10092</v>
          </cell>
        </row>
        <row r="20">
          <cell r="D20">
            <v>20246</v>
          </cell>
          <cell r="H20">
            <v>0</v>
          </cell>
        </row>
        <row r="21">
          <cell r="D21">
            <v>948482</v>
          </cell>
          <cell r="H21">
            <v>1</v>
          </cell>
        </row>
        <row r="23">
          <cell r="D23">
            <v>627400</v>
          </cell>
          <cell r="H23">
            <v>602577</v>
          </cell>
        </row>
        <row r="24">
          <cell r="D24">
            <v>2419202</v>
          </cell>
          <cell r="H24">
            <v>1419940</v>
          </cell>
        </row>
        <row r="30">
          <cell r="D30">
            <v>14732</v>
          </cell>
          <cell r="H30">
            <v>11980</v>
          </cell>
        </row>
        <row r="31">
          <cell r="D31">
            <v>284467</v>
          </cell>
          <cell r="H31">
            <v>260183</v>
          </cell>
        </row>
        <row r="33">
          <cell r="D33">
            <v>574738</v>
          </cell>
          <cell r="H33">
            <v>573639</v>
          </cell>
        </row>
        <row r="34">
          <cell r="D34">
            <v>1179059</v>
          </cell>
          <cell r="H34">
            <v>1174622</v>
          </cell>
        </row>
        <row r="36">
          <cell r="D36">
            <v>99</v>
          </cell>
          <cell r="H36">
            <v>55</v>
          </cell>
        </row>
        <row r="37">
          <cell r="D37">
            <v>15741</v>
          </cell>
          <cell r="H37">
            <v>8253</v>
          </cell>
        </row>
        <row r="39">
          <cell r="D39">
            <v>22738</v>
          </cell>
          <cell r="H39">
            <v>0</v>
          </cell>
        </row>
        <row r="40">
          <cell r="D40">
            <v>1177631</v>
          </cell>
          <cell r="H40">
            <v>1</v>
          </cell>
        </row>
        <row r="42">
          <cell r="D42">
            <v>612307</v>
          </cell>
          <cell r="H42">
            <v>585674</v>
          </cell>
        </row>
        <row r="43">
          <cell r="D43">
            <v>2656898</v>
          </cell>
          <cell r="H43">
            <v>1443059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R1"/>
      <sheetName val="p15--18socR1"/>
      <sheetName val="R2"/>
      <sheetName val="P31--34socR2"/>
      <sheetName val="R3"/>
      <sheetName val="p47--50socR3"/>
      <sheetName val="R4"/>
      <sheetName val="p61--64socR4"/>
      <sheetName val="R5"/>
      <sheetName val="P77--80socR5"/>
      <sheetName val="R6"/>
      <sheetName val="P91--94socR6"/>
      <sheetName val="R7 "/>
      <sheetName val="p107--110socR7"/>
      <sheetName val="R8"/>
      <sheetName val="p123--126socR8"/>
      <sheetName val="R9"/>
      <sheetName val="P137--140socR9"/>
      <sheetName val="R10"/>
      <sheetName val="P151--153socR10"/>
      <sheetName val="R11"/>
      <sheetName val="P163--166socٌR11"/>
      <sheetName val="R12"/>
      <sheetName val="P177--179socR12"/>
    </sheetNames>
    <sheetDataSet>
      <sheetData sheetId="0"/>
      <sheetData sheetId="1">
        <row r="43">
          <cell r="B43">
            <v>210372</v>
          </cell>
          <cell r="C43">
            <v>441080</v>
          </cell>
          <cell r="D43">
            <v>55698</v>
          </cell>
          <cell r="E43">
            <v>385382</v>
          </cell>
          <cell r="F43">
            <v>190213</v>
          </cell>
          <cell r="G43">
            <v>195169</v>
          </cell>
        </row>
        <row r="44">
          <cell r="B44">
            <v>0.105587602445903</v>
          </cell>
          <cell r="C44">
            <v>0.10511617997487678</v>
          </cell>
          <cell r="D44">
            <v>8.1059251055481743E-2</v>
          </cell>
          <cell r="E44">
            <v>0.1098269816517108</v>
          </cell>
          <cell r="F44">
            <v>9.7671500099872813E-2</v>
          </cell>
          <cell r="G44">
            <v>0.12498695177439859</v>
          </cell>
        </row>
        <row r="45">
          <cell r="C45">
            <v>1092</v>
          </cell>
          <cell r="D45">
            <v>227</v>
          </cell>
          <cell r="E45">
            <v>865</v>
          </cell>
          <cell r="F45">
            <v>545</v>
          </cell>
          <cell r="G45">
            <v>320</v>
          </cell>
        </row>
        <row r="46">
          <cell r="B46">
            <v>0</v>
          </cell>
          <cell r="C46">
            <v>0.10273779283093423</v>
          </cell>
          <cell r="D46">
            <v>7.7500853533629219E-2</v>
          </cell>
          <cell r="E46">
            <v>0.11233766233766233</v>
          </cell>
          <cell r="F46">
            <v>0.11531950909860347</v>
          </cell>
          <cell r="G46">
            <v>0.10759919300605246</v>
          </cell>
        </row>
        <row r="49">
          <cell r="B49">
            <v>215616</v>
          </cell>
          <cell r="C49">
            <v>451159</v>
          </cell>
          <cell r="D49">
            <v>59720</v>
          </cell>
          <cell r="E49">
            <v>391439</v>
          </cell>
          <cell r="F49">
            <v>189695</v>
          </cell>
          <cell r="G49">
            <v>201744</v>
          </cell>
        </row>
        <row r="50">
          <cell r="B50">
            <v>0.10509820054621663</v>
          </cell>
          <cell r="C50">
            <v>0.10468554472639251</v>
          </cell>
          <cell r="D50">
            <v>8.268215826461614E-2</v>
          </cell>
          <cell r="E50">
            <v>0.10911571831771141</v>
          </cell>
          <cell r="F50">
            <v>9.5442104309850367E-2</v>
          </cell>
          <cell r="G50">
            <v>0.12610300437232588</v>
          </cell>
        </row>
        <row r="51">
          <cell r="C51">
            <v>1128</v>
          </cell>
          <cell r="D51">
            <v>259</v>
          </cell>
          <cell r="E51">
            <v>869</v>
          </cell>
          <cell r="F51">
            <v>544</v>
          </cell>
          <cell r="G51">
            <v>325</v>
          </cell>
        </row>
        <row r="52">
          <cell r="B52">
            <v>0</v>
          </cell>
          <cell r="C52">
            <v>0.10403984504703929</v>
          </cell>
          <cell r="D52">
            <v>8.2986222364626716E-2</v>
          </cell>
          <cell r="E52">
            <v>0.11255018779950783</v>
          </cell>
          <cell r="F52">
            <v>0.11486486486486487</v>
          </cell>
          <cell r="G52">
            <v>0.10887772194304858</v>
          </cell>
        </row>
        <row r="65">
          <cell r="B65">
            <v>82443</v>
          </cell>
          <cell r="C65">
            <v>176832</v>
          </cell>
          <cell r="D65">
            <v>13247</v>
          </cell>
          <cell r="E65">
            <v>163585</v>
          </cell>
          <cell r="F65">
            <v>54593</v>
          </cell>
          <cell r="G65">
            <v>108992</v>
          </cell>
        </row>
        <row r="66">
          <cell r="B66">
            <v>0.1076831847148733</v>
          </cell>
          <cell r="C66">
            <v>0.10565081792871055</v>
          </cell>
          <cell r="D66">
            <v>8.8775558072363439E-2</v>
          </cell>
          <cell r="E66">
            <v>0.10730255601595518</v>
          </cell>
          <cell r="F66">
            <v>0.10393242383974839</v>
          </cell>
          <cell r="G66">
            <v>0.10907413282201497</v>
          </cell>
        </row>
        <row r="67">
          <cell r="C67">
            <v>312</v>
          </cell>
          <cell r="D67">
            <v>116</v>
          </cell>
          <cell r="E67">
            <v>196</v>
          </cell>
          <cell r="F67">
            <v>85</v>
          </cell>
          <cell r="G67">
            <v>111</v>
          </cell>
        </row>
        <row r="68">
          <cell r="B68">
            <v>0</v>
          </cell>
          <cell r="C68">
            <v>9.4574113367687174E-2</v>
          </cell>
          <cell r="D68">
            <v>8.7745839636913764E-2</v>
          </cell>
          <cell r="E68">
            <v>0.10020449897750511</v>
          </cell>
          <cell r="F68">
            <v>0.10023584905660378</v>
          </cell>
          <cell r="G68">
            <v>0.10018050541516245</v>
          </cell>
        </row>
        <row r="71">
          <cell r="B71">
            <v>85484</v>
          </cell>
          <cell r="C71">
            <v>180245</v>
          </cell>
          <cell r="D71">
            <v>13247</v>
          </cell>
          <cell r="E71">
            <v>166998</v>
          </cell>
          <cell r="F71">
            <v>57135</v>
          </cell>
          <cell r="G71">
            <v>109863</v>
          </cell>
        </row>
        <row r="72">
          <cell r="B72">
            <v>0.10951862997938615</v>
          </cell>
          <cell r="C72">
            <v>0.10679792856634987</v>
          </cell>
          <cell r="D72">
            <v>8.3524063530494769E-2</v>
          </cell>
          <cell r="E72">
            <v>0.10921190567902171</v>
          </cell>
          <cell r="F72">
            <v>0.10612727843481071</v>
          </cell>
          <cell r="G72">
            <v>0.11088804912612187</v>
          </cell>
        </row>
        <row r="73">
          <cell r="C73">
            <v>313</v>
          </cell>
          <cell r="D73">
            <v>116</v>
          </cell>
          <cell r="E73">
            <v>197</v>
          </cell>
          <cell r="F73">
            <v>0</v>
          </cell>
          <cell r="G73">
            <v>0</v>
          </cell>
        </row>
        <row r="74">
          <cell r="B74">
            <v>0</v>
          </cell>
          <cell r="C74">
            <v>9.1466978375219166E-2</v>
          </cell>
          <cell r="D74">
            <v>8.0276816608996535E-2</v>
          </cell>
          <cell r="E74">
            <v>9.9645928174001017E-2</v>
          </cell>
          <cell r="F74">
            <v>0</v>
          </cell>
          <cell r="G74">
            <v>0</v>
          </cell>
        </row>
        <row r="82">
          <cell r="B82">
            <v>47686</v>
          </cell>
          <cell r="C82">
            <v>93069</v>
          </cell>
          <cell r="D82">
            <v>4973</v>
          </cell>
          <cell r="E82">
            <v>88096</v>
          </cell>
          <cell r="F82">
            <v>15530</v>
          </cell>
          <cell r="G82">
            <v>72566</v>
          </cell>
        </row>
        <row r="83">
          <cell r="B83">
            <v>8.8251678106973194E-2</v>
          </cell>
          <cell r="C83">
            <v>9.2663227725788777E-2</v>
          </cell>
          <cell r="D83">
            <v>5.856996478500006E-2</v>
          </cell>
          <cell r="E83">
            <v>9.5811509213983681E-2</v>
          </cell>
          <cell r="F83">
            <v>9.8640125507332907E-2</v>
          </cell>
          <cell r="G83">
            <v>9.5227097060355814E-2</v>
          </cell>
        </row>
        <row r="84">
          <cell r="C84">
            <v>154</v>
          </cell>
          <cell r="D84">
            <v>38</v>
          </cell>
          <cell r="E84">
            <v>116</v>
          </cell>
          <cell r="F84">
            <v>36</v>
          </cell>
          <cell r="G84">
            <v>80</v>
          </cell>
        </row>
        <row r="85">
          <cell r="B85">
            <v>0</v>
          </cell>
          <cell r="C85">
            <v>8.2573726541554954E-2</v>
          </cell>
          <cell r="D85">
            <v>5.4519368723098996E-2</v>
          </cell>
          <cell r="E85">
            <v>9.9315068493150679E-2</v>
          </cell>
          <cell r="F85">
            <v>0.1125</v>
          </cell>
          <cell r="G85">
            <v>9.4339622641509441E-2</v>
          </cell>
        </row>
        <row r="88">
          <cell r="B88">
            <v>48797</v>
          </cell>
          <cell r="C88">
            <v>92917</v>
          </cell>
          <cell r="D88">
            <v>5170</v>
          </cell>
          <cell r="E88">
            <v>87747</v>
          </cell>
          <cell r="F88">
            <v>15531</v>
          </cell>
          <cell r="G88">
            <v>72216</v>
          </cell>
        </row>
        <row r="89">
          <cell r="B89">
            <v>5.0787145066578963E-2</v>
          </cell>
          <cell r="C89">
            <v>9.2210849315938537E-2</v>
          </cell>
          <cell r="D89">
            <v>5.7338686422820133E-2</v>
          </cell>
          <cell r="E89">
            <v>9.5637891120576524E-2</v>
          </cell>
          <cell r="F89">
            <v>9.4889262257522533E-2</v>
          </cell>
          <cell r="G89">
            <v>9.5800439629246892E-2</v>
          </cell>
        </row>
        <row r="90">
          <cell r="C90">
            <v>164</v>
          </cell>
          <cell r="D90">
            <v>45</v>
          </cell>
          <cell r="E90">
            <v>119</v>
          </cell>
          <cell r="F90">
            <v>39</v>
          </cell>
          <cell r="G90">
            <v>80</v>
          </cell>
        </row>
        <row r="91">
          <cell r="B91">
            <v>0</v>
          </cell>
          <cell r="C91">
            <v>8.1147946561108367E-2</v>
          </cell>
          <cell r="D91">
            <v>5.5282555282555282E-2</v>
          </cell>
          <cell r="E91">
            <v>9.8591549295774641E-2</v>
          </cell>
          <cell r="F91">
            <v>0.11239193083573487</v>
          </cell>
          <cell r="G91">
            <v>9.3023255813953487E-2</v>
          </cell>
        </row>
        <row r="98">
          <cell r="G98" t="str">
            <v>2017-2016</v>
          </cell>
        </row>
        <row r="99">
          <cell r="B99">
            <v>5972</v>
          </cell>
          <cell r="C99">
            <v>5352</v>
          </cell>
          <cell r="D99">
            <v>2395</v>
          </cell>
          <cell r="E99">
            <v>912</v>
          </cell>
          <cell r="F99">
            <v>3577</v>
          </cell>
          <cell r="G99">
            <v>4440</v>
          </cell>
        </row>
        <row r="100">
          <cell r="B100">
            <v>0.11036980908906097</v>
          </cell>
          <cell r="C100">
            <v>0.1017529183619149</v>
          </cell>
          <cell r="D100">
            <v>0.1387681789211426</v>
          </cell>
          <cell r="E100">
            <v>0.16863905325443787</v>
          </cell>
          <cell r="F100">
            <v>9.7069199457259156E-2</v>
          </cell>
          <cell r="G100">
            <v>9.4087730451366813E-2</v>
          </cell>
        </row>
        <row r="101">
          <cell r="B101">
            <v>7493</v>
          </cell>
          <cell r="C101">
            <v>8197</v>
          </cell>
          <cell r="D101">
            <v>666</v>
          </cell>
          <cell r="E101">
            <v>409</v>
          </cell>
          <cell r="F101">
            <v>6827</v>
          </cell>
          <cell r="G101">
            <v>7788</v>
          </cell>
        </row>
        <row r="102">
          <cell r="B102">
            <v>9.0488611936333119E-2</v>
          </cell>
          <cell r="C102">
            <v>0.10405321350140269</v>
          </cell>
          <cell r="D102">
            <v>6.8321707016823968E-2</v>
          </cell>
          <cell r="E102">
            <v>6.9878694686485568E-2</v>
          </cell>
          <cell r="F102">
            <v>9.3446302937392214E-2</v>
          </cell>
          <cell r="G102">
            <v>0.10679611650485436</v>
          </cell>
        </row>
        <row r="103">
          <cell r="B103">
            <v>8907</v>
          </cell>
          <cell r="C103">
            <v>9592</v>
          </cell>
          <cell r="D103">
            <v>1847</v>
          </cell>
          <cell r="E103">
            <v>1191</v>
          </cell>
          <cell r="F103">
            <v>7060</v>
          </cell>
          <cell r="G103">
            <v>8401</v>
          </cell>
        </row>
        <row r="104">
          <cell r="B104">
            <v>7.9866933278337202E-2</v>
          </cell>
          <cell r="C104">
            <v>8.5024154589371986E-2</v>
          </cell>
          <cell r="D104">
            <v>9.2023317223855317E-2</v>
          </cell>
          <cell r="E104">
            <v>8.1075561606535063E-2</v>
          </cell>
          <cell r="F104">
            <v>7.7198967764510351E-2</v>
          </cell>
          <cell r="G104">
            <v>8.5615286624203826E-2</v>
          </cell>
        </row>
        <row r="105">
          <cell r="B105">
            <v>10599</v>
          </cell>
          <cell r="C105">
            <v>9304</v>
          </cell>
          <cell r="D105">
            <v>2494</v>
          </cell>
          <cell r="E105">
            <v>1753</v>
          </cell>
          <cell r="F105">
            <v>8105</v>
          </cell>
          <cell r="G105">
            <v>7551</v>
          </cell>
        </row>
        <row r="106">
          <cell r="B106">
            <v>7.1764697916596135E-2</v>
          </cell>
          <cell r="C106">
            <v>6.8021143287444893E-2</v>
          </cell>
          <cell r="D106">
            <v>9.1402184270321776E-2</v>
          </cell>
          <cell r="E106">
            <v>7.8564065791242768E-2</v>
          </cell>
          <cell r="F106">
            <v>6.8451501203496468E-2</v>
          </cell>
          <cell r="G106">
            <v>6.5966034175490088E-2</v>
          </cell>
        </row>
        <row r="108">
          <cell r="B108">
            <v>32971</v>
          </cell>
          <cell r="C108">
            <v>32445</v>
          </cell>
          <cell r="D108">
            <v>7402</v>
          </cell>
          <cell r="E108">
            <v>4265</v>
          </cell>
          <cell r="F108">
            <v>25569</v>
          </cell>
          <cell r="G108">
            <v>28180</v>
          </cell>
        </row>
        <row r="109">
          <cell r="B109">
            <v>8.3232987233956612E-2</v>
          </cell>
          <cell r="C109">
            <v>8.5163962611327373E-2</v>
          </cell>
          <cell r="D109">
            <v>9.6930490807186631E-2</v>
          </cell>
          <cell r="E109">
            <v>8.8368141886292065E-2</v>
          </cell>
          <cell r="F109">
            <v>7.9961846981376955E-2</v>
          </cell>
          <cell r="G109">
            <v>8.4699149702290602E-2</v>
          </cell>
        </row>
      </sheetData>
      <sheetData sheetId="2"/>
      <sheetData sheetId="3">
        <row r="43">
          <cell r="B43">
            <v>125179</v>
          </cell>
          <cell r="C43">
            <v>266881</v>
          </cell>
          <cell r="D43">
            <v>29674</v>
          </cell>
          <cell r="E43">
            <v>237207</v>
          </cell>
          <cell r="F43">
            <v>98626</v>
          </cell>
          <cell r="G43">
            <v>138581</v>
          </cell>
        </row>
        <row r="44">
          <cell r="B44">
            <v>6.2828468078335947E-2</v>
          </cell>
          <cell r="C44">
            <v>6.360186639130111E-2</v>
          </cell>
          <cell r="D44">
            <v>4.3185611975660974E-2</v>
          </cell>
          <cell r="E44">
            <v>6.7599755143357407E-2</v>
          </cell>
          <cell r="F44">
            <v>5.0642960096576234E-2</v>
          </cell>
          <cell r="G44">
            <v>8.8747786604675583E-2</v>
          </cell>
        </row>
        <row r="45">
          <cell r="C45">
            <v>779</v>
          </cell>
          <cell r="D45">
            <v>155</v>
          </cell>
          <cell r="E45">
            <v>624</v>
          </cell>
          <cell r="F45">
            <v>307</v>
          </cell>
          <cell r="G45">
            <v>317</v>
          </cell>
        </row>
        <row r="46">
          <cell r="C46">
            <v>7.3290055508514446E-2</v>
          </cell>
          <cell r="D46">
            <v>5.2919085011949474E-2</v>
          </cell>
          <cell r="E46">
            <v>8.1038961038961035E-2</v>
          </cell>
          <cell r="F46">
            <v>6.495979686838764E-2</v>
          </cell>
          <cell r="G46">
            <v>0.10659045057162071</v>
          </cell>
        </row>
        <row r="49">
          <cell r="B49">
            <v>129390</v>
          </cell>
          <cell r="C49">
            <v>374675</v>
          </cell>
          <cell r="D49">
            <v>30584</v>
          </cell>
          <cell r="E49">
            <v>344091</v>
          </cell>
          <cell r="F49">
            <v>101229</v>
          </cell>
          <cell r="G49">
            <v>242862</v>
          </cell>
        </row>
        <row r="50">
          <cell r="B50">
            <v>6.3068863946437043E-2</v>
          </cell>
          <cell r="C50">
            <v>8.693843294794322E-2</v>
          </cell>
          <cell r="D50">
            <v>4.2343454929086068E-2</v>
          </cell>
          <cell r="E50">
            <v>9.5917209658873126E-2</v>
          </cell>
          <cell r="F50">
            <v>5.0931805146059952E-2</v>
          </cell>
          <cell r="G50">
            <v>0.15180440482924801</v>
          </cell>
        </row>
        <row r="51">
          <cell r="C51">
            <v>789</v>
          </cell>
          <cell r="D51">
            <v>162</v>
          </cell>
          <cell r="E51">
            <v>627</v>
          </cell>
          <cell r="F51">
            <v>308</v>
          </cell>
          <cell r="G51">
            <v>319</v>
          </cell>
        </row>
        <row r="52">
          <cell r="C52">
            <v>7.2772551189817375E-2</v>
          </cell>
          <cell r="D52">
            <v>5.1906440243511695E-2</v>
          </cell>
          <cell r="E52">
            <v>8.1207097526227179E-2</v>
          </cell>
          <cell r="F52">
            <v>6.5033783783783786E-2</v>
          </cell>
          <cell r="G52">
            <v>0.1068676716917923</v>
          </cell>
        </row>
        <row r="65">
          <cell r="B65">
            <v>46135</v>
          </cell>
          <cell r="C65">
            <v>101456</v>
          </cell>
          <cell r="D65">
            <v>5365</v>
          </cell>
          <cell r="E65">
            <v>96091</v>
          </cell>
          <cell r="F65">
            <v>19560</v>
          </cell>
          <cell r="G65">
            <v>76531</v>
          </cell>
        </row>
        <row r="66">
          <cell r="B66">
            <v>6.025937589389857E-2</v>
          </cell>
          <cell r="C66">
            <v>6.0616344235066379E-2</v>
          </cell>
          <cell r="D66">
            <v>3.5953866464726342E-2</v>
          </cell>
          <cell r="E66">
            <v>6.3030289513886659E-2</v>
          </cell>
          <cell r="F66">
            <v>3.7237708319848309E-2</v>
          </cell>
          <cell r="G66">
            <v>7.6588671269465905E-2</v>
          </cell>
        </row>
        <row r="67">
          <cell r="C67">
            <v>205</v>
          </cell>
          <cell r="D67">
            <v>55</v>
          </cell>
          <cell r="E67">
            <v>150</v>
          </cell>
          <cell r="F67">
            <v>50</v>
          </cell>
          <cell r="G67">
            <v>100</v>
          </cell>
        </row>
        <row r="68">
          <cell r="C68">
            <v>6.2538133007931665E-2</v>
          </cell>
          <cell r="D68">
            <v>4.16036308623298E-2</v>
          </cell>
          <cell r="E68">
            <v>7.6687116564417179E-2</v>
          </cell>
          <cell r="F68">
            <v>5.8962264150943397E-2</v>
          </cell>
          <cell r="G68">
            <v>9.0252707581227443E-2</v>
          </cell>
        </row>
        <row r="71">
          <cell r="B71">
            <v>48095</v>
          </cell>
          <cell r="C71">
            <v>103775</v>
          </cell>
          <cell r="D71">
            <v>5790</v>
          </cell>
          <cell r="E71">
            <v>97985</v>
          </cell>
          <cell r="F71">
            <v>20317</v>
          </cell>
          <cell r="G71">
            <v>77668</v>
          </cell>
        </row>
        <row r="72">
          <cell r="B72">
            <v>6.1617361247234298E-2</v>
          </cell>
          <cell r="C72">
            <v>6.1488280046453202E-2</v>
          </cell>
          <cell r="D72">
            <v>3.650670550627045E-2</v>
          </cell>
          <cell r="E72">
            <v>6.4079381657019499E-2</v>
          </cell>
          <cell r="F72">
            <v>3.7738477569966733E-2</v>
          </cell>
          <cell r="G72">
            <v>7.8392661765358973E-2</v>
          </cell>
        </row>
        <row r="73">
          <cell r="C73">
            <v>212</v>
          </cell>
          <cell r="D73">
            <v>61</v>
          </cell>
          <cell r="E73">
            <v>151</v>
          </cell>
          <cell r="F73">
            <v>0</v>
          </cell>
          <cell r="G73">
            <v>0</v>
          </cell>
        </row>
        <row r="74">
          <cell r="C74">
            <v>6.1952074810052604E-2</v>
          </cell>
          <cell r="D74">
            <v>4.221453287197232E-2</v>
          </cell>
          <cell r="E74">
            <v>7.6378351036924627E-2</v>
          </cell>
          <cell r="F74">
            <v>0</v>
          </cell>
          <cell r="G74">
            <v>0</v>
          </cell>
        </row>
        <row r="82">
          <cell r="B82">
            <v>31542</v>
          </cell>
          <cell r="C82">
            <v>64268</v>
          </cell>
          <cell r="D82">
            <v>1637</v>
          </cell>
          <cell r="E82">
            <v>62631</v>
          </cell>
          <cell r="F82">
            <v>5024</v>
          </cell>
          <cell r="G82">
            <v>57607</v>
          </cell>
        </row>
        <row r="83">
          <cell r="B83">
            <v>6.3642269992373102E-2</v>
          </cell>
          <cell r="C83">
            <v>6.3987797435031996E-2</v>
          </cell>
          <cell r="D83">
            <v>1.9279918027960002E-2</v>
          </cell>
          <cell r="E83">
            <v>6.8116266726991143E-2</v>
          </cell>
          <cell r="F83">
            <v>3.1910366422977496E-2</v>
          </cell>
          <cell r="G83">
            <v>7.5596662078051949E-2</v>
          </cell>
        </row>
        <row r="84">
          <cell r="C84">
            <v>109</v>
          </cell>
          <cell r="D84">
            <v>22</v>
          </cell>
          <cell r="E84">
            <v>87</v>
          </cell>
          <cell r="F84">
            <v>12</v>
          </cell>
          <cell r="G84">
            <v>75</v>
          </cell>
        </row>
        <row r="85">
          <cell r="C85">
            <v>5.844504021447721E-2</v>
          </cell>
          <cell r="D85">
            <v>3.1563845050215207E-2</v>
          </cell>
          <cell r="E85">
            <v>7.448630136986302E-2</v>
          </cell>
          <cell r="F85">
            <v>3.7499999999999999E-2</v>
          </cell>
          <cell r="G85">
            <v>8.8443396226415089E-2</v>
          </cell>
        </row>
        <row r="88">
          <cell r="B88">
            <v>30550</v>
          </cell>
          <cell r="C88">
            <v>60703</v>
          </cell>
          <cell r="D88">
            <v>1745</v>
          </cell>
          <cell r="E88">
            <v>58958</v>
          </cell>
          <cell r="F88">
            <v>5490</v>
          </cell>
          <cell r="G88">
            <v>53468</v>
          </cell>
        </row>
        <row r="89">
          <cell r="B89">
            <v>5.6952810262318493E-2</v>
          </cell>
          <cell r="C89">
            <v>6.0241669296527196E-2</v>
          </cell>
          <cell r="D89">
            <v>1.9353192999578554E-2</v>
          </cell>
          <cell r="E89">
            <v>6.4259960849794878E-2</v>
          </cell>
          <cell r="F89">
            <v>3.3542080342141442E-2</v>
          </cell>
          <cell r="G89">
            <v>7.0929681872390779E-2</v>
          </cell>
        </row>
        <row r="90">
          <cell r="C90">
            <v>116</v>
          </cell>
          <cell r="D90">
            <v>28</v>
          </cell>
          <cell r="E90">
            <v>88</v>
          </cell>
          <cell r="F90">
            <v>13</v>
          </cell>
          <cell r="G90">
            <v>75</v>
          </cell>
        </row>
        <row r="91">
          <cell r="C91">
            <v>5.7397328055418112E-2</v>
          </cell>
          <cell r="D91">
            <v>3.4398034398034398E-2</v>
          </cell>
          <cell r="E91">
            <v>7.2908036454018221E-2</v>
          </cell>
          <cell r="F91">
            <v>3.7463976945244955E-2</v>
          </cell>
          <cell r="G91">
            <v>8.7209302325581398E-2</v>
          </cell>
        </row>
        <row r="99">
          <cell r="B99">
            <v>6443</v>
          </cell>
          <cell r="C99">
            <v>4068</v>
          </cell>
          <cell r="D99">
            <v>2904</v>
          </cell>
          <cell r="E99">
            <v>121</v>
          </cell>
          <cell r="F99">
            <v>3539</v>
          </cell>
          <cell r="G99">
            <v>3947</v>
          </cell>
        </row>
        <row r="100">
          <cell r="B100">
            <v>0.11907446081058604</v>
          </cell>
          <cell r="C100">
            <v>7.7341343777329943E-2</v>
          </cell>
          <cell r="D100">
            <v>0.16826003824091779</v>
          </cell>
          <cell r="E100">
            <v>2.2374260355029586E-2</v>
          </cell>
          <cell r="F100">
            <v>9.6037991858887381E-2</v>
          </cell>
          <cell r="G100">
            <v>8.3640601822420002E-2</v>
          </cell>
        </row>
        <row r="101">
          <cell r="B101">
            <v>7401</v>
          </cell>
          <cell r="C101">
            <v>6374</v>
          </cell>
          <cell r="D101">
            <v>905</v>
          </cell>
          <cell r="E101">
            <v>275</v>
          </cell>
          <cell r="F101">
            <v>6496</v>
          </cell>
          <cell r="G101">
            <v>6099</v>
          </cell>
        </row>
        <row r="102">
          <cell r="B102">
            <v>8.9377581334685888E-2</v>
          </cell>
          <cell r="C102">
            <v>8.0911941302664478E-2</v>
          </cell>
          <cell r="D102">
            <v>9.2839556832170697E-2</v>
          </cell>
          <cell r="E102">
            <v>4.6984452417563639E-2</v>
          </cell>
          <cell r="F102">
            <v>8.8915656054094003E-2</v>
          </cell>
          <cell r="G102">
            <v>8.3635017278262294E-2</v>
          </cell>
        </row>
        <row r="103">
          <cell r="B103">
            <v>6353</v>
          </cell>
          <cell r="C103">
            <v>6496</v>
          </cell>
          <cell r="D103">
            <v>588</v>
          </cell>
          <cell r="E103">
            <v>426</v>
          </cell>
          <cell r="F103">
            <v>5765</v>
          </cell>
          <cell r="G103">
            <v>6070</v>
          </cell>
        </row>
        <row r="104">
          <cell r="B104">
            <v>5.6965827676802097E-2</v>
          </cell>
          <cell r="C104">
            <v>5.7580995435004209E-2</v>
          </cell>
          <cell r="D104">
            <v>2.9295999202829954E-2</v>
          </cell>
          <cell r="E104">
            <v>2.8999319264805992E-2</v>
          </cell>
          <cell r="F104">
            <v>6.3038533875694358E-2</v>
          </cell>
          <cell r="G104">
            <v>6.1859872611464965E-2</v>
          </cell>
        </row>
        <row r="105">
          <cell r="B105">
            <v>7797</v>
          </cell>
          <cell r="C105">
            <v>7393</v>
          </cell>
          <cell r="D105">
            <v>843</v>
          </cell>
          <cell r="E105">
            <v>628</v>
          </cell>
          <cell r="F105">
            <v>6954</v>
          </cell>
          <cell r="G105">
            <v>6765</v>
          </cell>
        </row>
        <row r="106">
          <cell r="B106">
            <v>5.2792654934965572E-2</v>
          </cell>
          <cell r="C106">
            <v>5.4049904592012046E-2</v>
          </cell>
          <cell r="D106">
            <v>2.8785085023560746E-2</v>
          </cell>
          <cell r="E106">
            <v>2.8145027562407565E-2</v>
          </cell>
          <cell r="F106">
            <v>5.8730627929563788E-2</v>
          </cell>
          <cell r="G106">
            <v>5.9099486319320681E-2</v>
          </cell>
        </row>
        <row r="108">
          <cell r="B108">
            <v>27994</v>
          </cell>
          <cell r="C108">
            <v>24331</v>
          </cell>
          <cell r="D108">
            <v>5240</v>
          </cell>
          <cell r="E108">
            <v>1450</v>
          </cell>
          <cell r="F108">
            <v>22754</v>
          </cell>
          <cell r="G108">
            <v>22881</v>
          </cell>
        </row>
        <row r="109">
          <cell r="B109">
            <v>7.0668898262939595E-2</v>
          </cell>
          <cell r="C109">
            <v>6.3865753561294689E-2</v>
          </cell>
          <cell r="D109">
            <v>6.8618720863233978E-2</v>
          </cell>
          <cell r="E109">
            <v>3.0043096303663187E-2</v>
          </cell>
          <cell r="F109">
            <v>7.1158507028599133E-2</v>
          </cell>
          <cell r="G109">
            <v>6.8772223007030203E-2</v>
          </cell>
        </row>
      </sheetData>
      <sheetData sheetId="4"/>
      <sheetData sheetId="5">
        <row r="43">
          <cell r="B43">
            <v>247669</v>
          </cell>
          <cell r="C43">
            <v>523125</v>
          </cell>
          <cell r="D43">
            <v>77671</v>
          </cell>
          <cell r="E43">
            <v>445454</v>
          </cell>
          <cell r="F43">
            <v>233336</v>
          </cell>
          <cell r="G43">
            <v>212118</v>
          </cell>
        </row>
        <row r="44">
          <cell r="B44">
            <v>0.12430730282629983</v>
          </cell>
          <cell r="C44">
            <v>0.12466877130986991</v>
          </cell>
          <cell r="D44">
            <v>0.11303732788843984</v>
          </cell>
          <cell r="E44">
            <v>0.12694642792004085</v>
          </cell>
          <cell r="F44">
            <v>0.11981450872077051</v>
          </cell>
          <cell r="G44">
            <v>0.13584115426364779</v>
          </cell>
        </row>
        <row r="45">
          <cell r="C45">
            <v>1414</v>
          </cell>
          <cell r="D45">
            <v>408</v>
          </cell>
          <cell r="E45">
            <v>1006</v>
          </cell>
          <cell r="F45">
            <v>610</v>
          </cell>
          <cell r="G45">
            <v>396</v>
          </cell>
        </row>
        <row r="46">
          <cell r="C46">
            <v>0.13303227020415845</v>
          </cell>
          <cell r="D46">
            <v>0.13929668828951861</v>
          </cell>
          <cell r="E46">
            <v>0.13064935064935065</v>
          </cell>
          <cell r="F46">
            <v>0.1290732120186204</v>
          </cell>
          <cell r="G46">
            <v>0.13222036727879799</v>
          </cell>
        </row>
        <row r="49">
          <cell r="B49">
            <v>253421</v>
          </cell>
          <cell r="C49">
            <v>533690</v>
          </cell>
          <cell r="D49">
            <v>81701</v>
          </cell>
          <cell r="E49">
            <v>451989</v>
          </cell>
          <cell r="F49">
            <v>235815</v>
          </cell>
          <cell r="G49">
            <v>216174</v>
          </cell>
        </row>
        <row r="50">
          <cell r="B50">
            <v>0.12352557825311092</v>
          </cell>
          <cell r="C50">
            <v>0.12383578375922549</v>
          </cell>
          <cell r="D50">
            <v>0.11311478587370065</v>
          </cell>
          <cell r="E50">
            <v>0.12599435520401409</v>
          </cell>
          <cell r="F50">
            <v>0.11864666874628939</v>
          </cell>
          <cell r="G50">
            <v>0.13512268452684184</v>
          </cell>
        </row>
        <row r="51">
          <cell r="C51">
            <v>1432</v>
          </cell>
          <cell r="D51">
            <v>426</v>
          </cell>
          <cell r="E51">
            <v>1006</v>
          </cell>
          <cell r="F51">
            <v>611</v>
          </cell>
          <cell r="G51">
            <v>395</v>
          </cell>
        </row>
        <row r="52">
          <cell r="C52">
            <v>0.13207895222283711</v>
          </cell>
          <cell r="D52">
            <v>0.13649471323293816</v>
          </cell>
          <cell r="E52">
            <v>0.13029400336743946</v>
          </cell>
          <cell r="F52">
            <v>0.12901182432432431</v>
          </cell>
          <cell r="G52">
            <v>0.13232830820770519</v>
          </cell>
        </row>
        <row r="65">
          <cell r="B65">
            <v>98284</v>
          </cell>
          <cell r="C65">
            <v>216483</v>
          </cell>
          <cell r="D65">
            <v>16372</v>
          </cell>
          <cell r="E65">
            <v>200111</v>
          </cell>
          <cell r="F65">
            <v>63894</v>
          </cell>
          <cell r="G65">
            <v>136217</v>
          </cell>
        </row>
        <row r="66">
          <cell r="B66">
            <v>0.12837395687343506</v>
          </cell>
          <cell r="C66">
            <v>0.12934087731666807</v>
          </cell>
          <cell r="D66">
            <v>0.10971793136262808</v>
          </cell>
          <cell r="E66">
            <v>0.13126155690869459</v>
          </cell>
          <cell r="F66">
            <v>0.12163937297486645</v>
          </cell>
          <cell r="G66">
            <v>0.1363196486954677</v>
          </cell>
        </row>
        <row r="67">
          <cell r="C67">
            <v>437</v>
          </cell>
          <cell r="D67">
            <v>174</v>
          </cell>
          <cell r="E67">
            <v>263</v>
          </cell>
          <cell r="F67">
            <v>109</v>
          </cell>
          <cell r="G67">
            <v>154</v>
          </cell>
        </row>
        <row r="68">
          <cell r="C68">
            <v>0.1333129957291031</v>
          </cell>
          <cell r="D68">
            <v>0.13161875945537066</v>
          </cell>
          <cell r="E68">
            <v>0.13445807770961146</v>
          </cell>
          <cell r="F68">
            <v>0.12853773584905662</v>
          </cell>
          <cell r="G68">
            <v>0.13898916967509026</v>
          </cell>
        </row>
        <row r="71">
          <cell r="B71">
            <v>100085</v>
          </cell>
          <cell r="C71">
            <v>218193</v>
          </cell>
          <cell r="D71">
            <v>17583</v>
          </cell>
          <cell r="E71">
            <v>200610</v>
          </cell>
          <cell r="F71">
            <v>65408</v>
          </cell>
          <cell r="G71">
            <v>135202</v>
          </cell>
        </row>
        <row r="72">
          <cell r="B72">
            <v>0.12822483834971296</v>
          </cell>
          <cell r="C72">
            <v>0.12928270092195387</v>
          </cell>
          <cell r="D72">
            <v>0.11086310931204721</v>
          </cell>
          <cell r="E72">
            <v>0.13119319032724072</v>
          </cell>
          <cell r="F72">
            <v>0.12149423344472038</v>
          </cell>
          <cell r="G72">
            <v>0.13646346830097419</v>
          </cell>
        </row>
        <row r="73">
          <cell r="C73">
            <v>451</v>
          </cell>
          <cell r="D73">
            <v>188</v>
          </cell>
          <cell r="E73">
            <v>263</v>
          </cell>
          <cell r="F73">
            <v>0</v>
          </cell>
          <cell r="G73">
            <v>0</v>
          </cell>
        </row>
        <row r="74">
          <cell r="C74">
            <v>0.13179427235534774</v>
          </cell>
          <cell r="D74">
            <v>0.1301038062283737</v>
          </cell>
          <cell r="E74">
            <v>0.13302984319676278</v>
          </cell>
          <cell r="F74">
            <v>0</v>
          </cell>
          <cell r="G74">
            <v>0</v>
          </cell>
        </row>
        <row r="82">
          <cell r="B82">
            <v>63841</v>
          </cell>
          <cell r="C82">
            <v>128285</v>
          </cell>
          <cell r="D82">
            <v>9809</v>
          </cell>
          <cell r="E82">
            <v>118476</v>
          </cell>
          <cell r="F82">
            <v>18084</v>
          </cell>
          <cell r="G82">
            <v>100392</v>
          </cell>
        </row>
        <row r="83">
          <cell r="B83">
            <v>0.12881193832296908</v>
          </cell>
          <cell r="C83">
            <v>0.1277256892069627</v>
          </cell>
          <cell r="D83">
            <v>0.11552639947236389</v>
          </cell>
          <cell r="E83">
            <v>0.12885221083404388</v>
          </cell>
          <cell r="F83">
            <v>0.11486207531710292</v>
          </cell>
          <cell r="G83">
            <v>0.13174267188605188</v>
          </cell>
        </row>
        <row r="84">
          <cell r="C84">
            <v>228</v>
          </cell>
          <cell r="D84">
            <v>78</v>
          </cell>
          <cell r="E84">
            <v>150</v>
          </cell>
          <cell r="F84">
            <v>39</v>
          </cell>
          <cell r="G84">
            <v>111</v>
          </cell>
        </row>
        <row r="85">
          <cell r="C85">
            <v>0.12225201072386059</v>
          </cell>
          <cell r="D85">
            <v>0.11190817790530846</v>
          </cell>
          <cell r="E85">
            <v>0.12842465753424659</v>
          </cell>
          <cell r="F85">
            <v>0.121875</v>
          </cell>
          <cell r="G85">
            <v>0.13089622641509435</v>
          </cell>
        </row>
        <row r="88">
          <cell r="B88">
            <v>66030</v>
          </cell>
          <cell r="C88">
            <v>130984</v>
          </cell>
          <cell r="D88">
            <v>10469</v>
          </cell>
          <cell r="E88">
            <v>120515</v>
          </cell>
          <cell r="F88">
            <v>18984</v>
          </cell>
          <cell r="G88">
            <v>101531</v>
          </cell>
        </row>
        <row r="89">
          <cell r="B89">
            <v>0.13038867792634018</v>
          </cell>
          <cell r="C89">
            <v>0.12998854770170037</v>
          </cell>
          <cell r="D89">
            <v>0.11610806734245725</v>
          </cell>
          <cell r="E89">
            <v>0.13135264394675922</v>
          </cell>
          <cell r="F89">
            <v>0.1159859477623339</v>
          </cell>
          <cell r="G89">
            <v>0.13468918849004466</v>
          </cell>
        </row>
        <row r="90">
          <cell r="C90">
            <v>251</v>
          </cell>
          <cell r="D90">
            <v>95</v>
          </cell>
          <cell r="E90">
            <v>156</v>
          </cell>
          <cell r="F90">
            <v>40</v>
          </cell>
          <cell r="G90">
            <v>116</v>
          </cell>
        </row>
        <row r="91">
          <cell r="C91">
            <v>0.12419594260267194</v>
          </cell>
          <cell r="D91">
            <v>0.1167076167076167</v>
          </cell>
          <cell r="E91">
            <v>0.12924606462303231</v>
          </cell>
          <cell r="F91">
            <v>0.11527377521613832</v>
          </cell>
          <cell r="G91">
            <v>0.13488372093023257</v>
          </cell>
        </row>
        <row r="99">
          <cell r="B99">
            <v>6243</v>
          </cell>
          <cell r="C99">
            <v>7535</v>
          </cell>
          <cell r="D99">
            <v>1754</v>
          </cell>
          <cell r="E99">
            <v>902</v>
          </cell>
          <cell r="F99">
            <v>4489</v>
          </cell>
          <cell r="G99">
            <v>6633</v>
          </cell>
        </row>
        <row r="100">
          <cell r="B100">
            <v>0.11537821804136096</v>
          </cell>
          <cell r="C100">
            <v>0.14325639758165709</v>
          </cell>
          <cell r="D100">
            <v>0.10162813604496204</v>
          </cell>
          <cell r="E100">
            <v>0.16678994082840237</v>
          </cell>
          <cell r="F100">
            <v>0.12181818181818181</v>
          </cell>
          <cell r="G100">
            <v>0.14055944055944056</v>
          </cell>
        </row>
        <row r="101">
          <cell r="B101">
            <v>9584</v>
          </cell>
          <cell r="C101">
            <v>8875</v>
          </cell>
          <cell r="D101">
            <v>1359</v>
          </cell>
          <cell r="E101">
            <v>740</v>
          </cell>
          <cell r="F101">
            <v>8225</v>
          </cell>
          <cell r="G101">
            <v>8135</v>
          </cell>
        </row>
        <row r="102">
          <cell r="B102">
            <v>0.1157404052846412</v>
          </cell>
          <cell r="C102">
            <v>0.11265978648590325</v>
          </cell>
          <cell r="D102">
            <v>0.1394132129667624</v>
          </cell>
          <cell r="E102">
            <v>0.12643089014180761</v>
          </cell>
          <cell r="F102">
            <v>0.11258178433573325</v>
          </cell>
          <cell r="G102">
            <v>0.11155449509077944</v>
          </cell>
        </row>
        <row r="103">
          <cell r="B103">
            <v>12470</v>
          </cell>
          <cell r="C103">
            <v>12590</v>
          </cell>
          <cell r="D103">
            <v>1694</v>
          </cell>
          <cell r="E103">
            <v>1108</v>
          </cell>
          <cell r="F103">
            <v>10776</v>
          </cell>
          <cell r="G103">
            <v>11482</v>
          </cell>
        </row>
        <row r="104">
          <cell r="B104">
            <v>0.11181549994171606</v>
          </cell>
          <cell r="C104">
            <v>0.11159863493329787</v>
          </cell>
          <cell r="D104">
            <v>8.4400378655772004E-2</v>
          </cell>
          <cell r="E104">
            <v>7.5425459496255953E-2</v>
          </cell>
          <cell r="F104">
            <v>0.11783230547172287</v>
          </cell>
          <cell r="G104">
            <v>0.11701401273885351</v>
          </cell>
        </row>
        <row r="105">
          <cell r="B105">
            <v>16015</v>
          </cell>
          <cell r="C105">
            <v>14907</v>
          </cell>
          <cell r="D105">
            <v>3490</v>
          </cell>
          <cell r="E105">
            <v>2868</v>
          </cell>
          <cell r="F105">
            <v>12525</v>
          </cell>
          <cell r="G105">
            <v>12039</v>
          </cell>
        </row>
        <row r="106">
          <cell r="B106">
            <v>0.10843585594247449</v>
          </cell>
          <cell r="C106">
            <v>0.10898443497269357</v>
          </cell>
          <cell r="D106">
            <v>0.11916956907737486</v>
          </cell>
          <cell r="E106">
            <v>0.12853493479137723</v>
          </cell>
          <cell r="F106">
            <v>0.10578100586968456</v>
          </cell>
          <cell r="G106">
            <v>0.10517349827025893</v>
          </cell>
        </row>
        <row r="108">
          <cell r="B108">
            <v>44312</v>
          </cell>
          <cell r="C108">
            <v>43907</v>
          </cell>
          <cell r="D108">
            <v>8297</v>
          </cell>
          <cell r="E108">
            <v>5618</v>
          </cell>
          <cell r="F108">
            <v>36015</v>
          </cell>
          <cell r="G108">
            <v>38289</v>
          </cell>
        </row>
        <row r="109">
          <cell r="B109">
            <v>0.11186254982594054</v>
          </cell>
          <cell r="C109">
            <v>0.11525024214441519</v>
          </cell>
          <cell r="D109">
            <v>0.1086506730920329</v>
          </cell>
          <cell r="E109">
            <v>0.11640145864412399</v>
          </cell>
          <cell r="F109">
            <v>0.11262958735321252</v>
          </cell>
          <cell r="G109">
            <v>0.11508324141061053</v>
          </cell>
        </row>
      </sheetData>
      <sheetData sheetId="6"/>
      <sheetData sheetId="7">
        <row r="43">
          <cell r="B43">
            <v>257361</v>
          </cell>
          <cell r="C43">
            <v>540715</v>
          </cell>
          <cell r="D43">
            <v>113620</v>
          </cell>
          <cell r="E43">
            <v>427095</v>
          </cell>
          <cell r="F43">
            <v>217806</v>
          </cell>
          <cell r="G43">
            <v>209289</v>
          </cell>
        </row>
        <row r="44">
          <cell r="B44">
            <v>0.129171804960166</v>
          </cell>
          <cell r="C44">
            <v>0.12886074012676951</v>
          </cell>
          <cell r="D44">
            <v>0.16535516723982613</v>
          </cell>
          <cell r="E44">
            <v>0.12171444107025607</v>
          </cell>
          <cell r="F44">
            <v>0.11184008848371509</v>
          </cell>
          <cell r="G44">
            <v>0.13402945216664586</v>
          </cell>
        </row>
        <row r="45">
          <cell r="C45">
            <v>1248</v>
          </cell>
          <cell r="D45">
            <v>465</v>
          </cell>
          <cell r="E45">
            <v>783</v>
          </cell>
          <cell r="F45">
            <v>386</v>
          </cell>
          <cell r="G45">
            <v>397</v>
          </cell>
        </row>
        <row r="46">
          <cell r="C46">
            <v>0.11741462037821056</v>
          </cell>
          <cell r="D46">
            <v>0.15875725503584842</v>
          </cell>
          <cell r="E46">
            <v>0.10168831168831169</v>
          </cell>
          <cell r="F46">
            <v>8.1675835801946678E-2</v>
          </cell>
          <cell r="G46">
            <v>0.13394062078272603</v>
          </cell>
        </row>
        <row r="49">
          <cell r="B49">
            <v>264746</v>
          </cell>
          <cell r="C49">
            <v>554951</v>
          </cell>
          <cell r="D49">
            <v>120290</v>
          </cell>
          <cell r="E49">
            <v>434661</v>
          </cell>
          <cell r="F49">
            <v>207019</v>
          </cell>
          <cell r="G49">
            <v>227642</v>
          </cell>
        </row>
        <row r="50">
          <cell r="B50">
            <v>0.12904574893240142</v>
          </cell>
          <cell r="C50">
            <v>0.12876912071233479</v>
          </cell>
          <cell r="D50">
            <v>0.16654113894257661</v>
          </cell>
          <cell r="E50">
            <v>0.12116408237220809</v>
          </cell>
          <cell r="F50">
            <v>0.10415840687483019</v>
          </cell>
          <cell r="G50">
            <v>0.14229092375151187</v>
          </cell>
        </row>
        <row r="51">
          <cell r="C51">
            <v>1283</v>
          </cell>
          <cell r="D51">
            <v>502</v>
          </cell>
          <cell r="E51">
            <v>781</v>
          </cell>
          <cell r="F51">
            <v>387</v>
          </cell>
          <cell r="G51">
            <v>394</v>
          </cell>
        </row>
        <row r="52">
          <cell r="C52">
            <v>0.11833610035048885</v>
          </cell>
          <cell r="D52">
            <v>0.16084588272989425</v>
          </cell>
          <cell r="E52">
            <v>0.10115270042740578</v>
          </cell>
          <cell r="F52">
            <v>8.1714527027027029E-2</v>
          </cell>
          <cell r="G52">
            <v>0.1319932998324958</v>
          </cell>
        </row>
        <row r="65">
          <cell r="B65">
            <v>109411</v>
          </cell>
          <cell r="C65">
            <v>234180</v>
          </cell>
          <cell r="D65">
            <v>27276</v>
          </cell>
          <cell r="E65">
            <v>206904</v>
          </cell>
          <cell r="F65">
            <v>64067</v>
          </cell>
          <cell r="G65">
            <v>142837</v>
          </cell>
        </row>
        <row r="66">
          <cell r="B66">
            <v>0.14290752305033783</v>
          </cell>
          <cell r="C66">
            <v>0.13991420411772437</v>
          </cell>
          <cell r="D66">
            <v>0.1827917356368827</v>
          </cell>
          <cell r="E66">
            <v>0.13571738270578104</v>
          </cell>
          <cell r="F66">
            <v>0.12196872489405529</v>
          </cell>
          <cell r="G66">
            <v>0.14294463731189586</v>
          </cell>
        </row>
        <row r="67">
          <cell r="C67">
            <v>493</v>
          </cell>
          <cell r="D67">
            <v>237</v>
          </cell>
          <cell r="E67">
            <v>256</v>
          </cell>
          <cell r="F67">
            <v>89</v>
          </cell>
          <cell r="G67">
            <v>167</v>
          </cell>
        </row>
        <row r="68">
          <cell r="C68">
            <v>0.15039658328248931</v>
          </cell>
          <cell r="D68">
            <v>0.17927382753403934</v>
          </cell>
          <cell r="E68">
            <v>0.130879345603272</v>
          </cell>
          <cell r="F68">
            <v>0.10495283018867925</v>
          </cell>
          <cell r="G68">
            <v>0.15072202166064982</v>
          </cell>
        </row>
        <row r="71">
          <cell r="B71">
            <v>110461</v>
          </cell>
          <cell r="C71">
            <v>234906</v>
          </cell>
          <cell r="D71">
            <v>29263</v>
          </cell>
          <cell r="E71">
            <v>205643</v>
          </cell>
          <cell r="F71">
            <v>65808</v>
          </cell>
          <cell r="G71">
            <v>139835</v>
          </cell>
        </row>
        <row r="72">
          <cell r="B72">
            <v>0.14151814826345249</v>
          </cell>
          <cell r="C72">
            <v>0.13918540990211647</v>
          </cell>
          <cell r="D72">
            <v>0.18450703337305566</v>
          </cell>
          <cell r="E72">
            <v>0.1344846280766899</v>
          </cell>
          <cell r="F72">
            <v>0.12223722655531677</v>
          </cell>
          <cell r="G72">
            <v>0.1411396953437577</v>
          </cell>
        </row>
        <row r="73">
          <cell r="C73">
            <v>523</v>
          </cell>
          <cell r="D73">
            <v>262</v>
          </cell>
          <cell r="E73">
            <v>261</v>
          </cell>
          <cell r="F73">
            <v>0</v>
          </cell>
          <cell r="G73">
            <v>0</v>
          </cell>
        </row>
        <row r="74">
          <cell r="C74">
            <v>0.15283459964932788</v>
          </cell>
          <cell r="D74">
            <v>0.18131487889273357</v>
          </cell>
          <cell r="E74">
            <v>0.13201820940819423</v>
          </cell>
          <cell r="F74">
            <v>0</v>
          </cell>
          <cell r="G74">
            <v>0</v>
          </cell>
        </row>
        <row r="82">
          <cell r="B82">
            <v>70716</v>
          </cell>
          <cell r="C82">
            <v>138671</v>
          </cell>
          <cell r="D82">
            <v>16853</v>
          </cell>
          <cell r="E82">
            <v>121818</v>
          </cell>
          <cell r="F82">
            <v>16360</v>
          </cell>
          <cell r="G82">
            <v>105458</v>
          </cell>
        </row>
        <row r="83">
          <cell r="B83">
            <v>0.1426836207209643</v>
          </cell>
          <cell r="C83">
            <v>0.13806640720285868</v>
          </cell>
          <cell r="D83">
            <v>0.19848775719316428</v>
          </cell>
          <cell r="E83">
            <v>0.13248690552839021</v>
          </cell>
          <cell r="F83">
            <v>0.1039119416162245</v>
          </cell>
          <cell r="G83">
            <v>0.1383906953916573</v>
          </cell>
        </row>
        <row r="84">
          <cell r="C84">
            <v>297</v>
          </cell>
          <cell r="D84">
            <v>147</v>
          </cell>
          <cell r="E84">
            <v>150</v>
          </cell>
          <cell r="F84">
            <v>30</v>
          </cell>
          <cell r="G84">
            <v>120</v>
          </cell>
        </row>
        <row r="85">
          <cell r="C85">
            <v>0.15924932975871314</v>
          </cell>
          <cell r="D85">
            <v>0.2109038737446198</v>
          </cell>
          <cell r="E85">
            <v>0.12842465753424659</v>
          </cell>
          <cell r="F85">
            <v>3.1250000000000002E-3</v>
          </cell>
          <cell r="G85">
            <v>0.14150943396226415</v>
          </cell>
        </row>
        <row r="88">
          <cell r="B88">
            <v>71792</v>
          </cell>
          <cell r="C88">
            <v>139786</v>
          </cell>
          <cell r="D88">
            <v>18290</v>
          </cell>
          <cell r="E88">
            <v>121496</v>
          </cell>
          <cell r="F88">
            <v>63040</v>
          </cell>
          <cell r="G88">
            <v>58456</v>
          </cell>
        </row>
        <row r="89">
          <cell r="B89">
            <v>0.14176683273796475</v>
          </cell>
          <cell r="C89">
            <v>0.13872365425570976</v>
          </cell>
          <cell r="D89">
            <v>0.20284808020761705</v>
          </cell>
          <cell r="E89">
            <v>0.13242186307891513</v>
          </cell>
          <cell r="F89">
            <v>0.38515350542233084</v>
          </cell>
          <cell r="G89">
            <v>7.7546672468251573E-2</v>
          </cell>
        </row>
        <row r="90">
          <cell r="C90">
            <v>317</v>
          </cell>
          <cell r="D90">
            <v>165</v>
          </cell>
          <cell r="E90">
            <v>152</v>
          </cell>
          <cell r="F90">
            <v>31</v>
          </cell>
          <cell r="G90">
            <v>121</v>
          </cell>
        </row>
        <row r="91">
          <cell r="C91">
            <v>0.15685304304799605</v>
          </cell>
          <cell r="D91">
            <v>0.20270270270270271</v>
          </cell>
          <cell r="E91">
            <v>0.12593206296603149</v>
          </cell>
          <cell r="F91">
            <v>8.9337175792507204E-2</v>
          </cell>
          <cell r="G91">
            <v>0.14069767441860465</v>
          </cell>
        </row>
        <row r="99">
          <cell r="B99">
            <v>10217</v>
          </cell>
          <cell r="C99">
            <v>10275</v>
          </cell>
          <cell r="D99">
            <v>3161</v>
          </cell>
          <cell r="E99">
            <v>1609</v>
          </cell>
          <cell r="F99">
            <v>7056</v>
          </cell>
          <cell r="G99">
            <v>8666</v>
          </cell>
        </row>
        <row r="100">
          <cell r="B100">
            <v>0.18882256186586335</v>
          </cell>
          <cell r="C100">
            <v>0.19534963306589603</v>
          </cell>
          <cell r="D100">
            <v>0.18315081986210094</v>
          </cell>
          <cell r="E100">
            <v>0.29752218934911245</v>
          </cell>
          <cell r="F100">
            <v>0.19147896879240162</v>
          </cell>
          <cell r="G100">
            <v>0.18364060182242001</v>
          </cell>
        </row>
        <row r="101">
          <cell r="B101">
            <v>14605</v>
          </cell>
          <cell r="C101">
            <v>14927</v>
          </cell>
          <cell r="D101">
            <v>1629</v>
          </cell>
          <cell r="E101">
            <v>2249</v>
          </cell>
          <cell r="F101">
            <v>12976</v>
          </cell>
          <cell r="G101">
            <v>12678</v>
          </cell>
        </row>
        <row r="102">
          <cell r="B102">
            <v>0.17637610801149675</v>
          </cell>
          <cell r="C102">
            <v>0.18948424032395242</v>
          </cell>
          <cell r="D102">
            <v>0.16711120229790727</v>
          </cell>
          <cell r="E102">
            <v>0.38424739449854778</v>
          </cell>
          <cell r="F102">
            <v>0.17761230802923705</v>
          </cell>
          <cell r="G102">
            <v>0.17385222971861117</v>
          </cell>
        </row>
        <row r="103">
          <cell r="B103">
            <v>15541</v>
          </cell>
          <cell r="C103">
            <v>15710</v>
          </cell>
          <cell r="D103">
            <v>3570</v>
          </cell>
          <cell r="E103">
            <v>2868</v>
          </cell>
          <cell r="F103">
            <v>11971</v>
          </cell>
          <cell r="G103">
            <v>12842</v>
          </cell>
        </row>
        <row r="104">
          <cell r="B104">
            <v>0.13935242057692135</v>
          </cell>
          <cell r="C104">
            <v>0.13925453175552896</v>
          </cell>
          <cell r="D104">
            <v>0.17786856658861044</v>
          </cell>
          <cell r="E104">
            <v>0.1952348536419333</v>
          </cell>
          <cell r="F104">
            <v>0.13089926956217468</v>
          </cell>
          <cell r="G104">
            <v>0.13087388535031846</v>
          </cell>
        </row>
        <row r="105">
          <cell r="B105">
            <v>31487</v>
          </cell>
          <cell r="C105">
            <v>29837</v>
          </cell>
          <cell r="D105">
            <v>7003</v>
          </cell>
          <cell r="E105">
            <v>5660</v>
          </cell>
          <cell r="F105">
            <v>24484</v>
          </cell>
          <cell r="G105">
            <v>24177</v>
          </cell>
        </row>
        <row r="106">
          <cell r="B106">
            <v>0.21319511683176362</v>
          </cell>
          <cell r="C106">
            <v>0.21813702195480367</v>
          </cell>
          <cell r="D106">
            <v>0.23912449634637711</v>
          </cell>
          <cell r="E106">
            <v>0.2536637834446287</v>
          </cell>
          <cell r="F106">
            <v>0.20678180820066719</v>
          </cell>
          <cell r="G106">
            <v>0.21121186707202014</v>
          </cell>
        </row>
        <row r="108">
          <cell r="B108">
            <v>71850</v>
          </cell>
          <cell r="C108">
            <v>70749</v>
          </cell>
          <cell r="D108">
            <v>15363</v>
          </cell>
          <cell r="E108">
            <v>12386</v>
          </cell>
          <cell r="F108">
            <v>56487</v>
          </cell>
          <cell r="G108">
            <v>58363</v>
          </cell>
        </row>
        <row r="109">
          <cell r="B109">
            <v>0.18138030792999249</v>
          </cell>
          <cell r="C109">
            <v>0.18570704856800124</v>
          </cell>
          <cell r="D109">
            <v>0.20118118485150072</v>
          </cell>
          <cell r="E109">
            <v>0.25663020056356706</v>
          </cell>
          <cell r="F109">
            <v>0.17665160352133599</v>
          </cell>
          <cell r="G109">
            <v>0.17541861157114216</v>
          </cell>
        </row>
      </sheetData>
      <sheetData sheetId="8"/>
      <sheetData sheetId="9">
        <row r="43">
          <cell r="B43">
            <v>151547</v>
          </cell>
          <cell r="C43">
            <v>320515</v>
          </cell>
          <cell r="D43">
            <v>37102</v>
          </cell>
          <cell r="E43">
            <v>283413</v>
          </cell>
          <cell r="F43">
            <v>188108</v>
          </cell>
          <cell r="G43">
            <v>95305</v>
          </cell>
        </row>
        <row r="44">
          <cell r="B44">
            <v>7.6062804878354817E-2</v>
          </cell>
          <cell r="C44">
            <v>7.6383677393324648E-2</v>
          </cell>
          <cell r="D44">
            <v>5.3995840652455808E-2</v>
          </cell>
          <cell r="E44">
            <v>8.0767639253666007E-2</v>
          </cell>
          <cell r="F44">
            <v>9.6590614420606763E-2</v>
          </cell>
          <cell r="G44">
            <v>6.1033675629116595E-2</v>
          </cell>
        </row>
        <row r="45">
          <cell r="C45">
            <v>788</v>
          </cell>
          <cell r="D45">
            <v>192</v>
          </cell>
          <cell r="E45">
            <v>596</v>
          </cell>
          <cell r="F45">
            <v>414</v>
          </cell>
          <cell r="G45">
            <v>182</v>
          </cell>
        </row>
        <row r="46">
          <cell r="C46">
            <v>7.4136795559318847E-2</v>
          </cell>
          <cell r="D46">
            <v>6.5551382724479343E-2</v>
          </cell>
          <cell r="E46">
            <v>7.7402597402597403E-2</v>
          </cell>
          <cell r="F46">
            <v>8.7600507829030894E-2</v>
          </cell>
          <cell r="G46">
            <v>6.1197041022192332E-2</v>
          </cell>
        </row>
        <row r="49">
          <cell r="B49">
            <v>156761</v>
          </cell>
          <cell r="C49">
            <v>330372</v>
          </cell>
          <cell r="D49">
            <v>39418</v>
          </cell>
          <cell r="E49">
            <v>290954</v>
          </cell>
          <cell r="F49">
            <v>138585</v>
          </cell>
          <cell r="G49">
            <v>152369</v>
          </cell>
        </row>
        <row r="50">
          <cell r="B50">
            <v>7.641037314404063E-2</v>
          </cell>
          <cell r="C50">
            <v>7.6658501287456854E-2</v>
          </cell>
          <cell r="D50">
            <v>5.4574101046125902E-2</v>
          </cell>
          <cell r="E50">
            <v>8.1104986236454235E-2</v>
          </cell>
          <cell r="F50">
            <v>6.9726898578141822E-2</v>
          </cell>
          <cell r="G50">
            <v>9.5240446671062948E-2</v>
          </cell>
        </row>
        <row r="51">
          <cell r="C51">
            <v>794</v>
          </cell>
          <cell r="D51">
            <v>197</v>
          </cell>
          <cell r="E51">
            <v>597</v>
          </cell>
          <cell r="F51">
            <v>415</v>
          </cell>
          <cell r="G51">
            <v>182</v>
          </cell>
        </row>
        <row r="52">
          <cell r="C52">
            <v>7.3233720715735098E-2</v>
          </cell>
          <cell r="D52">
            <v>6.3120794617109899E-2</v>
          </cell>
          <cell r="E52">
            <v>7.7321590467556017E-2</v>
          </cell>
          <cell r="F52">
            <v>8.7626689189189186E-2</v>
          </cell>
          <cell r="G52">
            <v>6.0971524288107204E-2</v>
          </cell>
        </row>
        <row r="64">
          <cell r="B64">
            <v>55333</v>
          </cell>
          <cell r="C64">
            <v>126036</v>
          </cell>
          <cell r="D64">
            <v>6200</v>
          </cell>
          <cell r="E64">
            <v>119836</v>
          </cell>
          <cell r="F64">
            <v>55695</v>
          </cell>
          <cell r="G64">
            <v>64141</v>
          </cell>
        </row>
        <row r="65">
          <cell r="B65">
            <v>7.1928483591107512E-2</v>
          </cell>
          <cell r="C65">
            <v>7.53020182346123E-2</v>
          </cell>
          <cell r="D65">
            <v>4.1549668607885053E-2</v>
          </cell>
          <cell r="E65">
            <v>7.8605673519748176E-2</v>
          </cell>
          <cell r="F65">
            <v>0.10603037652729813</v>
          </cell>
          <cell r="G65">
            <v>6.4189334568930403E-2</v>
          </cell>
        </row>
        <row r="66">
          <cell r="C66">
            <v>211</v>
          </cell>
          <cell r="D66">
            <v>64</v>
          </cell>
          <cell r="E66">
            <v>147</v>
          </cell>
          <cell r="F66">
            <v>90</v>
          </cell>
          <cell r="G66">
            <v>57</v>
          </cell>
        </row>
        <row r="67">
          <cell r="C67">
            <v>6.4368517388651611E-2</v>
          </cell>
          <cell r="D67">
            <v>4.8411497730711045E-2</v>
          </cell>
          <cell r="E67">
            <v>7.5153374233128831E-2</v>
          </cell>
          <cell r="F67">
            <v>0.10613207547169812</v>
          </cell>
          <cell r="G67">
            <v>5.1444043321299641E-2</v>
          </cell>
        </row>
        <row r="70">
          <cell r="B70">
            <v>55538</v>
          </cell>
          <cell r="C70">
            <v>124264</v>
          </cell>
          <cell r="D70">
            <v>6688</v>
          </cell>
          <cell r="E70">
            <v>117576</v>
          </cell>
          <cell r="F70">
            <v>55781</v>
          </cell>
          <cell r="G70">
            <v>61795</v>
          </cell>
        </row>
        <row r="71">
          <cell r="B71">
            <v>7.1153030646613963E-2</v>
          </cell>
          <cell r="C71">
            <v>7.3628326973668612E-2</v>
          </cell>
          <cell r="D71">
            <v>4.2168712681508944E-2</v>
          </cell>
          <cell r="E71">
            <v>7.6891334160389083E-2</v>
          </cell>
          <cell r="F71">
            <v>0.10361224675544196</v>
          </cell>
          <cell r="G71">
            <v>6.2371562725837645E-2</v>
          </cell>
        </row>
        <row r="72">
          <cell r="C72">
            <v>212</v>
          </cell>
          <cell r="D72">
            <v>65</v>
          </cell>
          <cell r="E72">
            <v>147</v>
          </cell>
          <cell r="F72">
            <v>0</v>
          </cell>
          <cell r="G72">
            <v>0</v>
          </cell>
        </row>
        <row r="81">
          <cell r="B81">
            <v>35030</v>
          </cell>
          <cell r="C81">
            <v>73581</v>
          </cell>
          <cell r="D81">
            <v>2319</v>
          </cell>
          <cell r="E81">
            <v>71262</v>
          </cell>
          <cell r="F81">
            <v>19916</v>
          </cell>
          <cell r="G81">
            <v>51346</v>
          </cell>
        </row>
        <row r="82">
          <cell r="B82">
            <v>7.0680005003894153E-2</v>
          </cell>
          <cell r="C82">
            <v>7.32601936121723E-2</v>
          </cell>
          <cell r="D82">
            <v>2.7312235740280542E-2</v>
          </cell>
          <cell r="E82">
            <v>7.7503175735639585E-2</v>
          </cell>
          <cell r="F82">
            <v>0.12649818027070459</v>
          </cell>
          <cell r="G82">
            <v>6.7380460899884656E-2</v>
          </cell>
        </row>
        <row r="83">
          <cell r="C83">
            <v>120</v>
          </cell>
          <cell r="D83">
            <v>30</v>
          </cell>
          <cell r="E83">
            <v>90</v>
          </cell>
          <cell r="F83">
            <v>42</v>
          </cell>
          <cell r="G83">
            <v>48</v>
          </cell>
        </row>
        <row r="84">
          <cell r="C84">
            <v>6.4343163538873996E-2</v>
          </cell>
          <cell r="D84">
            <v>4.3041606886657105E-2</v>
          </cell>
          <cell r="E84">
            <v>7.7054794520547948E-2</v>
          </cell>
          <cell r="F84">
            <v>0.13125000000000001</v>
          </cell>
          <cell r="G84">
            <v>5.6603773584905662E-2</v>
          </cell>
        </row>
        <row r="87">
          <cell r="B87">
            <v>36183</v>
          </cell>
          <cell r="C87">
            <v>74649</v>
          </cell>
          <cell r="D87">
            <v>2608</v>
          </cell>
          <cell r="E87">
            <v>72041</v>
          </cell>
          <cell r="F87">
            <v>20393</v>
          </cell>
          <cell r="G87">
            <v>51648</v>
          </cell>
        </row>
        <row r="88">
          <cell r="B88">
            <v>7.1450151952275734E-2</v>
          </cell>
          <cell r="C88">
            <v>7.4081682475601845E-2</v>
          </cell>
          <cell r="D88">
            <v>2.6959137472994346E-2</v>
          </cell>
          <cell r="E88">
            <v>7.851948572848591E-2</v>
          </cell>
          <cell r="F88">
            <v>0.12459447074996181</v>
          </cell>
          <cell r="G88">
            <v>6.8515302785689361E-2</v>
          </cell>
        </row>
        <row r="89">
          <cell r="C89">
            <v>124</v>
          </cell>
          <cell r="D89">
            <v>32</v>
          </cell>
          <cell r="E89">
            <v>92</v>
          </cell>
          <cell r="F89">
            <v>44</v>
          </cell>
          <cell r="G89">
            <v>48</v>
          </cell>
        </row>
        <row r="90">
          <cell r="C90">
            <v>6.1355764473033154E-2</v>
          </cell>
          <cell r="D90">
            <v>3.9312039312039311E-2</v>
          </cell>
          <cell r="E90">
            <v>7.6222038111019061E-2</v>
          </cell>
          <cell r="F90">
            <v>0.12680115273775217</v>
          </cell>
          <cell r="G90">
            <v>5.5813953488372092E-2</v>
          </cell>
        </row>
        <row r="98">
          <cell r="B98">
            <v>3674</v>
          </cell>
          <cell r="C98">
            <v>3349</v>
          </cell>
          <cell r="D98">
            <v>1072</v>
          </cell>
          <cell r="E98">
            <v>71</v>
          </cell>
          <cell r="F98">
            <v>2602</v>
          </cell>
          <cell r="G98">
            <v>3278</v>
          </cell>
        </row>
        <row r="99">
          <cell r="B99">
            <v>6.7899979670664773E-2</v>
          </cell>
          <cell r="C99">
            <v>6.3671622495151903E-2</v>
          </cell>
          <cell r="D99">
            <v>6.2112521003534385E-2</v>
          </cell>
          <cell r="E99">
            <v>1.312869822485207E-2</v>
          </cell>
          <cell r="F99">
            <v>7.0610583446404349E-2</v>
          </cell>
          <cell r="G99">
            <v>6.9463869463869468E-2</v>
          </cell>
        </row>
        <row r="100">
          <cell r="B100">
            <v>6171</v>
          </cell>
          <cell r="C100">
            <v>5632</v>
          </cell>
          <cell r="D100">
            <v>662</v>
          </cell>
          <cell r="E100">
            <v>251</v>
          </cell>
          <cell r="F100">
            <v>5509</v>
          </cell>
          <cell r="G100">
            <v>5381</v>
          </cell>
        </row>
        <row r="101">
          <cell r="B101">
            <v>7.4523585247445831E-2</v>
          </cell>
          <cell r="C101">
            <v>7.1492948449420515E-2</v>
          </cell>
          <cell r="D101">
            <v>6.7911366434140336E-2</v>
          </cell>
          <cell r="E101">
            <v>4.288399111566718E-2</v>
          </cell>
          <cell r="F101">
            <v>7.540584193380602E-2</v>
          </cell>
          <cell r="G101">
            <v>7.3789150348307825E-2</v>
          </cell>
        </row>
        <row r="102">
          <cell r="B102">
            <v>7250</v>
          </cell>
          <cell r="C102">
            <v>7037</v>
          </cell>
          <cell r="D102">
            <v>1306</v>
          </cell>
          <cell r="E102">
            <v>826</v>
          </cell>
          <cell r="F102">
            <v>5944</v>
          </cell>
          <cell r="G102">
            <v>6211</v>
          </cell>
        </row>
        <row r="103">
          <cell r="B103">
            <v>6.5009011594020963E-2</v>
          </cell>
          <cell r="C103">
            <v>6.2376457031423124E-2</v>
          </cell>
          <cell r="D103">
            <v>6.5069005032135918E-2</v>
          </cell>
          <cell r="E103">
            <v>5.6228727025187199E-2</v>
          </cell>
          <cell r="F103">
            <v>6.499584481476621E-2</v>
          </cell>
          <cell r="G103">
            <v>6.3296815286624203E-2</v>
          </cell>
        </row>
        <row r="104">
          <cell r="B104">
            <v>8552</v>
          </cell>
          <cell r="C104">
            <v>7607</v>
          </cell>
          <cell r="D104">
            <v>2418</v>
          </cell>
          <cell r="E104">
            <v>1934</v>
          </cell>
          <cell r="F104">
            <v>6134</v>
          </cell>
          <cell r="G104">
            <v>5673</v>
          </cell>
        </row>
        <row r="105">
          <cell r="B105">
            <v>5.7904679364348538E-2</v>
          </cell>
          <cell r="C105">
            <v>5.5614449375278728E-2</v>
          </cell>
          <cell r="D105">
            <v>8.2565048145871747E-2</v>
          </cell>
          <cell r="E105">
            <v>8.6675928830726487E-2</v>
          </cell>
          <cell r="F105">
            <v>5.1805244710949709E-2</v>
          </cell>
          <cell r="G105">
            <v>4.9559702274871581E-2</v>
          </cell>
        </row>
        <row r="107">
          <cell r="B107">
            <v>25647</v>
          </cell>
          <cell r="C107">
            <v>23625</v>
          </cell>
          <cell r="D107">
            <v>5458</v>
          </cell>
          <cell r="E107">
            <v>3082</v>
          </cell>
          <cell r="F107">
            <v>20189</v>
          </cell>
          <cell r="G107">
            <v>20543</v>
          </cell>
        </row>
        <row r="108">
          <cell r="B108">
            <v>6.4744060646910476E-2</v>
          </cell>
          <cell r="C108">
            <v>6.2012594134461675E-2</v>
          </cell>
          <cell r="D108">
            <v>7.1473469173956319E-2</v>
          </cell>
          <cell r="E108">
            <v>6.3857119177855123E-2</v>
          </cell>
          <cell r="F108">
            <v>6.3136991227933009E-2</v>
          </cell>
          <cell r="G108">
            <v>6.1745018890495239E-2</v>
          </cell>
        </row>
      </sheetData>
      <sheetData sheetId="10"/>
      <sheetData sheetId="11">
        <row r="43">
          <cell r="B43">
            <v>376754</v>
          </cell>
          <cell r="C43">
            <v>559756</v>
          </cell>
          <cell r="D43">
            <v>230668</v>
          </cell>
          <cell r="E43">
            <v>559756</v>
          </cell>
          <cell r="F43">
            <v>252762</v>
          </cell>
          <cell r="G43">
            <v>306994</v>
          </cell>
        </row>
        <row r="44">
          <cell r="B44">
            <v>0.1890962275013012</v>
          </cell>
          <cell r="C44">
            <v>0.13339850466585909</v>
          </cell>
          <cell r="D44">
            <v>0.33569922299662219</v>
          </cell>
          <cell r="E44">
            <v>0.15952045487707012</v>
          </cell>
          <cell r="F44">
            <v>0.12978946606301384</v>
          </cell>
          <cell r="G44">
            <v>0.19660009670096029</v>
          </cell>
        </row>
        <row r="45">
          <cell r="C45">
            <v>1918</v>
          </cell>
          <cell r="D45">
            <v>858</v>
          </cell>
          <cell r="E45">
            <v>1060</v>
          </cell>
          <cell r="F45">
            <v>486</v>
          </cell>
          <cell r="G45">
            <v>574</v>
          </cell>
        </row>
        <row r="46">
          <cell r="C46">
            <v>0.18044971304920501</v>
          </cell>
          <cell r="D46">
            <v>0.29293274155001708</v>
          </cell>
          <cell r="E46">
            <v>0.13766233766233765</v>
          </cell>
          <cell r="F46">
            <v>0.10283537875581887</v>
          </cell>
          <cell r="G46">
            <v>0.19300605245460659</v>
          </cell>
        </row>
        <row r="49">
          <cell r="B49">
            <v>389261</v>
          </cell>
          <cell r="C49">
            <v>814808</v>
          </cell>
          <cell r="D49">
            <v>239506</v>
          </cell>
          <cell r="E49">
            <v>575302</v>
          </cell>
          <cell r="F49">
            <v>262158</v>
          </cell>
          <cell r="G49">
            <v>313144</v>
          </cell>
        </row>
        <row r="50">
          <cell r="B50">
            <v>0.18973838046722336</v>
          </cell>
          <cell r="C50">
            <v>0.18906553859597708</v>
          </cell>
          <cell r="D50">
            <v>0.3315953281534687</v>
          </cell>
          <cell r="E50">
            <v>0.16036851458238963</v>
          </cell>
          <cell r="F50">
            <v>0.13190074162029444</v>
          </cell>
          <cell r="G50">
            <v>0.19573518519097283</v>
          </cell>
        </row>
        <row r="51">
          <cell r="C51">
            <v>1982</v>
          </cell>
          <cell r="D51">
            <v>912</v>
          </cell>
          <cell r="E51">
            <v>1070</v>
          </cell>
          <cell r="F51">
            <v>491</v>
          </cell>
          <cell r="G51">
            <v>579</v>
          </cell>
        </row>
        <row r="52">
          <cell r="C52">
            <v>0.18280760007378713</v>
          </cell>
          <cell r="D52">
            <v>0.29221403396347323</v>
          </cell>
          <cell r="E52">
            <v>0.13858308509260459</v>
          </cell>
          <cell r="F52">
            <v>0.10367398648648649</v>
          </cell>
          <cell r="G52">
            <v>0.19396984924623115</v>
          </cell>
        </row>
        <row r="65">
          <cell r="B65">
            <v>155375</v>
          </cell>
          <cell r="C65">
            <v>327681</v>
          </cell>
          <cell r="D65">
            <v>50504</v>
          </cell>
          <cell r="E65">
            <v>277177</v>
          </cell>
          <cell r="F65">
            <v>61190</v>
          </cell>
          <cell r="G65">
            <v>215987</v>
          </cell>
        </row>
        <row r="66">
          <cell r="B66">
            <v>0.20294354675440532</v>
          </cell>
          <cell r="C66">
            <v>0.19577771935904023</v>
          </cell>
          <cell r="D66">
            <v>0.33845555860848819</v>
          </cell>
          <cell r="E66">
            <v>0.18181251684955471</v>
          </cell>
          <cell r="F66">
            <v>0.11649158344026166</v>
          </cell>
          <cell r="G66">
            <v>0.2161497607698597</v>
          </cell>
        </row>
        <row r="67">
          <cell r="C67">
            <v>730</v>
          </cell>
          <cell r="D67">
            <v>395</v>
          </cell>
          <cell r="E67">
            <v>335</v>
          </cell>
          <cell r="F67">
            <v>84</v>
          </cell>
          <cell r="G67">
            <v>251</v>
          </cell>
        </row>
        <row r="68">
          <cell r="C68">
            <v>0.22269676632092739</v>
          </cell>
          <cell r="D68">
            <v>0.2987897125567322</v>
          </cell>
          <cell r="E68">
            <v>0.17126789366053169</v>
          </cell>
          <cell r="F68">
            <v>9.9056603773584911E-2</v>
          </cell>
          <cell r="G68">
            <v>0.22653429602888087</v>
          </cell>
        </row>
        <row r="71">
          <cell r="B71">
            <v>157635</v>
          </cell>
          <cell r="C71">
            <v>331136</v>
          </cell>
          <cell r="D71">
            <v>53099</v>
          </cell>
          <cell r="E71">
            <v>278037</v>
          </cell>
          <cell r="F71">
            <v>63354</v>
          </cell>
          <cell r="G71">
            <v>214683</v>
          </cell>
        </row>
        <row r="72">
          <cell r="B72">
            <v>0.20195556170512066</v>
          </cell>
          <cell r="C72">
            <v>0.19620316166188703</v>
          </cell>
          <cell r="D72">
            <v>0.33479612360577804</v>
          </cell>
          <cell r="E72">
            <v>0.18182822919602726</v>
          </cell>
          <cell r="F72">
            <v>0.11767896382180797</v>
          </cell>
          <cell r="G72">
            <v>0.21668604580744402</v>
          </cell>
        </row>
        <row r="73">
          <cell r="C73">
            <v>772</v>
          </cell>
          <cell r="D73">
            <v>430</v>
          </cell>
          <cell r="E73">
            <v>342</v>
          </cell>
          <cell r="F73">
            <v>0</v>
          </cell>
          <cell r="G73">
            <v>0</v>
          </cell>
        </row>
        <row r="74">
          <cell r="C74">
            <v>0.2255990648743425</v>
          </cell>
          <cell r="D74">
            <v>0.29757785467128028</v>
          </cell>
          <cell r="E74">
            <v>0.17298937784522003</v>
          </cell>
          <cell r="F74">
            <v>0</v>
          </cell>
          <cell r="G74">
            <v>0</v>
          </cell>
        </row>
        <row r="82">
          <cell r="B82">
            <v>114561</v>
          </cell>
          <cell r="C82">
            <v>225424</v>
          </cell>
          <cell r="D82">
            <v>34159</v>
          </cell>
          <cell r="E82">
            <v>191265</v>
          </cell>
          <cell r="F82">
            <v>18274</v>
          </cell>
          <cell r="G82">
            <v>172991</v>
          </cell>
        </row>
        <row r="83">
          <cell r="B83">
            <v>0.23114964468316068</v>
          </cell>
          <cell r="C83">
            <v>0.22444117210734196</v>
          </cell>
          <cell r="D83">
            <v>0.40231076354128636</v>
          </cell>
          <cell r="E83">
            <v>0.20801612229627439</v>
          </cell>
          <cell r="F83">
            <v>0.11606887659504195</v>
          </cell>
          <cell r="G83">
            <v>0.22701307427125669</v>
          </cell>
        </row>
        <row r="84">
          <cell r="C84">
            <v>463</v>
          </cell>
          <cell r="D84">
            <v>254</v>
          </cell>
          <cell r="E84">
            <v>209</v>
          </cell>
          <cell r="F84">
            <v>31</v>
          </cell>
          <cell r="G84">
            <v>178</v>
          </cell>
        </row>
        <row r="85">
          <cell r="C85">
            <v>0.24825737265415548</v>
          </cell>
          <cell r="D85">
            <v>0.36441893830703015</v>
          </cell>
          <cell r="E85">
            <v>0.17893835616438356</v>
          </cell>
          <cell r="F85">
            <v>9.6875000000000003E-2</v>
          </cell>
          <cell r="G85">
            <v>0.2099056603773585</v>
          </cell>
        </row>
        <row r="88">
          <cell r="B88">
            <v>114776</v>
          </cell>
          <cell r="C88">
            <v>222648</v>
          </cell>
          <cell r="D88">
            <v>35661</v>
          </cell>
          <cell r="E88">
            <v>186987</v>
          </cell>
          <cell r="F88">
            <v>18925</v>
          </cell>
          <cell r="G88">
            <v>168062</v>
          </cell>
        </row>
        <row r="89">
          <cell r="B89">
            <v>0.2266468407946936</v>
          </cell>
          <cell r="C89">
            <v>0.22095591956794866</v>
          </cell>
          <cell r="D89">
            <v>0.39550384845728986</v>
          </cell>
          <cell r="E89">
            <v>0.20380232198209902</v>
          </cell>
          <cell r="F89">
            <v>0.11562547731785551</v>
          </cell>
          <cell r="G89">
            <v>0.22294800992813907</v>
          </cell>
        </row>
        <row r="90">
          <cell r="C90">
            <v>509</v>
          </cell>
          <cell r="D90">
            <v>293</v>
          </cell>
          <cell r="E90">
            <v>216</v>
          </cell>
          <cell r="F90">
            <v>34</v>
          </cell>
          <cell r="G90">
            <v>182</v>
          </cell>
        </row>
        <row r="91">
          <cell r="C91">
            <v>0.25185551707075704</v>
          </cell>
          <cell r="D91">
            <v>0.35995085995085996</v>
          </cell>
          <cell r="E91">
            <v>0.17895608947804473</v>
          </cell>
          <cell r="F91">
            <v>9.7982708933717577E-2</v>
          </cell>
          <cell r="G91">
            <v>0.21162790697674419</v>
          </cell>
        </row>
        <row r="99">
          <cell r="B99">
            <v>8612</v>
          </cell>
          <cell r="C99">
            <v>8012</v>
          </cell>
          <cell r="D99">
            <v>2396</v>
          </cell>
          <cell r="E99">
            <v>493</v>
          </cell>
          <cell r="F99">
            <v>6216</v>
          </cell>
          <cell r="G99">
            <v>7519</v>
          </cell>
        </row>
        <row r="100">
          <cell r="B100">
            <v>0.15916021364283206</v>
          </cell>
          <cell r="C100">
            <v>0.15232518346705198</v>
          </cell>
          <cell r="D100">
            <v>0.13882611970566081</v>
          </cell>
          <cell r="E100">
            <v>9.1161242603550297E-2</v>
          </cell>
          <cell r="F100">
            <v>0.16868385345997286</v>
          </cell>
          <cell r="G100">
            <v>0.15933460478915024</v>
          </cell>
        </row>
        <row r="101">
          <cell r="B101">
            <v>17416</v>
          </cell>
          <cell r="C101">
            <v>15233</v>
          </cell>
          <cell r="D101">
            <v>2238</v>
          </cell>
          <cell r="E101">
            <v>851</v>
          </cell>
          <cell r="F101">
            <v>15178</v>
          </cell>
          <cell r="G101">
            <v>14382</v>
          </cell>
        </row>
        <row r="102">
          <cell r="B102">
            <v>0.21032292345965267</v>
          </cell>
          <cell r="C102">
            <v>0.19336862282138187</v>
          </cell>
          <cell r="D102">
            <v>0.22958555601148953</v>
          </cell>
          <cell r="E102">
            <v>0.14539552366307876</v>
          </cell>
          <cell r="F102">
            <v>0.20775274439486435</v>
          </cell>
          <cell r="G102">
            <v>0.19721902254401844</v>
          </cell>
        </row>
        <row r="103">
          <cell r="B103">
            <v>31829</v>
          </cell>
          <cell r="C103">
            <v>32295</v>
          </cell>
          <cell r="D103">
            <v>6182</v>
          </cell>
          <cell r="E103">
            <v>4673</v>
          </cell>
          <cell r="F103">
            <v>25647</v>
          </cell>
          <cell r="G103">
            <v>27622</v>
          </cell>
        </row>
        <row r="104">
          <cell r="B104">
            <v>0.28540301103808186</v>
          </cell>
          <cell r="C104">
            <v>0.28626512431857465</v>
          </cell>
          <cell r="D104">
            <v>0.30800657665288228</v>
          </cell>
          <cell r="E104">
            <v>0.3181075561606535</v>
          </cell>
          <cell r="F104">
            <v>0.28044219918645846</v>
          </cell>
          <cell r="G104">
            <v>0.2814980891719745</v>
          </cell>
        </row>
        <row r="105">
          <cell r="B105">
            <v>42065</v>
          </cell>
          <cell r="C105">
            <v>39554</v>
          </cell>
          <cell r="D105">
            <v>5196</v>
          </cell>
          <cell r="E105">
            <v>4003</v>
          </cell>
          <cell r="F105">
            <v>36869</v>
          </cell>
          <cell r="G105">
            <v>35551</v>
          </cell>
        </row>
        <row r="106">
          <cell r="B106">
            <v>0.28481762598939681</v>
          </cell>
          <cell r="C106">
            <v>0.28917759045481461</v>
          </cell>
          <cell r="D106">
            <v>0.17742265929112885</v>
          </cell>
          <cell r="E106">
            <v>0.17940214224891318</v>
          </cell>
          <cell r="F106">
            <v>0.31138043156961276</v>
          </cell>
          <cell r="G106">
            <v>0.31057588146905685</v>
          </cell>
        </row>
        <row r="108">
          <cell r="B108">
            <v>99922</v>
          </cell>
          <cell r="C108">
            <v>95094</v>
          </cell>
          <cell r="D108">
            <v>16012</v>
          </cell>
          <cell r="E108">
            <v>10020</v>
          </cell>
          <cell r="F108">
            <v>83910</v>
          </cell>
          <cell r="G108">
            <v>85074</v>
          </cell>
        </row>
        <row r="109">
          <cell r="B109">
            <v>0.25224611174642603</v>
          </cell>
          <cell r="C109">
            <v>0.24960955033322746</v>
          </cell>
          <cell r="D109">
            <v>0.2096799539049814</v>
          </cell>
          <cell r="E109">
            <v>0.20760815514669317</v>
          </cell>
          <cell r="F109">
            <v>0.26241145841477337</v>
          </cell>
          <cell r="G109">
            <v>0.25570246493160648</v>
          </cell>
        </row>
      </sheetData>
      <sheetData sheetId="12"/>
      <sheetData sheetId="13">
        <row r="44">
          <cell r="B44">
            <v>295535</v>
          </cell>
          <cell r="C44">
            <v>623471</v>
          </cell>
          <cell r="D44">
            <v>66005</v>
          </cell>
          <cell r="E44">
            <v>557466</v>
          </cell>
          <cell r="F44">
            <v>400726</v>
          </cell>
          <cell r="G44">
            <v>156740</v>
          </cell>
        </row>
        <row r="45">
          <cell r="B45">
            <v>0.14833167954314233</v>
          </cell>
          <cell r="C45">
            <v>0.14858277374879025</v>
          </cell>
          <cell r="D45">
            <v>9.6059389312310534E-2</v>
          </cell>
          <cell r="E45">
            <v>0.15886784580871088</v>
          </cell>
          <cell r="F45">
            <v>0.20576674332995973</v>
          </cell>
          <cell r="G45">
            <v>0.10037687758362872</v>
          </cell>
        </row>
        <row r="46">
          <cell r="C46">
            <v>1378</v>
          </cell>
          <cell r="D46">
            <v>237</v>
          </cell>
          <cell r="E46">
            <v>1141</v>
          </cell>
          <cell r="F46">
            <v>853</v>
          </cell>
          <cell r="G46">
            <v>288</v>
          </cell>
        </row>
        <row r="47">
          <cell r="C47">
            <v>0.12964531000094082</v>
          </cell>
          <cell r="D47">
            <v>8.0914988050529185E-2</v>
          </cell>
          <cell r="E47">
            <v>0.14818181818181819</v>
          </cell>
          <cell r="F47">
            <v>0.18049090139652985</v>
          </cell>
          <cell r="G47">
            <v>9.6839273705447204E-2</v>
          </cell>
        </row>
        <row r="50">
          <cell r="B50">
            <v>304969</v>
          </cell>
          <cell r="C50">
            <v>640905</v>
          </cell>
          <cell r="D50">
            <v>69565</v>
          </cell>
          <cell r="E50">
            <v>571340</v>
          </cell>
          <cell r="F50">
            <v>409959</v>
          </cell>
          <cell r="G50">
            <v>161381</v>
          </cell>
        </row>
        <row r="51">
          <cell r="B51">
            <v>0.14865173791545683</v>
          </cell>
          <cell r="C51">
            <v>0.14871362212184305</v>
          </cell>
          <cell r="D51">
            <v>9.6312530805057292E-2</v>
          </cell>
          <cell r="E51">
            <v>0.15926408585665006</v>
          </cell>
          <cell r="F51">
            <v>0.20626452800949918</v>
          </cell>
          <cell r="G51">
            <v>0.10087352758253194</v>
          </cell>
        </row>
        <row r="52">
          <cell r="C52">
            <v>1398</v>
          </cell>
          <cell r="D52">
            <v>253</v>
          </cell>
          <cell r="E52">
            <v>1145</v>
          </cell>
          <cell r="F52">
            <v>855</v>
          </cell>
          <cell r="G52">
            <v>290</v>
          </cell>
        </row>
        <row r="53">
          <cell r="C53">
            <v>0.12894299944659657</v>
          </cell>
          <cell r="D53">
            <v>8.106376161486703E-2</v>
          </cell>
          <cell r="E53">
            <v>0.14829685273928248</v>
          </cell>
          <cell r="F53">
            <v>0.1805320945945946</v>
          </cell>
          <cell r="G53">
            <v>9.7152428810720268E-2</v>
          </cell>
        </row>
        <row r="66">
          <cell r="B66">
            <v>91661</v>
          </cell>
          <cell r="C66">
            <v>210251</v>
          </cell>
          <cell r="D66">
            <v>14854</v>
          </cell>
          <cell r="E66">
            <v>195397</v>
          </cell>
          <cell r="F66">
            <v>89698</v>
          </cell>
          <cell r="G66">
            <v>105699</v>
          </cell>
        </row>
        <row r="67">
          <cell r="B67">
            <v>0.64729144745669354</v>
          </cell>
          <cell r="C67">
            <v>0.13657628748116199</v>
          </cell>
          <cell r="D67">
            <v>9.9544964113149129E-2</v>
          </cell>
          <cell r="E67">
            <v>0.12816943813827425</v>
          </cell>
          <cell r="F67">
            <v>0.17076421067861725</v>
          </cell>
          <cell r="G67">
            <v>0.1057786513244473</v>
          </cell>
        </row>
        <row r="68">
          <cell r="C68">
            <v>346</v>
          </cell>
          <cell r="D68">
            <v>114</v>
          </cell>
          <cell r="E68">
            <v>232</v>
          </cell>
          <cell r="F68">
            <v>134</v>
          </cell>
          <cell r="G68">
            <v>98</v>
          </cell>
        </row>
        <row r="69">
          <cell r="C69">
            <v>0.10555216595485052</v>
          </cell>
          <cell r="D69">
            <v>8.6232980332829043E-2</v>
          </cell>
          <cell r="E69">
            <v>0.11860940695296524</v>
          </cell>
          <cell r="F69">
            <v>0.15801886792452829</v>
          </cell>
          <cell r="G69">
            <v>8.8447653429602882E-2</v>
          </cell>
        </row>
        <row r="72">
          <cell r="B72">
            <v>94042</v>
          </cell>
          <cell r="C72">
            <v>212576</v>
          </cell>
          <cell r="D72">
            <v>15821</v>
          </cell>
          <cell r="E72">
            <v>196755</v>
          </cell>
          <cell r="F72">
            <v>92777</v>
          </cell>
          <cell r="G72">
            <v>103978</v>
          </cell>
        </row>
        <row r="73">
          <cell r="B73">
            <v>0.10901208450459327</v>
          </cell>
          <cell r="C73">
            <v>0.12595454222264357</v>
          </cell>
          <cell r="D73">
            <v>9.9753469398049188E-2</v>
          </cell>
          <cell r="E73">
            <v>0.12867213081519488</v>
          </cell>
          <cell r="F73">
            <v>0.17233167955450132</v>
          </cell>
          <cell r="G73">
            <v>0.10494814061181562</v>
          </cell>
        </row>
        <row r="74">
          <cell r="C74">
            <v>369</v>
          </cell>
          <cell r="D74">
            <v>129</v>
          </cell>
          <cell r="E74">
            <v>240</v>
          </cell>
          <cell r="F74">
            <v>0</v>
          </cell>
          <cell r="G74">
            <v>0</v>
          </cell>
        </row>
        <row r="75">
          <cell r="C75">
            <v>0.10783167738164816</v>
          </cell>
          <cell r="D75">
            <v>8.9273356401384077E-2</v>
          </cell>
          <cell r="E75">
            <v>0.12139605462822459</v>
          </cell>
          <cell r="F75">
            <v>0</v>
          </cell>
          <cell r="G75">
            <v>0</v>
          </cell>
        </row>
        <row r="83">
          <cell r="B83">
            <v>51989</v>
          </cell>
          <cell r="C83">
            <v>108854</v>
          </cell>
          <cell r="D83">
            <v>7132</v>
          </cell>
          <cell r="E83">
            <v>101722</v>
          </cell>
          <cell r="F83">
            <v>22209</v>
          </cell>
          <cell r="G83">
            <v>79513</v>
          </cell>
        </row>
        <row r="84">
          <cell r="B84">
            <v>0.10489816671845428</v>
          </cell>
          <cell r="C84">
            <v>0.10837940657859234</v>
          </cell>
          <cell r="D84">
            <v>8.3997785812712736E-2</v>
          </cell>
          <cell r="E84">
            <v>0.11063088381157882</v>
          </cell>
          <cell r="F84">
            <v>0.14106236621972676</v>
          </cell>
          <cell r="G84">
            <v>0.1043435240823536</v>
          </cell>
        </row>
        <row r="85">
          <cell r="C85">
            <v>170</v>
          </cell>
          <cell r="D85">
            <v>49</v>
          </cell>
          <cell r="E85">
            <v>121</v>
          </cell>
          <cell r="F85">
            <v>40</v>
          </cell>
          <cell r="G85">
            <v>81</v>
          </cell>
        </row>
        <row r="86">
          <cell r="C86">
            <v>9.1152815013404831E-2</v>
          </cell>
          <cell r="D86">
            <v>7.0301291248206596E-2</v>
          </cell>
          <cell r="E86">
            <v>0.1035958904109589</v>
          </cell>
          <cell r="F86">
            <v>0.125</v>
          </cell>
          <cell r="G86">
            <v>9.5518867924528308E-2</v>
          </cell>
        </row>
        <row r="89">
          <cell r="B89">
            <v>55145</v>
          </cell>
          <cell r="C89">
            <v>112439</v>
          </cell>
          <cell r="D89">
            <v>7928</v>
          </cell>
          <cell r="E89">
            <v>104511</v>
          </cell>
          <cell r="F89">
            <v>23995</v>
          </cell>
          <cell r="G89">
            <v>80516</v>
          </cell>
        </row>
        <row r="90">
          <cell r="B90">
            <v>0.10889419421850717</v>
          </cell>
          <cell r="C90">
            <v>0.20323251749199733</v>
          </cell>
          <cell r="D90">
            <v>8.792671295166693E-2</v>
          </cell>
          <cell r="E90">
            <v>0.11390944008231134</v>
          </cell>
          <cell r="F90">
            <v>0.14660149686879487</v>
          </cell>
          <cell r="G90">
            <v>0.10681106953013796</v>
          </cell>
        </row>
        <row r="91">
          <cell r="C91">
            <v>189</v>
          </cell>
          <cell r="D91">
            <v>64</v>
          </cell>
          <cell r="E91">
            <v>125</v>
          </cell>
          <cell r="F91">
            <v>43</v>
          </cell>
          <cell r="G91">
            <v>82</v>
          </cell>
        </row>
        <row r="92">
          <cell r="C92">
            <v>9.351806036615537E-2</v>
          </cell>
          <cell r="D92">
            <v>7.8624078624078622E-2</v>
          </cell>
          <cell r="E92">
            <v>0.10356255178127589</v>
          </cell>
          <cell r="F92">
            <v>0.1239193083573487</v>
          </cell>
          <cell r="G92">
            <v>9.5348837209302331E-2</v>
          </cell>
        </row>
        <row r="100">
          <cell r="B100">
            <v>3803</v>
          </cell>
          <cell r="C100">
            <v>4573</v>
          </cell>
          <cell r="D100">
            <v>1031</v>
          </cell>
          <cell r="E100">
            <v>1152</v>
          </cell>
          <cell r="F100">
            <v>2772</v>
          </cell>
          <cell r="G100">
            <v>3421</v>
          </cell>
        </row>
        <row r="101">
          <cell r="B101">
            <v>7.0284056256814942E-2</v>
          </cell>
          <cell r="C101">
            <v>8.6942469295410468E-2</v>
          </cell>
          <cell r="D101">
            <v>5.9736948838287271E-2</v>
          </cell>
          <cell r="E101">
            <v>0.21301775147928995</v>
          </cell>
          <cell r="F101">
            <v>7.522388059701493E-2</v>
          </cell>
          <cell r="G101">
            <v>7.249417249417249E-2</v>
          </cell>
        </row>
        <row r="102">
          <cell r="B102">
            <v>9123</v>
          </cell>
          <cell r="C102">
            <v>8914</v>
          </cell>
          <cell r="D102">
            <v>1206</v>
          </cell>
          <cell r="E102">
            <v>457</v>
          </cell>
          <cell r="F102">
            <v>7917</v>
          </cell>
          <cell r="G102">
            <v>8457</v>
          </cell>
        </row>
        <row r="103">
          <cell r="B103">
            <v>0.11017317585682197</v>
          </cell>
          <cell r="C103">
            <v>0.11315485484341876</v>
          </cell>
          <cell r="D103">
            <v>0.12371768567911366</v>
          </cell>
          <cell r="E103">
            <v>7.8079617290278486E-2</v>
          </cell>
          <cell r="F103">
            <v>0.10836595581592708</v>
          </cell>
          <cell r="G103">
            <v>0.11597005101201251</v>
          </cell>
        </row>
        <row r="104">
          <cell r="B104">
            <v>12319</v>
          </cell>
          <cell r="C104">
            <v>12278</v>
          </cell>
          <cell r="D104">
            <v>2841</v>
          </cell>
          <cell r="E104">
            <v>2054</v>
          </cell>
          <cell r="F104">
            <v>9478</v>
          </cell>
          <cell r="G104">
            <v>10224</v>
          </cell>
        </row>
        <row r="105">
          <cell r="B105">
            <v>0.11046151914851644</v>
          </cell>
          <cell r="C105">
            <v>0.10883304525107478</v>
          </cell>
          <cell r="D105">
            <v>0.14154750635244881</v>
          </cell>
          <cell r="E105">
            <v>0.13982300884955753</v>
          </cell>
          <cell r="F105">
            <v>0.10363906748895596</v>
          </cell>
          <cell r="G105">
            <v>0.1041936305732484</v>
          </cell>
        </row>
        <row r="106">
          <cell r="B106">
            <v>14879</v>
          </cell>
          <cell r="C106">
            <v>13371</v>
          </cell>
          <cell r="D106">
            <v>4279</v>
          </cell>
          <cell r="E106">
            <v>3060</v>
          </cell>
          <cell r="F106">
            <v>10600</v>
          </cell>
          <cell r="G106">
            <v>10311</v>
          </cell>
        </row>
        <row r="107">
          <cell r="B107">
            <v>0.1007441211719062</v>
          </cell>
          <cell r="C107">
            <v>9.7754805126442995E-2</v>
          </cell>
          <cell r="D107">
            <v>0.14611076965102779</v>
          </cell>
          <cell r="E107">
            <v>0.13713978398243176</v>
          </cell>
          <cell r="F107">
            <v>8.9523246484523464E-2</v>
          </cell>
          <cell r="G107">
            <v>9.0077576265855955E-2</v>
          </cell>
        </row>
        <row r="109">
          <cell r="B109">
            <v>40124</v>
          </cell>
          <cell r="C109">
            <v>39136</v>
          </cell>
          <cell r="D109">
            <v>9357</v>
          </cell>
          <cell r="E109">
            <v>6723</v>
          </cell>
          <cell r="F109">
            <v>30767</v>
          </cell>
          <cell r="G109">
            <v>32413</v>
          </cell>
        </row>
        <row r="110">
          <cell r="B110">
            <v>0.10129023626141989</v>
          </cell>
          <cell r="C110">
            <v>0.10272697921889068</v>
          </cell>
          <cell r="D110">
            <v>0.12253155937352679</v>
          </cell>
          <cell r="E110">
            <v>0.13929636996519146</v>
          </cell>
          <cell r="F110">
            <v>9.6217534752083556E-2</v>
          </cell>
          <cell r="G110">
            <v>9.7422056043305366E-2</v>
          </cell>
        </row>
      </sheetData>
      <sheetData sheetId="14"/>
      <sheetData sheetId="15">
        <row r="43">
          <cell r="B43">
            <v>110020</v>
          </cell>
          <cell r="C43">
            <v>231632</v>
          </cell>
          <cell r="D43">
            <v>10224</v>
          </cell>
          <cell r="E43">
            <v>221408</v>
          </cell>
          <cell r="F43">
            <v>167001</v>
          </cell>
          <cell r="G43">
            <v>54407</v>
          </cell>
        </row>
        <row r="44">
          <cell r="B44">
            <v>5.5220029381753501E-2</v>
          </cell>
          <cell r="C44">
            <v>5.5201484991250251E-2</v>
          </cell>
          <cell r="D44">
            <v>1.4879345448512429E-2</v>
          </cell>
          <cell r="E44">
            <v>6.3097322535930547E-2</v>
          </cell>
          <cell r="F44">
            <v>8.5752488989600389E-2</v>
          </cell>
          <cell r="G44">
            <v>3.4842444677124461E-2</v>
          </cell>
        </row>
        <row r="45">
          <cell r="C45">
            <v>667</v>
          </cell>
          <cell r="D45">
            <v>57</v>
          </cell>
          <cell r="E45">
            <v>610</v>
          </cell>
          <cell r="F45">
            <v>482</v>
          </cell>
          <cell r="G45">
            <v>128</v>
          </cell>
        </row>
        <row r="46">
          <cell r="C46">
            <v>6.2752845987392988E-2</v>
          </cell>
          <cell r="D46">
            <v>1.9460566746329806E-2</v>
          </cell>
          <cell r="E46">
            <v>7.9220779220779219E-2</v>
          </cell>
          <cell r="F46">
            <v>0.10198899703766398</v>
          </cell>
          <cell r="G46">
            <v>4.3039677202420981E-2</v>
          </cell>
        </row>
        <row r="49">
          <cell r="B49">
            <v>113042</v>
          </cell>
          <cell r="C49">
            <v>237277</v>
          </cell>
          <cell r="D49">
            <v>10998</v>
          </cell>
          <cell r="E49">
            <v>226279</v>
          </cell>
          <cell r="F49">
            <v>170082</v>
          </cell>
          <cell r="G49">
            <v>56197</v>
          </cell>
        </row>
        <row r="50">
          <cell r="B50">
            <v>5.5100320876676219E-2</v>
          </cell>
          <cell r="C50">
            <v>5.5057024233239799E-2</v>
          </cell>
          <cell r="D50">
            <v>1.5226697531718826E-2</v>
          </cell>
          <cell r="E50">
            <v>6.3076483501167291E-2</v>
          </cell>
          <cell r="F50">
            <v>8.5574126810026463E-2</v>
          </cell>
          <cell r="G50">
            <v>3.5126747445830352E-2</v>
          </cell>
        </row>
        <row r="51">
          <cell r="C51">
            <v>668</v>
          </cell>
          <cell r="D51">
            <v>59</v>
          </cell>
          <cell r="E51">
            <v>609</v>
          </cell>
          <cell r="F51">
            <v>481</v>
          </cell>
          <cell r="G51">
            <v>128</v>
          </cell>
        </row>
        <row r="52">
          <cell r="C52">
            <v>6.1612248662608372E-2</v>
          </cell>
          <cell r="D52">
            <v>1.8904197372636974E-2</v>
          </cell>
          <cell r="E52">
            <v>7.8875793291024482E-2</v>
          </cell>
          <cell r="F52">
            <v>0.1015625</v>
          </cell>
          <cell r="G52">
            <v>4.2881072026800672E-2</v>
          </cell>
        </row>
        <row r="65">
          <cell r="B65">
            <v>41357</v>
          </cell>
          <cell r="C65">
            <v>92394</v>
          </cell>
          <cell r="D65">
            <v>1806</v>
          </cell>
          <cell r="E65">
            <v>90588</v>
          </cell>
          <cell r="F65">
            <v>54991</v>
          </cell>
          <cell r="G65">
            <v>35597</v>
          </cell>
        </row>
        <row r="66">
          <cell r="B66">
            <v>5.401857611019753E-2</v>
          </cell>
          <cell r="C66">
            <v>5.5202122193411161E-2</v>
          </cell>
          <cell r="D66">
            <v>1.2103016371909744E-2</v>
          </cell>
          <cell r="E66">
            <v>5.9420631135943681E-2</v>
          </cell>
          <cell r="F66">
            <v>0.10469012363071464</v>
          </cell>
          <cell r="G66">
            <v>3.5623824740029245E-2</v>
          </cell>
        </row>
        <row r="67">
          <cell r="C67">
            <v>158</v>
          </cell>
          <cell r="D67">
            <v>23</v>
          </cell>
          <cell r="E67">
            <v>135</v>
          </cell>
          <cell r="F67">
            <v>102</v>
          </cell>
          <cell r="G67">
            <v>33</v>
          </cell>
        </row>
        <row r="68">
          <cell r="C68">
            <v>4.8200122025625382E-2</v>
          </cell>
          <cell r="D68">
            <v>1.7397881996974281E-2</v>
          </cell>
          <cell r="E68">
            <v>6.9018404907975464E-2</v>
          </cell>
          <cell r="F68">
            <v>0.12028301886792453</v>
          </cell>
          <cell r="G68">
            <v>2.9783393501805054E-2</v>
          </cell>
        </row>
        <row r="71">
          <cell r="B71">
            <v>41985</v>
          </cell>
          <cell r="C71">
            <v>92720</v>
          </cell>
          <cell r="D71">
            <v>1992</v>
          </cell>
          <cell r="E71">
            <v>90728</v>
          </cell>
          <cell r="F71">
            <v>55384</v>
          </cell>
          <cell r="G71">
            <v>35344</v>
          </cell>
        </row>
        <row r="72">
          <cell r="B72">
            <v>5.3789477325400396E-2</v>
          </cell>
          <cell r="C72">
            <v>5.4938022894792972E-2</v>
          </cell>
          <cell r="D72">
            <v>1.2559819925473358E-2</v>
          </cell>
          <cell r="E72">
            <v>5.9333511649518451E-2</v>
          </cell>
          <cell r="F72">
            <v>0.10287482609317505</v>
          </cell>
          <cell r="G72">
            <v>3.5673768314297367E-2</v>
          </cell>
        </row>
        <row r="73">
          <cell r="C73">
            <v>156</v>
          </cell>
          <cell r="D73">
            <v>24</v>
          </cell>
          <cell r="E73">
            <v>132</v>
          </cell>
          <cell r="F73">
            <v>0</v>
          </cell>
          <cell r="G73">
            <v>0</v>
          </cell>
        </row>
        <row r="74">
          <cell r="C74">
            <v>4.5587375803623612E-2</v>
          </cell>
          <cell r="D74">
            <v>1.6608996539792389E-2</v>
          </cell>
          <cell r="E74">
            <v>6.6767830045523516E-2</v>
          </cell>
          <cell r="F74">
            <v>0</v>
          </cell>
          <cell r="G74">
            <v>0</v>
          </cell>
        </row>
        <row r="82">
          <cell r="B82">
            <v>24065</v>
          </cell>
          <cell r="C82">
            <v>54317</v>
          </cell>
          <cell r="D82">
            <v>331</v>
          </cell>
          <cell r="E82">
            <v>53986</v>
          </cell>
          <cell r="F82">
            <v>20570</v>
          </cell>
          <cell r="G82">
            <v>33416</v>
          </cell>
        </row>
        <row r="83">
          <cell r="B83">
            <v>4.8555932641127973E-2</v>
          </cell>
          <cell r="C83">
            <v>5.4080182879172108E-2</v>
          </cell>
          <cell r="D83">
            <v>3.8983829366247779E-3</v>
          </cell>
          <cell r="E83">
            <v>5.8714131588563874E-2</v>
          </cell>
          <cell r="F83">
            <v>0.13065211730108423</v>
          </cell>
          <cell r="G83">
            <v>4.3851234398600579E-2</v>
          </cell>
        </row>
        <row r="84">
          <cell r="C84">
            <v>84</v>
          </cell>
          <cell r="D84">
            <v>7</v>
          </cell>
          <cell r="E84">
            <v>77</v>
          </cell>
          <cell r="F84">
            <v>41</v>
          </cell>
          <cell r="G84">
            <v>36</v>
          </cell>
        </row>
        <row r="85">
          <cell r="C85">
            <v>4.5040214477211793E-2</v>
          </cell>
          <cell r="D85">
            <v>1.0043041606886656E-2</v>
          </cell>
          <cell r="E85">
            <v>6.5924657534246575E-2</v>
          </cell>
          <cell r="F85">
            <v>0.12812499999999999</v>
          </cell>
          <cell r="G85">
            <v>4.2452830188679243E-2</v>
          </cell>
        </row>
        <row r="88">
          <cell r="B88">
            <v>25171</v>
          </cell>
          <cell r="C88">
            <v>54507</v>
          </cell>
          <cell r="D88">
            <v>365</v>
          </cell>
          <cell r="E88">
            <v>54142</v>
          </cell>
          <cell r="F88">
            <v>21055</v>
          </cell>
          <cell r="G88">
            <v>33087</v>
          </cell>
        </row>
        <row r="89">
          <cell r="B89">
            <v>4.9704882812114319E-2</v>
          </cell>
          <cell r="C89">
            <v>5.4092757661825738E-2</v>
          </cell>
          <cell r="D89">
            <v>4.048089080141073E-3</v>
          </cell>
          <cell r="E89">
            <v>5.9010868759618612E-2</v>
          </cell>
          <cell r="F89">
            <v>0.12863907133038033</v>
          </cell>
          <cell r="G89">
            <v>4.3892615847082248E-2</v>
          </cell>
        </row>
        <row r="90">
          <cell r="C90">
            <v>89</v>
          </cell>
          <cell r="D90">
            <v>8</v>
          </cell>
          <cell r="E90">
            <v>81</v>
          </cell>
          <cell r="F90">
            <v>45</v>
          </cell>
          <cell r="G90">
            <v>36</v>
          </cell>
        </row>
        <row r="91">
          <cell r="C91">
            <v>4.4037605145967343E-2</v>
          </cell>
          <cell r="D91">
            <v>9.8280098280098278E-3</v>
          </cell>
          <cell r="E91">
            <v>6.7108533554266783E-2</v>
          </cell>
          <cell r="F91">
            <v>0.12968299711815562</v>
          </cell>
          <cell r="G91">
            <v>4.1860465116279069E-2</v>
          </cell>
        </row>
        <row r="99">
          <cell r="B99">
            <v>2403</v>
          </cell>
          <cell r="C99">
            <v>3133</v>
          </cell>
          <cell r="D99">
            <v>471</v>
          </cell>
          <cell r="E99">
            <v>0</v>
          </cell>
          <cell r="F99">
            <v>1932</v>
          </cell>
          <cell r="G99">
            <v>3133</v>
          </cell>
        </row>
        <row r="100">
          <cell r="B100">
            <v>4.4410356872239369E-2</v>
          </cell>
          <cell r="C100">
            <v>5.9565002471576867E-2</v>
          </cell>
          <cell r="D100">
            <v>2.7290109508082739E-2</v>
          </cell>
          <cell r="E100">
            <v>0</v>
          </cell>
          <cell r="F100">
            <v>5.2428765264586161E-2</v>
          </cell>
          <cell r="G100">
            <v>6.6391184573002748E-2</v>
          </cell>
        </row>
        <row r="101">
          <cell r="B101">
            <v>2427</v>
          </cell>
          <cell r="C101">
            <v>2197</v>
          </cell>
          <cell r="D101">
            <v>150</v>
          </cell>
          <cell r="E101">
            <v>90</v>
          </cell>
          <cell r="F101">
            <v>2277</v>
          </cell>
          <cell r="G101">
            <v>2107</v>
          </cell>
        </row>
        <row r="102">
          <cell r="B102">
            <v>2.9309470328237084E-2</v>
          </cell>
          <cell r="C102">
            <v>2.7888850806707541E-2</v>
          </cell>
          <cell r="D102">
            <v>1.5387771850636028E-2</v>
          </cell>
          <cell r="E102">
            <v>1.5376729882111738E-2</v>
          </cell>
          <cell r="F102">
            <v>3.1167017985709984E-2</v>
          </cell>
          <cell r="G102">
            <v>2.8893094180242444E-2</v>
          </cell>
        </row>
        <row r="103">
          <cell r="B103">
            <v>3061</v>
          </cell>
          <cell r="C103">
            <v>2983</v>
          </cell>
          <cell r="D103">
            <v>318</v>
          </cell>
          <cell r="E103">
            <v>310</v>
          </cell>
          <cell r="F103">
            <v>2743</v>
          </cell>
          <cell r="G103">
            <v>2673</v>
          </cell>
        </row>
        <row r="104">
          <cell r="B104">
            <v>2.7447253033006644E-2</v>
          </cell>
          <cell r="C104">
            <v>2.6441519301511323E-2</v>
          </cell>
          <cell r="D104">
            <v>1.5843754670918239E-2</v>
          </cell>
          <cell r="E104">
            <v>2.1102791014295439E-2</v>
          </cell>
          <cell r="F104">
            <v>2.999387656912916E-2</v>
          </cell>
          <cell r="G104">
            <v>2.7240764331210192E-2</v>
          </cell>
        </row>
        <row r="105">
          <cell r="B105">
            <v>3895</v>
          </cell>
          <cell r="C105">
            <v>3705</v>
          </cell>
          <cell r="D105">
            <v>874</v>
          </cell>
          <cell r="E105">
            <v>698</v>
          </cell>
          <cell r="F105">
            <v>3021</v>
          </cell>
          <cell r="G105">
            <v>3007</v>
          </cell>
        </row>
        <row r="106">
          <cell r="B106">
            <v>2.6372629340988957E-2</v>
          </cell>
          <cell r="C106">
            <v>2.7087095429920823E-2</v>
          </cell>
          <cell r="D106">
            <v>2.9843611281841154E-2</v>
          </cell>
          <cell r="E106">
            <v>3.1282212163312867E-2</v>
          </cell>
          <cell r="F106">
            <v>2.5514125248089187E-2</v>
          </cell>
          <cell r="G106">
            <v>2.6269350386134115E-2</v>
          </cell>
        </row>
        <row r="108">
          <cell r="B108">
            <v>11786</v>
          </cell>
          <cell r="C108">
            <v>12018</v>
          </cell>
          <cell r="D108">
            <v>1813</v>
          </cell>
          <cell r="E108">
            <v>1098</v>
          </cell>
          <cell r="F108">
            <v>9973</v>
          </cell>
          <cell r="G108">
            <v>10920</v>
          </cell>
        </row>
        <row r="109">
          <cell r="B109">
            <v>2.9752934018968568E-2</v>
          </cell>
          <cell r="C109">
            <v>3.1545708203511554E-2</v>
          </cell>
          <cell r="D109">
            <v>2.3741553611649469E-2</v>
          </cell>
          <cell r="E109">
            <v>2.2749875683739432E-2</v>
          </cell>
          <cell r="F109">
            <v>3.1188529076040215E-2</v>
          </cell>
          <cell r="G109">
            <v>3.2821671921540577E-2</v>
          </cell>
        </row>
      </sheetData>
      <sheetData sheetId="16"/>
      <sheetData sheetId="17">
        <row r="44">
          <cell r="B44">
            <v>0</v>
          </cell>
          <cell r="C44">
            <v>349409</v>
          </cell>
          <cell r="D44">
            <v>44444</v>
          </cell>
          <cell r="E44">
            <v>304965</v>
          </cell>
          <cell r="F44">
            <v>181226</v>
          </cell>
          <cell r="G44">
            <v>123739</v>
          </cell>
        </row>
        <row r="45">
          <cell r="B45">
            <v>0</v>
          </cell>
          <cell r="C45">
            <v>8.3269564090055592E-2</v>
          </cell>
          <cell r="D45">
            <v>6.4680910515814399E-2</v>
          </cell>
          <cell r="E45">
            <v>8.6909574031516737E-2</v>
          </cell>
          <cell r="F45">
            <v>9.3056811453999203E-2</v>
          </cell>
          <cell r="G45">
            <v>7.9242914733447967E-2</v>
          </cell>
        </row>
        <row r="46">
          <cell r="C46">
            <v>943</v>
          </cell>
          <cell r="D46">
            <v>200</v>
          </cell>
          <cell r="E46">
            <v>743</v>
          </cell>
          <cell r="F46">
            <v>524</v>
          </cell>
          <cell r="G46">
            <v>219</v>
          </cell>
        </row>
        <row r="47">
          <cell r="C47">
            <v>8.8719540878728007E-2</v>
          </cell>
          <cell r="D47">
            <v>6.8282690337999316E-2</v>
          </cell>
          <cell r="E47">
            <v>9.6493506493506492E-2</v>
          </cell>
          <cell r="F47">
            <v>0.1108760050782903</v>
          </cell>
          <cell r="G47">
            <v>7.3638197713517151E-2</v>
          </cell>
        </row>
        <row r="50">
          <cell r="B50">
            <v>0</v>
          </cell>
          <cell r="C50">
            <v>358759</v>
          </cell>
          <cell r="D50">
            <v>46712</v>
          </cell>
          <cell r="E50">
            <v>312047</v>
          </cell>
          <cell r="F50">
            <v>184064</v>
          </cell>
          <cell r="G50">
            <v>127983</v>
          </cell>
        </row>
        <row r="51">
          <cell r="B51">
            <v>0</v>
          </cell>
          <cell r="C51">
            <v>8.3245333331477031E-2</v>
          </cell>
          <cell r="D51">
            <v>6.4672621849577172E-2</v>
          </cell>
          <cell r="E51">
            <v>8.698477298860588E-2</v>
          </cell>
          <cell r="F51">
            <v>9.2608953782062242E-2</v>
          </cell>
          <cell r="G51">
            <v>7.9997624755052871E-2</v>
          </cell>
        </row>
        <row r="52">
          <cell r="C52">
            <v>953</v>
          </cell>
          <cell r="D52">
            <v>211</v>
          </cell>
          <cell r="E52">
            <v>742</v>
          </cell>
          <cell r="F52">
            <v>524</v>
          </cell>
          <cell r="G52">
            <v>218</v>
          </cell>
        </row>
        <row r="53">
          <cell r="C53">
            <v>8.7898911639918836E-2</v>
          </cell>
          <cell r="D53">
            <v>6.7606536366549189E-2</v>
          </cell>
          <cell r="E53">
            <v>9.6101541251133279E-2</v>
          </cell>
          <cell r="F53">
            <v>0.11064189189189189</v>
          </cell>
          <cell r="G53">
            <v>7.3031825795644892E-2</v>
          </cell>
        </row>
        <row r="66">
          <cell r="B66">
            <v>0</v>
          </cell>
          <cell r="C66">
            <v>140299</v>
          </cell>
          <cell r="D66">
            <v>9868</v>
          </cell>
          <cell r="E66">
            <v>130431</v>
          </cell>
          <cell r="F66">
            <v>55006</v>
          </cell>
          <cell r="G66">
            <v>75425</v>
          </cell>
        </row>
        <row r="67">
          <cell r="B67">
            <v>0</v>
          </cell>
          <cell r="C67">
            <v>8.3823652419133199E-2</v>
          </cell>
          <cell r="D67">
            <v>6.613098868106608E-2</v>
          </cell>
          <cell r="E67">
            <v>8.5555397400232602E-2</v>
          </cell>
          <cell r="F67">
            <v>0.1047186801554998</v>
          </cell>
          <cell r="G67">
            <v>7.5481837823881376E-2</v>
          </cell>
        </row>
        <row r="68">
          <cell r="C68">
            <v>250</v>
          </cell>
          <cell r="D68">
            <v>94</v>
          </cell>
          <cell r="E68">
            <v>156</v>
          </cell>
          <cell r="F68">
            <v>82</v>
          </cell>
          <cell r="G68">
            <v>74</v>
          </cell>
        </row>
        <row r="69">
          <cell r="C69">
            <v>7.6266015863331302E-2</v>
          </cell>
          <cell r="D69">
            <v>7.1104387291981846E-2</v>
          </cell>
          <cell r="E69">
            <v>7.9754601226993863E-2</v>
          </cell>
          <cell r="F69">
            <v>9.6698113207547176E-2</v>
          </cell>
          <cell r="G69">
            <v>6.6787003610108309E-2</v>
          </cell>
        </row>
        <row r="72">
          <cell r="B72">
            <v>0</v>
          </cell>
          <cell r="C72">
            <v>140964</v>
          </cell>
          <cell r="D72">
            <v>10382</v>
          </cell>
          <cell r="E72">
            <v>130582</v>
          </cell>
          <cell r="F72">
            <v>55950</v>
          </cell>
          <cell r="G72">
            <v>74632</v>
          </cell>
        </row>
        <row r="73">
          <cell r="B73">
            <v>0</v>
          </cell>
          <cell r="C73">
            <v>8.3523333254331283E-2</v>
          </cell>
          <cell r="D73">
            <v>6.5459864691899794E-2</v>
          </cell>
          <cell r="E73">
            <v>8.539688539610063E-2</v>
          </cell>
          <cell r="F73">
            <v>0.10392616134466894</v>
          </cell>
          <cell r="G73">
            <v>7.5328335129941179E-2</v>
          </cell>
        </row>
        <row r="74">
          <cell r="C74">
            <v>258</v>
          </cell>
          <cell r="D74">
            <v>101</v>
          </cell>
          <cell r="E74">
            <v>157</v>
          </cell>
          <cell r="F74">
            <v>0</v>
          </cell>
          <cell r="G74">
            <v>0</v>
          </cell>
        </row>
        <row r="75">
          <cell r="C75">
            <v>7.5394506136762129E-2</v>
          </cell>
          <cell r="D75">
            <v>6.98961937716263E-2</v>
          </cell>
          <cell r="E75">
            <v>7.9413252402630252E-2</v>
          </cell>
          <cell r="F75">
            <v>0</v>
          </cell>
          <cell r="G75">
            <v>0</v>
          </cell>
        </row>
        <row r="83">
          <cell r="B83">
            <v>38674</v>
          </cell>
          <cell r="C83">
            <v>82305</v>
          </cell>
          <cell r="D83">
            <v>6407</v>
          </cell>
          <cell r="E83">
            <v>75898</v>
          </cell>
          <cell r="F83">
            <v>17863</v>
          </cell>
          <cell r="G83">
            <v>58035</v>
          </cell>
        </row>
        <row r="84">
          <cell r="B84">
            <v>7.8032501099646101E-2</v>
          </cell>
          <cell r="C84">
            <v>8.1946157775102821E-2</v>
          </cell>
          <cell r="D84">
            <v>7.5459031646389577E-2</v>
          </cell>
          <cell r="E84">
            <v>8.254519985382916E-2</v>
          </cell>
          <cell r="F84">
            <v>0.11345837488328961</v>
          </cell>
          <cell r="G84">
            <v>7.615831901851762E-2</v>
          </cell>
        </row>
        <row r="85">
          <cell r="C85">
            <v>142</v>
          </cell>
          <cell r="D85">
            <v>47</v>
          </cell>
          <cell r="E85">
            <v>95</v>
          </cell>
          <cell r="F85">
            <v>32</v>
          </cell>
          <cell r="G85">
            <v>63</v>
          </cell>
        </row>
        <row r="86">
          <cell r="C86">
            <v>7.6139410187667567E-2</v>
          </cell>
          <cell r="D86">
            <v>6.7431850789096123E-2</v>
          </cell>
          <cell r="E86">
            <v>8.133561643835617E-2</v>
          </cell>
          <cell r="F86">
            <v>0.1</v>
          </cell>
          <cell r="G86">
            <v>7.4292452830188677E-2</v>
          </cell>
        </row>
        <row r="89">
          <cell r="B89">
            <v>40543</v>
          </cell>
          <cell r="C89">
            <v>84167</v>
          </cell>
          <cell r="D89">
            <v>6252</v>
          </cell>
          <cell r="E89">
            <v>77915</v>
          </cell>
          <cell r="F89">
            <v>19011</v>
          </cell>
          <cell r="G89">
            <v>58904</v>
          </cell>
        </row>
        <row r="90">
          <cell r="B90">
            <v>8.0059793566070112E-2</v>
          </cell>
          <cell r="C90">
            <v>8.3527347572291397E-2</v>
          </cell>
          <cell r="D90">
            <v>6.933877514806025E-2</v>
          </cell>
          <cell r="E90">
            <v>8.4921721388306379E-2</v>
          </cell>
          <cell r="F90">
            <v>0.11615090881319688</v>
          </cell>
          <cell r="G90">
            <v>7.8140981166516535E-2</v>
          </cell>
        </row>
        <row r="91">
          <cell r="C91">
            <v>154</v>
          </cell>
          <cell r="D91">
            <v>51</v>
          </cell>
          <cell r="E91">
            <v>103</v>
          </cell>
          <cell r="F91">
            <v>40</v>
          </cell>
          <cell r="G91">
            <v>63</v>
          </cell>
        </row>
        <row r="92">
          <cell r="C92">
            <v>7.6199901039089565E-2</v>
          </cell>
          <cell r="D92">
            <v>6.2653562653562658E-2</v>
          </cell>
          <cell r="E92">
            <v>8.5335542667771339E-2</v>
          </cell>
          <cell r="F92">
            <v>0.11527377521613832</v>
          </cell>
          <cell r="G92">
            <v>7.3255813953488375E-2</v>
          </cell>
        </row>
        <row r="100">
          <cell r="B100">
            <v>4561</v>
          </cell>
          <cell r="C100">
            <v>3135</v>
          </cell>
          <cell r="D100">
            <v>1721</v>
          </cell>
          <cell r="E100">
            <v>93</v>
          </cell>
          <cell r="F100">
            <v>2840</v>
          </cell>
          <cell r="G100">
            <v>3042</v>
          </cell>
        </row>
        <row r="101">
          <cell r="B101">
            <v>8.4292816352178015E-2</v>
          </cell>
          <cell r="C101">
            <v>5.9603026731054415E-2</v>
          </cell>
          <cell r="D101">
            <v>9.9716090155860707E-2</v>
          </cell>
          <cell r="E101">
            <v>1.7196745562130179E-2</v>
          </cell>
          <cell r="F101">
            <v>7.7069199457259152E-2</v>
          </cell>
          <cell r="G101">
            <v>6.4462809917355368E-2</v>
          </cell>
        </row>
        <row r="102">
          <cell r="B102">
            <v>5944</v>
          </cell>
          <cell r="C102">
            <v>6020</v>
          </cell>
          <cell r="D102">
            <v>816</v>
          </cell>
          <cell r="E102">
            <v>509</v>
          </cell>
          <cell r="F102">
            <v>5128</v>
          </cell>
          <cell r="G102">
            <v>5511</v>
          </cell>
        </row>
        <row r="103">
          <cell r="B103">
            <v>7.1782238002077142E-2</v>
          </cell>
          <cell r="C103">
            <v>7.6418243903677463E-2</v>
          </cell>
          <cell r="D103">
            <v>8.3709478867459997E-2</v>
          </cell>
          <cell r="E103">
            <v>8.6963950111054164E-2</v>
          </cell>
          <cell r="F103">
            <v>7.0190807303786032E-2</v>
          </cell>
          <cell r="G103">
            <v>7.5571828204706273E-2</v>
          </cell>
        </row>
        <row r="104">
          <cell r="B104">
            <v>9036</v>
          </cell>
          <cell r="C104">
            <v>8883</v>
          </cell>
          <cell r="D104">
            <v>1595</v>
          </cell>
          <cell r="E104">
            <v>1080</v>
          </cell>
          <cell r="F104">
            <v>7441</v>
          </cell>
          <cell r="G104">
            <v>7803</v>
          </cell>
        </row>
        <row r="105">
          <cell r="B105">
            <v>8.1023645346699785E-2</v>
          </cell>
          <cell r="C105">
            <v>7.8739529317909854E-2</v>
          </cell>
          <cell r="D105">
            <v>7.9467888994071048E-2</v>
          </cell>
          <cell r="E105">
            <v>7.3519400953029265E-2</v>
          </cell>
          <cell r="F105">
            <v>8.136508769627783E-2</v>
          </cell>
          <cell r="G105">
            <v>7.9521019108280258E-2</v>
          </cell>
        </row>
        <row r="106">
          <cell r="B106">
            <v>8439</v>
          </cell>
          <cell r="C106">
            <v>7508</v>
          </cell>
          <cell r="D106">
            <v>2452</v>
          </cell>
          <cell r="E106">
            <v>1546</v>
          </cell>
          <cell r="F106">
            <v>5987</v>
          </cell>
          <cell r="G106">
            <v>5962</v>
          </cell>
        </row>
        <row r="107">
          <cell r="B107">
            <v>5.713956842326208E-2</v>
          </cell>
          <cell r="C107">
            <v>5.4890664639094609E-2</v>
          </cell>
          <cell r="D107">
            <v>8.3726012429147026E-2</v>
          </cell>
          <cell r="E107">
            <v>6.9286962757137097E-2</v>
          </cell>
          <cell r="F107">
            <v>5.0563743085173765E-2</v>
          </cell>
          <cell r="G107">
            <v>5.2084425341580178E-2</v>
          </cell>
        </row>
        <row r="109">
          <cell r="B109">
            <v>27980</v>
          </cell>
          <cell r="C109">
            <v>25546</v>
          </cell>
          <cell r="D109">
            <v>6584</v>
          </cell>
          <cell r="E109">
            <v>3228</v>
          </cell>
          <cell r="F109">
            <v>21396</v>
          </cell>
          <cell r="G109">
            <v>22318</v>
          </cell>
        </row>
        <row r="110">
          <cell r="B110">
            <v>7.0633556240517606E-2</v>
          </cell>
          <cell r="C110">
            <v>0.67055148699372658</v>
          </cell>
          <cell r="D110">
            <v>8.6218637054109259E-2</v>
          </cell>
          <cell r="E110">
            <v>6.6882148184982601E-2</v>
          </cell>
          <cell r="F110">
            <v>6.691163823432833E-2</v>
          </cell>
          <cell r="G110">
            <v>6.708004340155152E-2</v>
          </cell>
        </row>
      </sheetData>
      <sheetData sheetId="18"/>
      <sheetData sheetId="19">
        <row r="50">
          <cell r="B50">
            <v>27240</v>
          </cell>
          <cell r="C50">
            <v>50166</v>
          </cell>
          <cell r="D50">
            <v>6553</v>
          </cell>
          <cell r="E50">
            <v>43613</v>
          </cell>
          <cell r="F50">
            <v>16737</v>
          </cell>
          <cell r="G50">
            <v>26876</v>
          </cell>
        </row>
        <row r="51">
          <cell r="B51">
            <v>1.1577487991118825E-2</v>
          </cell>
          <cell r="C51">
            <v>1.1955333011289718E-2</v>
          </cell>
          <cell r="D51">
            <v>9.5368105168331333E-3</v>
          </cell>
          <cell r="E51">
            <v>1.2428925457795286E-2</v>
          </cell>
          <cell r="F51">
            <v>8.5941964911523984E-3</v>
          </cell>
          <cell r="G51">
            <v>1.7211490123373776E-2</v>
          </cell>
        </row>
        <row r="52">
          <cell r="B52">
            <v>0</v>
          </cell>
          <cell r="C52">
            <v>210</v>
          </cell>
          <cell r="D52">
            <v>43</v>
          </cell>
          <cell r="E52">
            <v>167</v>
          </cell>
          <cell r="F52">
            <v>107</v>
          </cell>
          <cell r="G52">
            <v>60</v>
          </cell>
        </row>
        <row r="53">
          <cell r="B53">
            <v>0</v>
          </cell>
          <cell r="C53">
            <v>1.9757267852102738E-2</v>
          </cell>
          <cell r="D53">
            <v>1.4680778422669852E-2</v>
          </cell>
          <cell r="E53">
            <v>2.1688311688311687E-2</v>
          </cell>
          <cell r="F53">
            <v>2.264071096064325E-2</v>
          </cell>
          <cell r="G53">
            <v>2.0174848688634835E-2</v>
          </cell>
        </row>
        <row r="56">
          <cell r="B56">
            <v>24424</v>
          </cell>
          <cell r="C56">
            <v>51652</v>
          </cell>
          <cell r="D56">
            <v>7160</v>
          </cell>
          <cell r="E56">
            <v>44492</v>
          </cell>
          <cell r="F56">
            <v>16882</v>
          </cell>
          <cell r="G56">
            <v>27610</v>
          </cell>
        </row>
        <row r="57">
          <cell r="B57">
            <v>1.190504624026415E-2</v>
          </cell>
          <cell r="C57">
            <v>1.4367349300269033E-2</v>
          </cell>
          <cell r="D57">
            <v>9.9129982112299321E-3</v>
          </cell>
          <cell r="E57">
            <v>1.2402383358305168E-2</v>
          </cell>
          <cell r="F57">
            <v>8.493917103555149E-3</v>
          </cell>
          <cell r="G57">
            <v>1.7258029734316352E-2</v>
          </cell>
        </row>
        <row r="58">
          <cell r="B58">
            <v>0</v>
          </cell>
          <cell r="C58">
            <v>213</v>
          </cell>
          <cell r="D58">
            <v>44</v>
          </cell>
          <cell r="E58">
            <v>169</v>
          </cell>
          <cell r="F58">
            <v>107</v>
          </cell>
          <cell r="G58">
            <v>62</v>
          </cell>
        </row>
        <row r="59">
          <cell r="B59">
            <v>0</v>
          </cell>
          <cell r="C59">
            <v>1.9645821804095187E-2</v>
          </cell>
          <cell r="D59">
            <v>1.4098045498237744E-2</v>
          </cell>
          <cell r="E59">
            <v>2.1888356430514181E-2</v>
          </cell>
          <cell r="F59">
            <v>2.2592905405405407E-2</v>
          </cell>
          <cell r="G59">
            <v>2.0770519262981575E-2</v>
          </cell>
        </row>
        <row r="69">
          <cell r="B69">
            <v>10070</v>
          </cell>
          <cell r="C69">
            <v>22313</v>
          </cell>
          <cell r="D69">
            <v>661</v>
          </cell>
          <cell r="E69">
            <v>21652</v>
          </cell>
          <cell r="F69">
            <v>9770</v>
          </cell>
          <cell r="G69">
            <v>11882</v>
          </cell>
        </row>
        <row r="70">
          <cell r="B70">
            <v>1.3152962290052207E-2</v>
          </cell>
          <cell r="C70">
            <v>1.3331222292590247E-2</v>
          </cell>
          <cell r="D70">
            <v>4.429730798356778E-3</v>
          </cell>
          <cell r="E70">
            <v>1.420249376689465E-2</v>
          </cell>
          <cell r="F70">
            <v>1.8599816476734046E-2</v>
          </cell>
          <cell r="G70">
            <v>1.1890953888277872E-2</v>
          </cell>
        </row>
        <row r="71">
          <cell r="C71">
            <v>53</v>
          </cell>
          <cell r="D71">
            <v>10</v>
          </cell>
          <cell r="E71">
            <v>43</v>
          </cell>
          <cell r="F71">
            <v>19</v>
          </cell>
          <cell r="G71">
            <v>24</v>
          </cell>
        </row>
        <row r="72">
          <cell r="C72">
            <v>1.6168395363026236E-2</v>
          </cell>
          <cell r="D72">
            <v>7.5642965204236008E-3</v>
          </cell>
          <cell r="E72">
            <v>2.198364008179959E-2</v>
          </cell>
          <cell r="F72">
            <v>2.2405660377358489E-2</v>
          </cell>
          <cell r="G72">
            <v>2.1660649819494584E-2</v>
          </cell>
        </row>
        <row r="75">
          <cell r="B75">
            <v>10044</v>
          </cell>
          <cell r="C75">
            <v>22050</v>
          </cell>
          <cell r="D75">
            <v>730</v>
          </cell>
          <cell r="E75">
            <v>21320</v>
          </cell>
          <cell r="F75">
            <v>6157</v>
          </cell>
          <cell r="G75">
            <v>15163</v>
          </cell>
        </row>
        <row r="76">
          <cell r="B76">
            <v>5.5632176268257422E-2</v>
          </cell>
          <cell r="C76">
            <v>1.3064963382551607E-2</v>
          </cell>
          <cell r="D76">
            <v>4.602745253813028E-3</v>
          </cell>
          <cell r="E76">
            <v>1.3942668948590659E-2</v>
          </cell>
          <cell r="F76">
            <v>1.143652145485481E-2</v>
          </cell>
          <cell r="G76">
            <v>1.5304474562859069E-2</v>
          </cell>
        </row>
        <row r="77">
          <cell r="C77">
            <v>55</v>
          </cell>
          <cell r="D77">
            <v>11</v>
          </cell>
          <cell r="E77">
            <v>44</v>
          </cell>
          <cell r="F77">
            <v>0</v>
          </cell>
          <cell r="G77">
            <v>0</v>
          </cell>
        </row>
        <row r="78">
          <cell r="C78">
            <v>1.6072472238457043E-2</v>
          </cell>
          <cell r="D78">
            <v>7.6124567474048447E-3</v>
          </cell>
          <cell r="E78">
            <v>2.2255943348507841E-2</v>
          </cell>
          <cell r="F78">
            <v>0</v>
          </cell>
          <cell r="G78">
            <v>0</v>
          </cell>
        </row>
        <row r="86">
          <cell r="B86">
            <v>7793</v>
          </cell>
          <cell r="C86">
            <v>16555</v>
          </cell>
          <cell r="D86">
            <v>101</v>
          </cell>
          <cell r="E86">
            <v>16454</v>
          </cell>
          <cell r="F86">
            <v>3490</v>
          </cell>
          <cell r="G86">
            <v>12964</v>
          </cell>
        </row>
        <row r="87">
          <cell r="B87">
            <v>1.5723930316738431E-2</v>
          </cell>
          <cell r="C87">
            <v>1.6482821723672041E-2</v>
          </cell>
          <cell r="D87">
            <v>1.1895367873084668E-3</v>
          </cell>
          <cell r="E87">
            <v>1.789505281291872E-2</v>
          </cell>
          <cell r="F87">
            <v>2.2167034000038111E-2</v>
          </cell>
          <cell r="G87">
            <v>1.7012431252796802E-2</v>
          </cell>
        </row>
        <row r="88">
          <cell r="C88">
            <v>41</v>
          </cell>
          <cell r="D88">
            <v>2</v>
          </cell>
          <cell r="E88">
            <v>39</v>
          </cell>
          <cell r="F88">
            <v>16</v>
          </cell>
          <cell r="G88">
            <v>23</v>
          </cell>
        </row>
        <row r="89">
          <cell r="C89">
            <v>2.1983914209115281E-2</v>
          </cell>
          <cell r="D89">
            <v>2.8694404591104736E-3</v>
          </cell>
          <cell r="E89">
            <v>3.3390410958904111E-2</v>
          </cell>
          <cell r="F89">
            <v>0.05</v>
          </cell>
          <cell r="G89">
            <v>2.7122641509433963E-2</v>
          </cell>
        </row>
        <row r="92">
          <cell r="B92">
            <v>7372</v>
          </cell>
          <cell r="C92">
            <v>15175</v>
          </cell>
          <cell r="D92">
            <v>128</v>
          </cell>
          <cell r="E92">
            <v>15047</v>
          </cell>
          <cell r="F92">
            <v>3140</v>
          </cell>
          <cell r="G92">
            <v>11907</v>
          </cell>
        </row>
        <row r="93">
          <cell r="B93">
            <v>1.4557403205709219E-2</v>
          </cell>
          <cell r="C93">
            <v>1.5059673023982343E-2</v>
          </cell>
          <cell r="D93">
            <v>1.4196038418028969E-3</v>
          </cell>
          <cell r="E93">
            <v>1.640014299852206E-2</v>
          </cell>
          <cell r="F93">
            <v>1.9184359248510769E-2</v>
          </cell>
          <cell r="G93">
            <v>1.5795610871073482E-2</v>
          </cell>
        </row>
        <row r="94">
          <cell r="C94">
            <v>43</v>
          </cell>
          <cell r="D94">
            <v>2</v>
          </cell>
          <cell r="E94">
            <v>41</v>
          </cell>
          <cell r="F94">
            <v>17</v>
          </cell>
          <cell r="G94">
            <v>24</v>
          </cell>
        </row>
        <row r="95">
          <cell r="C95">
            <v>2.1276595744680851E-2</v>
          </cell>
          <cell r="D95">
            <v>2.4570024570024569E-3</v>
          </cell>
          <cell r="E95">
            <v>3.3968516984258491E-2</v>
          </cell>
          <cell r="F95">
            <v>4.8991354466858789E-2</v>
          </cell>
          <cell r="G95">
            <v>2.7906976744186046E-2</v>
          </cell>
        </row>
        <row r="103">
          <cell r="B103">
            <v>1239</v>
          </cell>
          <cell r="C103">
            <v>1688</v>
          </cell>
          <cell r="D103">
            <v>173</v>
          </cell>
          <cell r="E103">
            <v>0</v>
          </cell>
          <cell r="F103">
            <v>1066</v>
          </cell>
          <cell r="G103">
            <v>1688</v>
          </cell>
        </row>
        <row r="104">
          <cell r="B104">
            <v>2.2898223955349389E-2</v>
          </cell>
          <cell r="C104">
            <v>3.2092474999049395E-2</v>
          </cell>
          <cell r="D104">
            <v>1.0023755721652471E-2</v>
          </cell>
          <cell r="E104">
            <v>0</v>
          </cell>
          <cell r="F104">
            <v>2.8928086838534598E-2</v>
          </cell>
          <cell r="G104">
            <v>3.5770290315744864E-2</v>
          </cell>
        </row>
        <row r="105">
          <cell r="B105">
            <v>1246</v>
          </cell>
          <cell r="C105">
            <v>1142</v>
          </cell>
          <cell r="D105">
            <v>12</v>
          </cell>
          <cell r="E105">
            <v>1</v>
          </cell>
          <cell r="F105">
            <v>1234</v>
          </cell>
          <cell r="G105">
            <v>1141</v>
          </cell>
        </row>
        <row r="106">
          <cell r="B106">
            <v>1.5047218800570007E-2</v>
          </cell>
          <cell r="C106">
            <v>1.449661703289031E-2</v>
          </cell>
          <cell r="D106">
            <v>1.2310217480508822E-3</v>
          </cell>
          <cell r="E106">
            <v>1.7085255424568598E-4</v>
          </cell>
          <cell r="F106">
            <v>1.6890689589093597E-2</v>
          </cell>
          <cell r="G106">
            <v>1.5646426416543249E-2</v>
          </cell>
        </row>
        <row r="107">
          <cell r="B107">
            <v>2315</v>
          </cell>
          <cell r="C107">
            <v>2417</v>
          </cell>
          <cell r="D107">
            <v>15</v>
          </cell>
          <cell r="E107">
            <v>71</v>
          </cell>
          <cell r="F107">
            <v>2300</v>
          </cell>
          <cell r="G107">
            <v>2346</v>
          </cell>
        </row>
        <row r="108">
          <cell r="B108">
            <v>2.0758049908987383E-2</v>
          </cell>
          <cell r="C108">
            <v>2.1424455967734787E-2</v>
          </cell>
          <cell r="D108">
            <v>7.4734691843953967E-4</v>
          </cell>
          <cell r="E108">
            <v>4.8332198774676651E-3</v>
          </cell>
          <cell r="F108">
            <v>2.514980536237589E-2</v>
          </cell>
          <cell r="G108">
            <v>2.3908280254777071E-2</v>
          </cell>
        </row>
        <row r="109">
          <cell r="B109">
            <v>1122</v>
          </cell>
          <cell r="C109">
            <v>1093</v>
          </cell>
          <cell r="D109">
            <v>23</v>
          </cell>
          <cell r="E109">
            <v>17</v>
          </cell>
          <cell r="F109">
            <v>1099</v>
          </cell>
          <cell r="G109">
            <v>1076</v>
          </cell>
        </row>
        <row r="110">
          <cell r="B110">
            <v>7.596942264592968E-3</v>
          </cell>
          <cell r="C110">
            <v>7.9908759257499209E-3</v>
          </cell>
          <cell r="D110">
            <v>7.8535819162739873E-4</v>
          </cell>
          <cell r="E110">
            <v>7.6188768879128762E-4</v>
          </cell>
          <cell r="F110">
            <v>9.2817026308010635E-3</v>
          </cell>
          <cell r="G110">
            <v>9.4000069888527799E-3</v>
          </cell>
        </row>
        <row r="112">
          <cell r="B112">
            <v>5922</v>
          </cell>
          <cell r="C112">
            <v>6340</v>
          </cell>
          <cell r="D112">
            <v>223</v>
          </cell>
          <cell r="E112">
            <v>89</v>
          </cell>
          <cell r="F112">
            <v>5699</v>
          </cell>
          <cell r="G112">
            <v>6251</v>
          </cell>
        </row>
        <row r="113">
          <cell r="B113">
            <v>1.4949675484501261E-2</v>
          </cell>
          <cell r="C113">
            <v>1.664168663756559E-2</v>
          </cell>
          <cell r="D113">
            <v>2.9202241894086219E-3</v>
          </cell>
          <cell r="E113">
            <v>1.8440245317420851E-3</v>
          </cell>
          <cell r="F113">
            <v>1.7822463371538474E-2</v>
          </cell>
          <cell r="G113">
            <v>1.8788303221753674E-2</v>
          </cell>
        </row>
      </sheetData>
      <sheetData sheetId="20"/>
      <sheetData sheetId="21">
        <row r="50">
          <cell r="B50">
            <v>20916</v>
          </cell>
          <cell r="C50">
            <v>44061</v>
          </cell>
          <cell r="D50">
            <v>12077</v>
          </cell>
          <cell r="E50">
            <v>31984</v>
          </cell>
          <cell r="F50">
            <v>694</v>
          </cell>
          <cell r="G50">
            <v>31290</v>
          </cell>
        </row>
        <row r="51">
          <cell r="B51">
            <v>1.0497928872466426E-2</v>
          </cell>
          <cell r="C51">
            <v>1.050041717120034E-2</v>
          </cell>
          <cell r="D51">
            <v>1.7576081277551312E-2</v>
          </cell>
          <cell r="E51">
            <v>9.1148683154592541E-3</v>
          </cell>
          <cell r="F51">
            <v>3.5635850898367479E-4</v>
          </cell>
          <cell r="G51">
            <v>2.0038232101516795E-2</v>
          </cell>
        </row>
        <row r="52">
          <cell r="C52">
            <v>157</v>
          </cell>
          <cell r="D52">
            <v>77</v>
          </cell>
          <cell r="E52">
            <v>80</v>
          </cell>
          <cell r="F52">
            <v>7</v>
          </cell>
          <cell r="G52">
            <v>73</v>
          </cell>
        </row>
        <row r="53">
          <cell r="C53">
            <v>1.4770909775143476E-2</v>
          </cell>
          <cell r="D53">
            <v>2.6288835780129739E-2</v>
          </cell>
          <cell r="E53">
            <v>1.038961038961039E-2</v>
          </cell>
          <cell r="F53">
            <v>1.4811680067710537E-3</v>
          </cell>
          <cell r="G53">
            <v>2.4546065904505716E-2</v>
          </cell>
        </row>
        <row r="56">
          <cell r="B56">
            <v>21795</v>
          </cell>
          <cell r="C56">
            <v>45736</v>
          </cell>
          <cell r="D56">
            <v>12820</v>
          </cell>
          <cell r="E56">
            <v>32916</v>
          </cell>
          <cell r="F56">
            <v>702</v>
          </cell>
          <cell r="G56">
            <v>32214</v>
          </cell>
        </row>
        <row r="57">
          <cell r="B57">
            <v>1.0623586751005451E-2</v>
          </cell>
          <cell r="C57">
            <v>1.061244056664344E-2</v>
          </cell>
          <cell r="D57">
            <v>1.7749250987146331E-2</v>
          </cell>
          <cell r="E57">
            <v>9.1755113418586012E-3</v>
          </cell>
          <cell r="F57">
            <v>3.5320043873330849E-4</v>
          </cell>
          <cell r="G57">
            <v>2.0135826507108545E-2</v>
          </cell>
        </row>
        <row r="58">
          <cell r="C58">
            <v>166</v>
          </cell>
          <cell r="D58">
            <v>85</v>
          </cell>
          <cell r="E58">
            <v>81</v>
          </cell>
          <cell r="F58">
            <v>8</v>
          </cell>
          <cell r="G58">
            <v>73</v>
          </cell>
        </row>
        <row r="59">
          <cell r="C59">
            <v>1.5310828260468548E-2</v>
          </cell>
          <cell r="D59">
            <v>2.7234860621595643E-2</v>
          </cell>
          <cell r="E59">
            <v>1.0490869058412122E-2</v>
          </cell>
          <cell r="F59">
            <v>1.6891891891891893E-3</v>
          </cell>
          <cell r="G59">
            <v>2.4455611390284758E-2</v>
          </cell>
        </row>
        <row r="69">
          <cell r="B69">
            <v>9865</v>
          </cell>
          <cell r="C69">
            <v>20466</v>
          </cell>
          <cell r="D69">
            <v>3223</v>
          </cell>
          <cell r="E69">
            <v>17243</v>
          </cell>
          <cell r="F69">
            <v>198</v>
          </cell>
          <cell r="G69">
            <v>17045</v>
          </cell>
        </row>
        <row r="70">
          <cell r="B70">
            <v>1.2885200892886297E-2</v>
          </cell>
          <cell r="C70">
            <v>1.2227705617359924E-2</v>
          </cell>
          <cell r="D70">
            <v>2.1599126116647344E-2</v>
          </cell>
          <cell r="E70">
            <v>1.131043783588419E-2</v>
          </cell>
          <cell r="F70">
            <v>3.7694612716410864E-4</v>
          </cell>
          <cell r="G70">
            <v>1.7057844556951383E-2</v>
          </cell>
        </row>
        <row r="71">
          <cell r="C71">
            <v>81</v>
          </cell>
          <cell r="D71">
            <v>47</v>
          </cell>
          <cell r="E71">
            <v>34</v>
          </cell>
          <cell r="F71">
            <v>3</v>
          </cell>
          <cell r="G71">
            <v>31</v>
          </cell>
        </row>
        <row r="72">
          <cell r="C72">
            <v>2.4710189139719341E-2</v>
          </cell>
          <cell r="D72">
            <v>3.5552193645990923E-2</v>
          </cell>
          <cell r="E72">
            <v>1.7382413087934562E-2</v>
          </cell>
          <cell r="F72">
            <v>3.5377358490566039E-3</v>
          </cell>
          <cell r="G72">
            <v>2.7978339350180504E-2</v>
          </cell>
        </row>
        <row r="75">
          <cell r="B75">
            <v>9822</v>
          </cell>
          <cell r="C75">
            <v>20438</v>
          </cell>
          <cell r="D75">
            <v>3329</v>
          </cell>
          <cell r="E75">
            <v>17109</v>
          </cell>
          <cell r="F75">
            <v>212</v>
          </cell>
          <cell r="G75">
            <v>16897</v>
          </cell>
        </row>
        <row r="76">
          <cell r="B76">
            <v>1.2583547607242651E-2</v>
          </cell>
          <cell r="C76">
            <v>1.2109828644561895E-2</v>
          </cell>
          <cell r="D76">
            <v>2.0989779383484342E-2</v>
          </cell>
          <cell r="E76">
            <v>1.1188795639842288E-2</v>
          </cell>
          <cell r="F76">
            <v>3.9378634861608248E-4</v>
          </cell>
          <cell r="G76">
            <v>1.7054653214313112E-2</v>
          </cell>
        </row>
        <row r="77">
          <cell r="C77">
            <v>85</v>
          </cell>
          <cell r="D77">
            <v>51</v>
          </cell>
          <cell r="E77">
            <v>34</v>
          </cell>
          <cell r="F77">
            <v>0</v>
          </cell>
          <cell r="G77">
            <v>0</v>
          </cell>
        </row>
        <row r="78">
          <cell r="C78">
            <v>2.4839275277615428E-2</v>
          </cell>
          <cell r="D78">
            <v>3.5294117647058823E-2</v>
          </cell>
          <cell r="E78">
            <v>1.719777440566515E-2</v>
          </cell>
          <cell r="F78">
            <v>0</v>
          </cell>
          <cell r="G78">
            <v>0</v>
          </cell>
        </row>
        <row r="86">
          <cell r="B86">
            <v>1632</v>
          </cell>
          <cell r="C86">
            <v>15216</v>
          </cell>
          <cell r="D86">
            <v>1486</v>
          </cell>
          <cell r="E86">
            <v>13730</v>
          </cell>
          <cell r="F86">
            <v>53</v>
          </cell>
          <cell r="G86">
            <v>13677</v>
          </cell>
        </row>
        <row r="87">
          <cell r="B87">
            <v>3.2928851888768275E-3</v>
          </cell>
          <cell r="C87">
            <v>1.5149659640434536E-2</v>
          </cell>
          <cell r="D87">
            <v>1.7501501642974076E-2</v>
          </cell>
          <cell r="E87">
            <v>1.4932482990237876E-2</v>
          </cell>
          <cell r="F87">
            <v>3.3663404068825782E-4</v>
          </cell>
          <cell r="G87">
            <v>1.7948088726049204E-2</v>
          </cell>
        </row>
        <row r="88">
          <cell r="C88">
            <v>48</v>
          </cell>
          <cell r="D88">
            <v>23</v>
          </cell>
          <cell r="E88">
            <v>25</v>
          </cell>
          <cell r="F88">
            <v>0</v>
          </cell>
          <cell r="G88">
            <v>0</v>
          </cell>
        </row>
        <row r="89">
          <cell r="C89">
            <v>2.5737265415549597E-2</v>
          </cell>
          <cell r="D89">
            <v>3.2998565279770443E-2</v>
          </cell>
          <cell r="E89">
            <v>2.1404109589041095E-2</v>
          </cell>
          <cell r="F89">
            <v>0</v>
          </cell>
          <cell r="G89">
            <v>0</v>
          </cell>
        </row>
        <row r="92">
          <cell r="B92">
            <v>7967</v>
          </cell>
          <cell r="C92">
            <v>15583</v>
          </cell>
          <cell r="D92">
            <v>1486</v>
          </cell>
          <cell r="E92">
            <v>14097</v>
          </cell>
          <cell r="F92">
            <v>83</v>
          </cell>
          <cell r="G92">
            <v>14014</v>
          </cell>
        </row>
        <row r="93">
          <cell r="B93">
            <v>1.5732342829610058E-2</v>
          </cell>
          <cell r="C93">
            <v>1.5464572305286119E-2</v>
          </cell>
          <cell r="D93">
            <v>1.6480713350930504E-2</v>
          </cell>
          <cell r="E93">
            <v>1.5364711626913368E-2</v>
          </cell>
          <cell r="F93">
            <v>5.0710248968993427E-4</v>
          </cell>
          <cell r="G93">
            <v>1.8590718967600891E-2</v>
          </cell>
        </row>
        <row r="94">
          <cell r="C94">
            <v>54</v>
          </cell>
          <cell r="D94">
            <v>29</v>
          </cell>
          <cell r="E94">
            <v>25</v>
          </cell>
          <cell r="F94">
            <v>0</v>
          </cell>
          <cell r="G94">
            <v>0</v>
          </cell>
        </row>
        <row r="95">
          <cell r="C95">
            <v>2.6719445818901535E-2</v>
          </cell>
          <cell r="D95">
            <v>3.562653562653563E-2</v>
          </cell>
          <cell r="E95">
            <v>2.0712510356255178E-2</v>
          </cell>
          <cell r="F95">
            <v>0</v>
          </cell>
          <cell r="G95">
            <v>0</v>
          </cell>
        </row>
        <row r="103">
          <cell r="B103">
            <v>842</v>
          </cell>
          <cell r="C103">
            <v>1266</v>
          </cell>
          <cell r="D103">
            <v>181</v>
          </cell>
          <cell r="E103">
            <v>55</v>
          </cell>
          <cell r="F103">
            <v>661</v>
          </cell>
          <cell r="G103">
            <v>1211</v>
          </cell>
        </row>
        <row r="104">
          <cell r="B104">
            <v>1.5561182058437598E-2</v>
          </cell>
          <cell r="C104">
            <v>2.4069356249287046E-2</v>
          </cell>
          <cell r="D104">
            <v>1.048728199779825E-2</v>
          </cell>
          <cell r="E104">
            <v>1.0170118343195266E-2</v>
          </cell>
          <cell r="F104">
            <v>1.7937584803256443E-2</v>
          </cell>
          <cell r="G104">
            <v>2.5662216571307482E-2</v>
          </cell>
        </row>
        <row r="105">
          <cell r="B105">
            <v>1147</v>
          </cell>
          <cell r="C105">
            <v>1048</v>
          </cell>
          <cell r="D105">
            <v>105</v>
          </cell>
          <cell r="E105">
            <v>22</v>
          </cell>
          <cell r="F105">
            <v>1042</v>
          </cell>
          <cell r="G105">
            <v>1026</v>
          </cell>
        </row>
        <row r="106">
          <cell r="B106">
            <v>1.3851653261840929E-2</v>
          </cell>
          <cell r="C106">
            <v>1.330337535067342E-2</v>
          </cell>
          <cell r="D106">
            <v>1.0771440295445219E-2</v>
          </cell>
          <cell r="E106">
            <v>3.7587561934050912E-3</v>
          </cell>
          <cell r="F106">
            <v>1.4262640641681951E-2</v>
          </cell>
          <cell r="G106">
            <v>1.4069442158960013E-2</v>
          </cell>
        </row>
        <row r="107">
          <cell r="B107">
            <v>1910</v>
          </cell>
          <cell r="C107">
            <v>1938</v>
          </cell>
          <cell r="D107">
            <v>115</v>
          </cell>
          <cell r="E107">
            <v>83</v>
          </cell>
          <cell r="F107">
            <v>1795</v>
          </cell>
          <cell r="G107">
            <v>1855</v>
          </cell>
        </row>
        <row r="108">
          <cell r="B108">
            <v>1.7126512019942076E-2</v>
          </cell>
          <cell r="C108">
            <v>1.7178566679962769E-2</v>
          </cell>
          <cell r="D108">
            <v>5.7296597080364704E-3</v>
          </cell>
          <cell r="E108">
            <v>5.6501021102791016E-3</v>
          </cell>
          <cell r="F108">
            <v>1.9627782880636838E-2</v>
          </cell>
          <cell r="G108">
            <v>1.8904458598726116E-2</v>
          </cell>
        </row>
        <row r="109">
          <cell r="B109">
            <v>2407</v>
          </cell>
          <cell r="C109">
            <v>2203</v>
          </cell>
          <cell r="D109">
            <v>214</v>
          </cell>
          <cell r="E109">
            <v>146</v>
          </cell>
          <cell r="F109">
            <v>2193</v>
          </cell>
          <cell r="G109">
            <v>2057</v>
          </cell>
        </row>
        <row r="110">
          <cell r="B110">
            <v>1.6297540134469941E-2</v>
          </cell>
          <cell r="C110">
            <v>1.6106038119329438E-2</v>
          </cell>
          <cell r="D110">
            <v>7.3072457829679712E-3</v>
          </cell>
          <cell r="E110">
            <v>6.543270739031058E-3</v>
          </cell>
          <cell r="F110">
            <v>1.8521177315147165E-2</v>
          </cell>
          <cell r="G110">
            <v>0.27241424976824263</v>
          </cell>
        </row>
        <row r="112">
          <cell r="B112">
            <v>6306</v>
          </cell>
          <cell r="C112">
            <v>6455</v>
          </cell>
          <cell r="D112">
            <v>615</v>
          </cell>
          <cell r="E112">
            <v>306</v>
          </cell>
          <cell r="F112">
            <v>5691</v>
          </cell>
          <cell r="G112">
            <v>6149</v>
          </cell>
        </row>
        <row r="113">
          <cell r="B113">
            <v>1.5919056670932952E-2</v>
          </cell>
          <cell r="C113">
            <v>1.6943546884146038E-2</v>
          </cell>
          <cell r="D113">
            <v>8.0535330784139124E-3</v>
          </cell>
          <cell r="E113">
            <v>6.3401292889109897E-3</v>
          </cell>
          <cell r="F113">
            <v>1.7797444998670899E-2</v>
          </cell>
          <cell r="G113">
            <v>1.848172716534368E-2</v>
          </cell>
        </row>
      </sheetData>
      <sheetData sheetId="22"/>
      <sheetData sheetId="23">
        <row r="50">
          <cell r="B50">
            <v>6932</v>
          </cell>
          <cell r="C50">
            <v>14640</v>
          </cell>
          <cell r="D50">
            <v>3391</v>
          </cell>
          <cell r="E50">
            <v>11249</v>
          </cell>
          <cell r="F50">
            <v>242</v>
          </cell>
          <cell r="G50">
            <v>11007</v>
          </cell>
        </row>
        <row r="51">
          <cell r="B51">
            <v>3.4792332637185535E-3</v>
          </cell>
          <cell r="C51">
            <v>3.4889382307794416E-3</v>
          </cell>
          <cell r="D51">
            <v>4.9350411204915536E-3</v>
          </cell>
          <cell r="E51">
            <v>3.2057639344860289E-3</v>
          </cell>
          <cell r="F51">
            <v>1.2426334174935058E-4</v>
          </cell>
          <cell r="G51">
            <v>7.0489236414635788E-3</v>
          </cell>
        </row>
        <row r="52">
          <cell r="C52">
            <v>35</v>
          </cell>
          <cell r="D52">
            <v>10</v>
          </cell>
          <cell r="E52">
            <v>25</v>
          </cell>
          <cell r="F52">
            <v>5</v>
          </cell>
          <cell r="G52">
            <v>20</v>
          </cell>
        </row>
        <row r="53">
          <cell r="C53">
            <v>3.2928779753504563E-3</v>
          </cell>
          <cell r="D53">
            <v>3.4141345168999661E-3</v>
          </cell>
          <cell r="E53">
            <v>3.246753246753247E-3</v>
          </cell>
          <cell r="F53">
            <v>1.0579771476936098E-3</v>
          </cell>
          <cell r="G53">
            <v>6.7249495628782787E-3</v>
          </cell>
        </row>
        <row r="56">
          <cell r="B56">
            <v>7384</v>
          </cell>
          <cell r="C56">
            <v>15612</v>
          </cell>
          <cell r="D56">
            <v>3747</v>
          </cell>
          <cell r="E56">
            <v>11865</v>
          </cell>
          <cell r="F56">
            <v>279</v>
          </cell>
          <cell r="G56">
            <v>11586</v>
          </cell>
        </row>
        <row r="57">
          <cell r="B57">
            <v>3.5992000261263709E-3</v>
          </cell>
          <cell r="C57">
            <v>3.6225603928292239E-3</v>
          </cell>
          <cell r="D57">
            <v>5.1877100974132059E-3</v>
          </cell>
          <cell r="E57">
            <v>3.3074323147147984E-3</v>
          </cell>
          <cell r="F57">
            <v>1.4037453334272518E-4</v>
          </cell>
          <cell r="G57">
            <v>7.2419968309231893E-3</v>
          </cell>
        </row>
        <row r="58">
          <cell r="C58">
            <v>36</v>
          </cell>
          <cell r="D58">
            <v>11</v>
          </cell>
          <cell r="E58">
            <v>25</v>
          </cell>
          <cell r="F58">
            <v>5</v>
          </cell>
          <cell r="G58">
            <v>20</v>
          </cell>
        </row>
        <row r="59">
          <cell r="C59">
            <v>3.3204205866076372E-3</v>
          </cell>
          <cell r="D59">
            <v>3.5245113745594361E-3</v>
          </cell>
          <cell r="E59">
            <v>3.2379225488926304E-3</v>
          </cell>
          <cell r="F59">
            <v>1.0557432432432433E-3</v>
          </cell>
          <cell r="G59">
            <v>6.7001675041876048E-3</v>
          </cell>
        </row>
        <row r="69">
          <cell r="B69">
            <v>2962</v>
          </cell>
          <cell r="C69">
            <v>6189</v>
          </cell>
          <cell r="D69">
            <v>683</v>
          </cell>
          <cell r="E69">
            <v>5506</v>
          </cell>
          <cell r="F69">
            <v>75</v>
          </cell>
          <cell r="G69">
            <v>5431</v>
          </cell>
        </row>
        <row r="70">
          <cell r="B70">
            <v>3.8688256507581568E-3</v>
          </cell>
          <cell r="C70">
            <v>3.6977069317815194E-3</v>
          </cell>
          <cell r="D70">
            <v>4.577165106320241E-3</v>
          </cell>
          <cell r="E70">
            <v>3.6116262091502841E-3</v>
          </cell>
          <cell r="F70">
            <v>1.4278262392579874E-4</v>
          </cell>
          <cell r="G70">
            <v>5.4350926247464341E-3</v>
          </cell>
        </row>
        <row r="71">
          <cell r="C71">
            <v>14</v>
          </cell>
          <cell r="D71">
            <v>5</v>
          </cell>
          <cell r="E71">
            <v>9</v>
          </cell>
          <cell r="F71">
            <v>1</v>
          </cell>
          <cell r="G71">
            <v>8</v>
          </cell>
        </row>
        <row r="72">
          <cell r="C72">
            <v>4.2708968883465532E-3</v>
          </cell>
          <cell r="D72">
            <v>3.7821482602118004E-3</v>
          </cell>
          <cell r="E72">
            <v>4.601226993865031E-3</v>
          </cell>
          <cell r="F72">
            <v>1.1792452830188679E-3</v>
          </cell>
          <cell r="G72">
            <v>7.2202166064981952E-3</v>
          </cell>
        </row>
        <row r="75">
          <cell r="B75">
            <v>3154</v>
          </cell>
          <cell r="C75">
            <v>6087</v>
          </cell>
          <cell r="D75">
            <v>311</v>
          </cell>
          <cell r="E75">
            <v>5776</v>
          </cell>
          <cell r="F75">
            <v>80</v>
          </cell>
          <cell r="G75">
            <v>5696</v>
          </cell>
        </row>
        <row r="76">
          <cell r="B76">
            <v>4.0407767413198244E-3</v>
          </cell>
          <cell r="C76">
            <v>3.6066409119996207E-3</v>
          </cell>
          <cell r="D76">
            <v>1.9608955807340431E-3</v>
          </cell>
          <cell r="E76">
            <v>3.7773384543648989E-3</v>
          </cell>
          <cell r="F76">
            <v>1.485986221192764E-4</v>
          </cell>
          <cell r="G76">
            <v>5.7491450972792495E-3</v>
          </cell>
        </row>
        <row r="77">
          <cell r="C77">
            <v>16</v>
          </cell>
          <cell r="D77">
            <v>7</v>
          </cell>
          <cell r="E77">
            <v>9</v>
          </cell>
          <cell r="F77">
            <v>0</v>
          </cell>
          <cell r="G77">
            <v>0</v>
          </cell>
        </row>
        <row r="78">
          <cell r="C78">
            <v>4.6756282875511394E-3</v>
          </cell>
          <cell r="D78">
            <v>4.844290657439446E-3</v>
          </cell>
          <cell r="E78">
            <v>4.552352048558422E-3</v>
          </cell>
          <cell r="F78">
            <v>0</v>
          </cell>
          <cell r="G78">
            <v>0</v>
          </cell>
        </row>
        <row r="86">
          <cell r="B86" t="str">
            <v>_</v>
          </cell>
          <cell r="C86" t="str">
            <v>_</v>
          </cell>
          <cell r="D86" t="str">
            <v>_</v>
          </cell>
          <cell r="E86">
            <v>4134</v>
          </cell>
          <cell r="F86">
            <v>68</v>
          </cell>
          <cell r="G86">
            <v>4066</v>
          </cell>
        </row>
        <row r="87">
          <cell r="B87" t="str">
            <v>_</v>
          </cell>
          <cell r="C87" t="str">
            <v>_</v>
          </cell>
          <cell r="D87" t="str">
            <v>_</v>
          </cell>
          <cell r="E87">
            <v>4.4960586075486805E-3</v>
          </cell>
          <cell r="F87">
            <v>4.3190782578870818E-4</v>
          </cell>
          <cell r="G87">
            <v>5.3357409344239274E-3</v>
          </cell>
        </row>
        <row r="88">
          <cell r="C88" t="str">
            <v>_</v>
          </cell>
          <cell r="D88" t="str">
            <v>_</v>
          </cell>
          <cell r="E88">
            <v>9</v>
          </cell>
          <cell r="F88">
            <v>1</v>
          </cell>
          <cell r="G88">
            <v>8</v>
          </cell>
        </row>
        <row r="89">
          <cell r="C89" t="str">
            <v>_</v>
          </cell>
          <cell r="D89" t="str">
            <v>_</v>
          </cell>
          <cell r="E89">
            <v>7.7054794520547941E-3</v>
          </cell>
          <cell r="F89">
            <v>3.1250000000000002E-3</v>
          </cell>
          <cell r="G89">
            <v>9.433962264150943E-3</v>
          </cell>
        </row>
        <row r="92">
          <cell r="B92">
            <v>2083</v>
          </cell>
          <cell r="C92">
            <v>4100</v>
          </cell>
          <cell r="D92">
            <v>64</v>
          </cell>
          <cell r="E92">
            <v>4036</v>
          </cell>
          <cell r="F92">
            <v>61</v>
          </cell>
          <cell r="G92">
            <v>3975</v>
          </cell>
        </row>
        <row r="93">
          <cell r="B93">
            <v>4.1099890689681026E-3</v>
          </cell>
          <cell r="C93">
            <v>4.0688408170232362E-3</v>
          </cell>
          <cell r="D93">
            <v>7.0980192090144844E-4</v>
          </cell>
          <cell r="E93">
            <v>4.3989484376975498E-3</v>
          </cell>
          <cell r="F93">
            <v>3.726897815793493E-4</v>
          </cell>
          <cell r="G93">
            <v>5.273163115185781E-3</v>
          </cell>
        </row>
        <row r="94">
          <cell r="C94">
            <v>11</v>
          </cell>
          <cell r="D94">
            <v>2</v>
          </cell>
          <cell r="E94">
            <v>9</v>
          </cell>
          <cell r="F94">
            <v>1</v>
          </cell>
          <cell r="G94">
            <v>8</v>
          </cell>
        </row>
        <row r="95">
          <cell r="C95">
            <v>5.4428500742206825E-3</v>
          </cell>
          <cell r="D95">
            <v>2.4570024570024569E-3</v>
          </cell>
          <cell r="E95">
            <v>7.4565037282518639E-3</v>
          </cell>
          <cell r="F95">
            <v>2.881844380403458E-3</v>
          </cell>
          <cell r="G95">
            <v>9.3023255813953487E-3</v>
          </cell>
        </row>
        <row r="103">
          <cell r="B103">
            <v>100</v>
          </cell>
          <cell r="C103">
            <v>212</v>
          </cell>
          <cell r="D103">
            <v>0</v>
          </cell>
          <cell r="E103">
            <v>0</v>
          </cell>
          <cell r="F103">
            <v>100</v>
          </cell>
          <cell r="G103">
            <v>212</v>
          </cell>
        </row>
        <row r="104">
          <cell r="B104">
            <v>1.8481213846125413E-3</v>
          </cell>
          <cell r="C104">
            <v>4.0308014069778495E-3</v>
          </cell>
          <cell r="D104">
            <v>0</v>
          </cell>
          <cell r="E104">
            <v>0</v>
          </cell>
          <cell r="F104">
            <v>2.7137042062415195E-3</v>
          </cell>
          <cell r="G104">
            <v>4.4924772197499473E-3</v>
          </cell>
        </row>
        <row r="105">
          <cell r="B105">
            <v>249</v>
          </cell>
          <cell r="C105">
            <v>218</v>
          </cell>
          <cell r="D105">
            <v>0</v>
          </cell>
          <cell r="E105">
            <v>0</v>
          </cell>
          <cell r="F105">
            <v>249</v>
          </cell>
          <cell r="G105">
            <v>218</v>
          </cell>
        </row>
        <row r="106">
          <cell r="B106">
            <v>3.0070284761973768E-3</v>
          </cell>
          <cell r="C106">
            <v>2.7673051779072574E-3</v>
          </cell>
          <cell r="D106">
            <v>0</v>
          </cell>
          <cell r="E106">
            <v>0</v>
          </cell>
          <cell r="F106">
            <v>3.4082509786744777E-3</v>
          </cell>
          <cell r="G106">
            <v>2.9894136361143108E-3</v>
          </cell>
        </row>
        <row r="107">
          <cell r="B107">
            <v>532</v>
          </cell>
          <cell r="C107">
            <v>596</v>
          </cell>
          <cell r="D107">
            <v>0</v>
          </cell>
          <cell r="E107">
            <v>0</v>
          </cell>
          <cell r="F107">
            <v>532</v>
          </cell>
          <cell r="G107">
            <v>596</v>
          </cell>
        </row>
        <row r="108">
          <cell r="B108">
            <v>4.7703164369681588E-3</v>
          </cell>
          <cell r="C108">
            <v>5.2829854186056818E-3</v>
          </cell>
          <cell r="D108">
            <v>0</v>
          </cell>
          <cell r="E108">
            <v>0</v>
          </cell>
          <cell r="F108">
            <v>5.8172593272973801E-3</v>
          </cell>
          <cell r="G108">
            <v>6.0738853503184715E-3</v>
          </cell>
        </row>
        <row r="109">
          <cell r="B109">
            <v>434</v>
          </cell>
          <cell r="C109">
            <v>299</v>
          </cell>
          <cell r="D109">
            <v>0</v>
          </cell>
          <cell r="E109">
            <v>0</v>
          </cell>
          <cell r="F109">
            <v>434</v>
          </cell>
          <cell r="G109">
            <v>299</v>
          </cell>
        </row>
        <row r="110">
          <cell r="B110">
            <v>2.9385676852347132E-3</v>
          </cell>
          <cell r="C110">
            <v>2.1859761224146627E-3</v>
          </cell>
          <cell r="D110">
            <v>0</v>
          </cell>
          <cell r="E110">
            <v>0</v>
          </cell>
          <cell r="F110">
            <v>3.6653857522908661E-3</v>
          </cell>
          <cell r="G110">
            <v>2.6120837264563021E-3</v>
          </cell>
        </row>
        <row r="112">
          <cell r="B112">
            <v>1315</v>
          </cell>
          <cell r="C112">
            <v>1325</v>
          </cell>
          <cell r="D112">
            <v>0</v>
          </cell>
          <cell r="E112">
            <v>0</v>
          </cell>
          <cell r="F112">
            <v>1315</v>
          </cell>
          <cell r="G112">
            <v>1325</v>
          </cell>
        </row>
        <row r="113">
          <cell r="B113">
            <v>3.3196256774939478E-3</v>
          </cell>
          <cell r="C113">
            <v>3.4779550149486443E-3</v>
          </cell>
          <cell r="D113">
            <v>0</v>
          </cell>
          <cell r="E113">
            <v>0</v>
          </cell>
          <cell r="F113">
            <v>4.1123950401075792E-3</v>
          </cell>
          <cell r="G113">
            <v>3.9824830857180639E-3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R1"/>
      <sheetName val="p15--18socR1"/>
      <sheetName val="R2"/>
      <sheetName val="P31--34socR2"/>
      <sheetName val="R3"/>
      <sheetName val="p47--50socR3"/>
      <sheetName val="R4"/>
      <sheetName val="p61--64socR4"/>
      <sheetName val="R5"/>
      <sheetName val="P77--80socR5"/>
      <sheetName val="R6"/>
      <sheetName val="P91--94socR6"/>
      <sheetName val="R7 "/>
      <sheetName val="p107--110socR7"/>
      <sheetName val="R8"/>
      <sheetName val="p123--126socR8"/>
      <sheetName val="R9"/>
      <sheetName val="P137--140socR9"/>
      <sheetName val="R10"/>
      <sheetName val="P151--153socR10"/>
      <sheetName val="R11"/>
      <sheetName val="P163--166socٌR11"/>
      <sheetName val="R12"/>
      <sheetName val="P177--179socR12"/>
    </sheetNames>
    <sheetDataSet>
      <sheetData sheetId="0"/>
      <sheetData sheetId="1">
        <row r="124">
          <cell r="B124">
            <v>7.3382074194421873E-2</v>
          </cell>
          <cell r="C124" t="str">
            <v>…</v>
          </cell>
          <cell r="F124">
            <v>813</v>
          </cell>
          <cell r="G124" t="str">
            <v>…</v>
          </cell>
        </row>
        <row r="125">
          <cell r="B125">
            <v>6.9716775599128547E-2</v>
          </cell>
          <cell r="C125" t="str">
            <v>…</v>
          </cell>
          <cell r="F125">
            <v>32</v>
          </cell>
          <cell r="G125" t="str">
            <v>…</v>
          </cell>
        </row>
        <row r="126">
          <cell r="B126">
            <v>9.385213472322565E-2</v>
          </cell>
          <cell r="C126" t="str">
            <v>…</v>
          </cell>
          <cell r="F126">
            <v>2728</v>
          </cell>
          <cell r="G126" t="str">
            <v>…</v>
          </cell>
        </row>
        <row r="128">
          <cell r="B128">
            <v>7.7282412719226354E-2</v>
          </cell>
          <cell r="C128" t="str">
            <v>…</v>
          </cell>
          <cell r="F128">
            <v>943</v>
          </cell>
          <cell r="G128" t="str">
            <v>…</v>
          </cell>
        </row>
        <row r="129">
          <cell r="B129">
            <v>7.7859660365267536E-2</v>
          </cell>
          <cell r="C129" t="str">
            <v>…</v>
          </cell>
          <cell r="F129">
            <v>243</v>
          </cell>
          <cell r="G129" t="str">
            <v>…</v>
          </cell>
        </row>
        <row r="138">
          <cell r="B138">
            <v>6.1403508771929821E-2</v>
          </cell>
          <cell r="C138" t="str">
            <v>…</v>
          </cell>
          <cell r="F138">
            <v>7</v>
          </cell>
          <cell r="G138" t="str">
            <v>…</v>
          </cell>
        </row>
        <row r="139">
          <cell r="B139">
            <v>9.3862815884476536E-2</v>
          </cell>
          <cell r="C139" t="str">
            <v>…</v>
          </cell>
          <cell r="F139">
            <v>78</v>
          </cell>
          <cell r="G139" t="str">
            <v>…</v>
          </cell>
        </row>
        <row r="140">
          <cell r="B140">
            <v>7.5916230366492143E-2</v>
          </cell>
          <cell r="C140" t="str">
            <v>…</v>
          </cell>
          <cell r="F140">
            <v>58</v>
          </cell>
          <cell r="G140" t="str">
            <v>…</v>
          </cell>
        </row>
        <row r="141">
          <cell r="B141">
            <v>0.1015748031496063</v>
          </cell>
          <cell r="C141" t="str">
            <v>…</v>
          </cell>
          <cell r="F141">
            <v>129</v>
          </cell>
          <cell r="G141" t="str">
            <v>…</v>
          </cell>
        </row>
        <row r="142">
          <cell r="B142" t="str">
            <v>…</v>
          </cell>
          <cell r="C142" t="str">
            <v>…</v>
          </cell>
          <cell r="F142" t="str">
            <v>…</v>
          </cell>
          <cell r="G142" t="str">
            <v>…</v>
          </cell>
        </row>
        <row r="143">
          <cell r="B143">
            <v>0.13783783783783785</v>
          </cell>
          <cell r="C143" t="str">
            <v>…</v>
          </cell>
          <cell r="F143">
            <v>51</v>
          </cell>
          <cell r="G143" t="str">
            <v>…</v>
          </cell>
        </row>
        <row r="144">
          <cell r="B144">
            <v>0.1038961038961039</v>
          </cell>
          <cell r="C144" t="str">
            <v>…</v>
          </cell>
          <cell r="F144">
            <v>8</v>
          </cell>
          <cell r="G144" t="str">
            <v>…</v>
          </cell>
        </row>
        <row r="145">
          <cell r="B145">
            <v>0.23076923076923078</v>
          </cell>
          <cell r="C145" t="str">
            <v>…</v>
          </cell>
          <cell r="F145">
            <v>6</v>
          </cell>
          <cell r="G145" t="str">
            <v>…</v>
          </cell>
        </row>
        <row r="155">
          <cell r="B155">
            <v>7.6402234917081563E-2</v>
          </cell>
          <cell r="C155">
            <v>7.4256186555094791E-2</v>
          </cell>
          <cell r="F155">
            <v>231533</v>
          </cell>
          <cell r="G155">
            <v>224564</v>
          </cell>
        </row>
        <row r="156">
          <cell r="B156">
            <v>9.4145486310641208E-2</v>
          </cell>
          <cell r="C156">
            <v>9.3628847573375765E-2</v>
          </cell>
          <cell r="F156">
            <v>614206</v>
          </cell>
          <cell r="G156">
            <v>569519</v>
          </cell>
        </row>
        <row r="179">
          <cell r="B179">
            <v>7.1936874391945627E-2</v>
          </cell>
          <cell r="C179">
            <v>0</v>
          </cell>
          <cell r="D179">
            <v>145739</v>
          </cell>
          <cell r="E179">
            <v>7.3078132886622821E-2</v>
          </cell>
          <cell r="F179">
            <v>0</v>
          </cell>
          <cell r="G179">
            <v>9990</v>
          </cell>
        </row>
        <row r="180">
          <cell r="B180">
            <v>7.4032425147065081E-2</v>
          </cell>
          <cell r="C180">
            <v>0</v>
          </cell>
          <cell r="D180">
            <v>126995</v>
          </cell>
          <cell r="E180">
            <v>6.2375175021500105E-2</v>
          </cell>
          <cell r="F180">
            <v>0</v>
          </cell>
          <cell r="G180">
            <v>8776</v>
          </cell>
        </row>
        <row r="183">
          <cell r="B183">
            <v>6.9360878154155078E-2</v>
          </cell>
          <cell r="C183">
            <v>0</v>
          </cell>
          <cell r="D183">
            <v>159581</v>
          </cell>
          <cell r="E183">
            <v>7.3393992169661901E-2</v>
          </cell>
          <cell r="F183">
            <v>0</v>
          </cell>
          <cell r="G183">
            <v>10704</v>
          </cell>
        </row>
        <row r="184">
          <cell r="B184">
            <v>7.340040402634973E-2</v>
          </cell>
          <cell r="C184">
            <v>0</v>
          </cell>
          <cell r="D184">
            <v>139270</v>
          </cell>
          <cell r="E184">
            <v>6.1517707024993852E-2</v>
          </cell>
          <cell r="F184">
            <v>0</v>
          </cell>
          <cell r="G184">
            <v>9257</v>
          </cell>
        </row>
      </sheetData>
      <sheetData sheetId="2"/>
      <sheetData sheetId="3">
        <row r="124">
          <cell r="B124">
            <v>8.2137377019586608E-2</v>
          </cell>
          <cell r="C124" t="str">
            <v>…</v>
          </cell>
          <cell r="F124">
            <v>910</v>
          </cell>
          <cell r="G124" t="str">
            <v>…</v>
          </cell>
        </row>
        <row r="125">
          <cell r="B125">
            <v>3.9215686274509803E-2</v>
          </cell>
          <cell r="C125" t="str">
            <v>…</v>
          </cell>
          <cell r="F125">
            <v>18</v>
          </cell>
          <cell r="G125" t="str">
            <v>…</v>
          </cell>
        </row>
        <row r="126">
          <cell r="B126">
            <v>9.2476003715553715E-2</v>
          </cell>
          <cell r="C126" t="str">
            <v>…</v>
          </cell>
          <cell r="F126">
            <v>2688</v>
          </cell>
          <cell r="G126" t="str">
            <v>…</v>
          </cell>
        </row>
        <row r="128">
          <cell r="B128">
            <v>4.5976069496803801E-2</v>
          </cell>
          <cell r="C128" t="str">
            <v>…</v>
          </cell>
          <cell r="F128">
            <v>561</v>
          </cell>
          <cell r="G128" t="str">
            <v>…</v>
          </cell>
        </row>
        <row r="129">
          <cell r="B129">
            <v>6.8247356616469079E-2</v>
          </cell>
          <cell r="C129" t="str">
            <v>…</v>
          </cell>
          <cell r="F129">
            <v>213</v>
          </cell>
          <cell r="G129" t="str">
            <v>…</v>
          </cell>
        </row>
        <row r="138">
          <cell r="B138">
            <v>0.12280701754385964</v>
          </cell>
          <cell r="C138" t="str">
            <v>…</v>
          </cell>
          <cell r="F138">
            <v>14</v>
          </cell>
          <cell r="G138" t="str">
            <v>…</v>
          </cell>
        </row>
        <row r="139">
          <cell r="B139">
            <v>8.6642599277978335E-2</v>
          </cell>
          <cell r="C139" t="str">
            <v>…</v>
          </cell>
          <cell r="F139">
            <v>72</v>
          </cell>
          <cell r="G139" t="str">
            <v>…</v>
          </cell>
        </row>
        <row r="140">
          <cell r="B140">
            <v>5.3664921465968587E-2</v>
          </cell>
          <cell r="C140" t="str">
            <v>…</v>
          </cell>
          <cell r="F140">
            <v>41</v>
          </cell>
          <cell r="G140" t="str">
            <v>…</v>
          </cell>
        </row>
        <row r="141">
          <cell r="B141">
            <v>7.3228346456692919E-2</v>
          </cell>
          <cell r="C141" t="str">
            <v>…</v>
          </cell>
          <cell r="F141">
            <v>93</v>
          </cell>
          <cell r="G141" t="str">
            <v>…</v>
          </cell>
        </row>
        <row r="142">
          <cell r="B142">
            <v>0</v>
          </cell>
          <cell r="C142" t="str">
            <v>…</v>
          </cell>
          <cell r="F142">
            <v>0</v>
          </cell>
          <cell r="G142" t="str">
            <v>…</v>
          </cell>
        </row>
        <row r="143">
          <cell r="B143">
            <v>6.2162162162162166E-2</v>
          </cell>
          <cell r="C143" t="str">
            <v>…</v>
          </cell>
          <cell r="F143">
            <v>23</v>
          </cell>
          <cell r="G143" t="str">
            <v>…</v>
          </cell>
        </row>
        <row r="144">
          <cell r="B144">
            <v>7.792207792207792E-2</v>
          </cell>
          <cell r="C144" t="str">
            <v>…</v>
          </cell>
          <cell r="F144">
            <v>6</v>
          </cell>
          <cell r="G144" t="str">
            <v>…</v>
          </cell>
        </row>
        <row r="145">
          <cell r="B145">
            <v>3.8461538461538464E-2</v>
          </cell>
          <cell r="C145" t="str">
            <v>…</v>
          </cell>
          <cell r="F145">
            <v>1</v>
          </cell>
          <cell r="G145" t="str">
            <v>…</v>
          </cell>
        </row>
        <row r="155">
          <cell r="B155">
            <v>7.1874851507103904E-2</v>
          </cell>
          <cell r="C155">
            <v>7.0717705532642089E-2</v>
          </cell>
          <cell r="F155">
            <v>217813</v>
          </cell>
          <cell r="G155">
            <v>213863</v>
          </cell>
        </row>
        <row r="156">
          <cell r="B156">
            <v>4.5980929823977862E-2</v>
          </cell>
          <cell r="C156">
            <v>4.628776881433172E-2</v>
          </cell>
          <cell r="F156">
            <v>299980</v>
          </cell>
          <cell r="G156">
            <v>281556</v>
          </cell>
        </row>
        <row r="180">
          <cell r="B180">
            <v>5.9999141134758426E-2</v>
          </cell>
          <cell r="C180">
            <v>0</v>
          </cell>
          <cell r="D180">
            <v>121554</v>
          </cell>
          <cell r="E180">
            <v>6.7379647849718005E-2</v>
          </cell>
          <cell r="F180">
            <v>0</v>
          </cell>
          <cell r="G180">
            <v>9211</v>
          </cell>
        </row>
        <row r="181">
          <cell r="B181">
            <v>4.1630013343849852E-2</v>
          </cell>
          <cell r="C181">
            <v>0</v>
          </cell>
          <cell r="D181">
            <v>71412</v>
          </cell>
          <cell r="E181">
            <v>4.7925684271875026E-2</v>
          </cell>
          <cell r="F181">
            <v>0</v>
          </cell>
          <cell r="G181">
            <v>6743</v>
          </cell>
        </row>
        <row r="184">
          <cell r="B184">
            <v>6.1509474146305421E-2</v>
          </cell>
          <cell r="C184">
            <v>0</v>
          </cell>
          <cell r="D184">
            <v>141517</v>
          </cell>
          <cell r="E184">
            <v>6.7613803884999629E-2</v>
          </cell>
          <cell r="F184">
            <v>0</v>
          </cell>
          <cell r="G184">
            <v>9861</v>
          </cell>
        </row>
        <row r="185">
          <cell r="B185">
            <v>4.2389036371331103E-2</v>
          </cell>
          <cell r="C185">
            <v>0</v>
          </cell>
          <cell r="D185">
            <v>80429</v>
          </cell>
          <cell r="E185">
            <v>4.7801325119453474E-2</v>
          </cell>
          <cell r="F185">
            <v>0</v>
          </cell>
          <cell r="G185">
            <v>7193</v>
          </cell>
        </row>
      </sheetData>
      <sheetData sheetId="4"/>
      <sheetData sheetId="5">
        <row r="124">
          <cell r="B124">
            <v>0.16156692842314288</v>
          </cell>
          <cell r="C124" t="str">
            <v>…</v>
          </cell>
          <cell r="F124">
            <v>1790</v>
          </cell>
          <cell r="G124" t="str">
            <v>…</v>
          </cell>
        </row>
        <row r="125">
          <cell r="B125">
            <v>9.586056644880174E-2</v>
          </cell>
          <cell r="C125" t="str">
            <v>…</v>
          </cell>
          <cell r="F125">
            <v>44</v>
          </cell>
          <cell r="G125" t="str">
            <v>…</v>
          </cell>
        </row>
        <row r="126">
          <cell r="B126">
            <v>0.14827811607665051</v>
          </cell>
          <cell r="C126" t="str">
            <v>…</v>
          </cell>
          <cell r="F126">
            <v>4310</v>
          </cell>
          <cell r="G126" t="str">
            <v>…</v>
          </cell>
        </row>
        <row r="128">
          <cell r="B128">
            <v>3.4830355679396817E-2</v>
          </cell>
          <cell r="C128" t="str">
            <v>…</v>
          </cell>
          <cell r="F128">
            <v>425</v>
          </cell>
          <cell r="G128" t="str">
            <v>…</v>
          </cell>
        </row>
        <row r="129">
          <cell r="B129">
            <v>0.10317206023710349</v>
          </cell>
          <cell r="C129" t="str">
            <v>…</v>
          </cell>
          <cell r="F129">
            <v>322</v>
          </cell>
          <cell r="G129" t="str">
            <v>…</v>
          </cell>
        </row>
        <row r="138">
          <cell r="B138">
            <v>0.19298245614035087</v>
          </cell>
          <cell r="C138" t="str">
            <v>…</v>
          </cell>
          <cell r="F138">
            <v>22</v>
          </cell>
          <cell r="G138" t="str">
            <v>…</v>
          </cell>
        </row>
        <row r="139">
          <cell r="B139">
            <v>0.13718411552346571</v>
          </cell>
          <cell r="C139" t="str">
            <v>…</v>
          </cell>
          <cell r="F139">
            <v>114</v>
          </cell>
          <cell r="G139" t="str">
            <v>…</v>
          </cell>
        </row>
        <row r="140">
          <cell r="B140">
            <v>0.17801047120418848</v>
          </cell>
          <cell r="C140" t="str">
            <v>…</v>
          </cell>
          <cell r="F140">
            <v>136</v>
          </cell>
          <cell r="G140" t="str">
            <v>…</v>
          </cell>
        </row>
        <row r="141">
          <cell r="B141">
            <v>0.12834645669291339</v>
          </cell>
          <cell r="C141" t="str">
            <v>…</v>
          </cell>
          <cell r="F141">
            <v>163</v>
          </cell>
          <cell r="G141" t="str">
            <v>…</v>
          </cell>
        </row>
        <row r="142">
          <cell r="B142">
            <v>0</v>
          </cell>
          <cell r="C142" t="str">
            <v>…</v>
          </cell>
          <cell r="F142">
            <v>0</v>
          </cell>
          <cell r="G142" t="str">
            <v>…</v>
          </cell>
        </row>
        <row r="143">
          <cell r="B143">
            <v>0.14594594594594595</v>
          </cell>
          <cell r="C143" t="str">
            <v>…</v>
          </cell>
          <cell r="F143">
            <v>54</v>
          </cell>
          <cell r="G143" t="str">
            <v>…</v>
          </cell>
        </row>
        <row r="144">
          <cell r="B144">
            <v>0.12987012987012986</v>
          </cell>
          <cell r="C144" t="str">
            <v>…</v>
          </cell>
          <cell r="F144">
            <v>10</v>
          </cell>
          <cell r="G144" t="str">
            <v>…</v>
          </cell>
        </row>
        <row r="145">
          <cell r="B145">
            <v>0.11538461538461539</v>
          </cell>
          <cell r="C145" t="str">
            <v>…</v>
          </cell>
          <cell r="F145">
            <v>3</v>
          </cell>
          <cell r="G145" t="str">
            <v>…</v>
          </cell>
        </row>
        <row r="155">
          <cell r="B155">
            <v>0.1228075848851391</v>
          </cell>
          <cell r="C155">
            <v>0.12046310750785585</v>
          </cell>
          <cell r="F155">
            <v>372162</v>
          </cell>
          <cell r="G155">
            <v>364302</v>
          </cell>
        </row>
        <row r="156">
          <cell r="B156">
            <v>9.1933809410747289E-2</v>
          </cell>
          <cell r="C156">
            <v>9.218179994837844E-2</v>
          </cell>
          <cell r="F156">
            <v>599777</v>
          </cell>
          <cell r="G156">
            <v>560717</v>
          </cell>
        </row>
        <row r="179">
          <cell r="B179">
            <v>0.12308378032991285</v>
          </cell>
          <cell r="C179">
            <v>0</v>
          </cell>
          <cell r="D179">
            <v>249359</v>
          </cell>
          <cell r="E179">
            <v>0.12119704761417087</v>
          </cell>
          <cell r="F179">
            <v>0</v>
          </cell>
          <cell r="G179">
            <v>16568</v>
          </cell>
        </row>
        <row r="180">
          <cell r="B180">
            <v>7.1362489266333096E-2</v>
          </cell>
          <cell r="C180">
            <v>0</v>
          </cell>
          <cell r="D180">
            <v>122415</v>
          </cell>
          <cell r="E180">
            <v>7.5545320795752574E-2</v>
          </cell>
          <cell r="F180">
            <v>0</v>
          </cell>
          <cell r="G180">
            <v>10629</v>
          </cell>
        </row>
        <row r="183">
          <cell r="B183">
            <v>0.11826090358081222</v>
          </cell>
          <cell r="C183">
            <v>0</v>
          </cell>
          <cell r="D183">
            <v>272087</v>
          </cell>
          <cell r="E183">
            <v>0.12167879157724402</v>
          </cell>
          <cell r="F183">
            <v>0</v>
          </cell>
          <cell r="G183">
            <v>17746</v>
          </cell>
        </row>
        <row r="184">
          <cell r="B184">
            <v>7.5896449933356203E-2</v>
          </cell>
          <cell r="C184">
            <v>0</v>
          </cell>
          <cell r="D184">
            <v>144006</v>
          </cell>
          <cell r="E184">
            <v>7.5818895911003006E-2</v>
          </cell>
          <cell r="F184">
            <v>0</v>
          </cell>
          <cell r="G184">
            <v>11409</v>
          </cell>
        </row>
      </sheetData>
      <sheetData sheetId="6"/>
      <sheetData sheetId="7">
        <row r="124">
          <cell r="B124">
            <v>0.14170954057225382</v>
          </cell>
          <cell r="C124" t="str">
            <v>…</v>
          </cell>
          <cell r="F124">
            <v>1570</v>
          </cell>
          <cell r="G124" t="str">
            <v>…</v>
          </cell>
        </row>
        <row r="125">
          <cell r="B125">
            <v>0.18736383442265794</v>
          </cell>
          <cell r="C125" t="str">
            <v>…</v>
          </cell>
          <cell r="F125">
            <v>86</v>
          </cell>
          <cell r="G125" t="str">
            <v>…</v>
          </cell>
        </row>
        <row r="126">
          <cell r="B126">
            <v>0.15543399731654453</v>
          </cell>
          <cell r="C126" t="str">
            <v>…</v>
          </cell>
          <cell r="F126">
            <v>4518</v>
          </cell>
          <cell r="G126" t="str">
            <v>…</v>
          </cell>
        </row>
        <row r="128">
          <cell r="B128">
            <v>0.20799868873955088</v>
          </cell>
          <cell r="C128" t="str">
            <v>…</v>
          </cell>
          <cell r="F128">
            <v>2538</v>
          </cell>
          <cell r="G128" t="str">
            <v>…</v>
          </cell>
        </row>
        <row r="129">
          <cell r="B129">
            <v>0.20602371034924705</v>
          </cell>
          <cell r="C129" t="str">
            <v>…</v>
          </cell>
          <cell r="F129">
            <v>643</v>
          </cell>
          <cell r="G129" t="str">
            <v>…</v>
          </cell>
        </row>
        <row r="138">
          <cell r="B138">
            <v>6.1403508771929821E-2</v>
          </cell>
          <cell r="C138" t="str">
            <v>…</v>
          </cell>
          <cell r="F138">
            <v>7</v>
          </cell>
          <cell r="G138" t="str">
            <v>…</v>
          </cell>
        </row>
        <row r="139">
          <cell r="B139">
            <v>0.13598074608904934</v>
          </cell>
          <cell r="C139" t="str">
            <v>…</v>
          </cell>
          <cell r="F139">
            <v>113</v>
          </cell>
          <cell r="G139" t="str">
            <v>…</v>
          </cell>
        </row>
        <row r="140">
          <cell r="B140">
            <v>5.2356020942408377E-2</v>
          </cell>
          <cell r="C140" t="str">
            <v>…</v>
          </cell>
          <cell r="F140">
            <v>40</v>
          </cell>
          <cell r="G140" t="str">
            <v>…</v>
          </cell>
        </row>
        <row r="141">
          <cell r="B141">
            <v>6.9291338582677164E-2</v>
          </cell>
          <cell r="C141" t="str">
            <v>…</v>
          </cell>
          <cell r="F141">
            <v>88</v>
          </cell>
          <cell r="G141" t="str">
            <v>…</v>
          </cell>
        </row>
        <row r="142">
          <cell r="B142">
            <v>0</v>
          </cell>
          <cell r="C142" t="str">
            <v>…</v>
          </cell>
          <cell r="F142">
            <v>0</v>
          </cell>
          <cell r="G142" t="str">
            <v>…</v>
          </cell>
        </row>
        <row r="143">
          <cell r="B143">
            <v>1.891891891891892E-2</v>
          </cell>
          <cell r="C143" t="str">
            <v>…</v>
          </cell>
          <cell r="F143">
            <v>7</v>
          </cell>
          <cell r="G143" t="str">
            <v>…</v>
          </cell>
        </row>
        <row r="144">
          <cell r="B144">
            <v>7.792207792207792E-2</v>
          </cell>
          <cell r="C144" t="str">
            <v>…</v>
          </cell>
          <cell r="F144">
            <v>6</v>
          </cell>
          <cell r="G144" t="str">
            <v>…</v>
          </cell>
        </row>
        <row r="145">
          <cell r="B145">
            <v>3.8461538461538464E-2</v>
          </cell>
          <cell r="C145" t="str">
            <v>…</v>
          </cell>
          <cell r="F145">
            <v>1</v>
          </cell>
          <cell r="G145" t="str">
            <v>…</v>
          </cell>
        </row>
        <row r="155">
          <cell r="B155">
            <v>0.21654323057184943</v>
          </cell>
          <cell r="C155">
            <v>0.22703087350318879</v>
          </cell>
          <cell r="F155">
            <v>656223</v>
          </cell>
          <cell r="G155">
            <v>686582</v>
          </cell>
        </row>
        <row r="156">
          <cell r="B156">
            <v>0.14032705963465103</v>
          </cell>
          <cell r="C156">
            <v>0.13932017367201899</v>
          </cell>
          <cell r="F156">
            <v>915495</v>
          </cell>
          <cell r="G156">
            <v>847447</v>
          </cell>
        </row>
        <row r="179">
          <cell r="B179">
            <v>0.29127032586038304</v>
          </cell>
          <cell r="C179">
            <v>0</v>
          </cell>
          <cell r="D179">
            <v>590093</v>
          </cell>
          <cell r="E179">
            <v>0.28836236220126843</v>
          </cell>
          <cell r="F179">
            <v>0</v>
          </cell>
          <cell r="G179">
            <v>39420</v>
          </cell>
        </row>
        <row r="180">
          <cell r="B180">
            <v>0.13919051974557492</v>
          </cell>
          <cell r="C180">
            <v>0</v>
          </cell>
          <cell r="D180">
            <v>238767</v>
          </cell>
          <cell r="E180">
            <v>0.13249749461608989</v>
          </cell>
          <cell r="F180">
            <v>0</v>
          </cell>
          <cell r="G180">
            <v>18642</v>
          </cell>
        </row>
        <row r="183">
          <cell r="B183">
            <v>0.28434043903361317</v>
          </cell>
          <cell r="C183">
            <v>0</v>
          </cell>
          <cell r="D183">
            <v>654192</v>
          </cell>
          <cell r="E183">
            <v>0.2812613563900907</v>
          </cell>
          <cell r="F183">
            <v>0</v>
          </cell>
          <cell r="G183">
            <v>41020</v>
          </cell>
        </row>
        <row r="184">
          <cell r="B184">
            <v>0.13708962944575237</v>
          </cell>
          <cell r="C184">
            <v>0</v>
          </cell>
          <cell r="D184">
            <v>260114</v>
          </cell>
          <cell r="E184">
            <v>0.13268472922772251</v>
          </cell>
          <cell r="F184">
            <v>0</v>
          </cell>
          <cell r="G184">
            <v>19966</v>
          </cell>
        </row>
      </sheetData>
      <sheetData sheetId="8"/>
      <sheetData sheetId="9">
        <row r="123">
          <cell r="B123">
            <v>4.63038180341186E-2</v>
          </cell>
          <cell r="C123" t="str">
            <v>…</v>
          </cell>
          <cell r="F123">
            <v>513</v>
          </cell>
          <cell r="G123" t="str">
            <v>…</v>
          </cell>
        </row>
        <row r="124">
          <cell r="B124">
            <v>3.2679738562091505E-2</v>
          </cell>
          <cell r="C124" t="str">
            <v>…</v>
          </cell>
          <cell r="F124">
            <v>15</v>
          </cell>
          <cell r="G124" t="str">
            <v>…</v>
          </cell>
        </row>
        <row r="125">
          <cell r="B125">
            <v>6.52630130388413E-2</v>
          </cell>
          <cell r="C125" t="str">
            <v>…</v>
          </cell>
          <cell r="F125">
            <v>1897</v>
          </cell>
          <cell r="G125" t="str">
            <v>…</v>
          </cell>
        </row>
        <row r="127">
          <cell r="B127">
            <v>3.8436321914440255E-2</v>
          </cell>
          <cell r="C127" t="str">
            <v>…</v>
          </cell>
          <cell r="F127">
            <v>469</v>
          </cell>
          <cell r="G127" t="str">
            <v>…</v>
          </cell>
        </row>
        <row r="128">
          <cell r="B128">
            <v>3.8449214995193846E-2</v>
          </cell>
          <cell r="C128" t="str">
            <v>…</v>
          </cell>
          <cell r="F128">
            <v>120</v>
          </cell>
          <cell r="G128" t="str">
            <v>…</v>
          </cell>
        </row>
        <row r="137">
          <cell r="B137">
            <v>5.2631578947368418E-2</v>
          </cell>
          <cell r="C137" t="str">
            <v>…</v>
          </cell>
          <cell r="F137">
            <v>6</v>
          </cell>
          <cell r="G137" t="str">
            <v>…</v>
          </cell>
        </row>
        <row r="138">
          <cell r="B138">
            <v>5.5354993983152828E-2</v>
          </cell>
          <cell r="C138" t="str">
            <v>…</v>
          </cell>
          <cell r="F138">
            <v>46</v>
          </cell>
          <cell r="G138" t="str">
            <v>…</v>
          </cell>
        </row>
        <row r="139">
          <cell r="B139">
            <v>0.12041884816753927</v>
          </cell>
          <cell r="C139" t="str">
            <v>…</v>
          </cell>
          <cell r="F139">
            <v>92</v>
          </cell>
          <cell r="G139" t="str">
            <v>…</v>
          </cell>
        </row>
        <row r="140">
          <cell r="B140">
            <v>9.5275590551181108E-2</v>
          </cell>
          <cell r="C140" t="str">
            <v>…</v>
          </cell>
          <cell r="F140">
            <v>121</v>
          </cell>
          <cell r="G140" t="str">
            <v>…</v>
          </cell>
        </row>
        <row r="141">
          <cell r="B141">
            <v>0</v>
          </cell>
          <cell r="C141" t="str">
            <v>…</v>
          </cell>
          <cell r="F141">
            <v>0</v>
          </cell>
          <cell r="G141" t="str">
            <v>…</v>
          </cell>
        </row>
        <row r="142">
          <cell r="B142">
            <v>0.12432432432432433</v>
          </cell>
          <cell r="C142" t="str">
            <v>…</v>
          </cell>
          <cell r="F142">
            <v>46</v>
          </cell>
          <cell r="G142" t="str">
            <v>…</v>
          </cell>
        </row>
        <row r="143">
          <cell r="B143">
            <v>5.1948051948051951E-2</v>
          </cell>
          <cell r="C143" t="str">
            <v>…</v>
          </cell>
          <cell r="F143">
            <v>4</v>
          </cell>
          <cell r="G143" t="str">
            <v>…</v>
          </cell>
        </row>
        <row r="144">
          <cell r="B144">
            <v>3.8461538461538464E-2</v>
          </cell>
          <cell r="C144" t="str">
            <v>…</v>
          </cell>
          <cell r="F144">
            <v>1</v>
          </cell>
          <cell r="G144" t="str">
            <v>…</v>
          </cell>
        </row>
        <row r="154">
          <cell r="B154">
            <v>6.4235386979086914E-2</v>
          </cell>
          <cell r="C154">
            <v>6.4411200527482004E-2</v>
          </cell>
          <cell r="F154">
            <v>194662</v>
          </cell>
          <cell r="G154">
            <v>194791</v>
          </cell>
        </row>
        <row r="155">
          <cell r="B155">
            <v>4.5543008907559752E-2</v>
          </cell>
          <cell r="C155">
            <v>4.4843680386931525E-2</v>
          </cell>
          <cell r="F155">
            <v>297123</v>
          </cell>
          <cell r="G155">
            <v>272772</v>
          </cell>
        </row>
        <row r="178">
          <cell r="B178">
            <v>4.8779103315071751E-2</v>
          </cell>
          <cell r="C178">
            <v>0</v>
          </cell>
          <cell r="D178">
            <v>98823</v>
          </cell>
          <cell r="E178">
            <v>4.1681601720518206E-2</v>
          </cell>
          <cell r="F178">
            <v>0</v>
          </cell>
          <cell r="G178">
            <v>5698</v>
          </cell>
        </row>
        <row r="179">
          <cell r="B179">
            <v>2.1747152408451223E-2</v>
          </cell>
          <cell r="C179">
            <v>0</v>
          </cell>
          <cell r="D179">
            <v>37305</v>
          </cell>
          <cell r="E179">
            <v>2.14219208654058E-2</v>
          </cell>
          <cell r="F179">
            <v>0</v>
          </cell>
          <cell r="G179">
            <v>3014</v>
          </cell>
        </row>
        <row r="182">
          <cell r="B182">
            <v>4.9353358817942963E-2</v>
          </cell>
          <cell r="C182">
            <v>0</v>
          </cell>
          <cell r="D182">
            <v>113549</v>
          </cell>
          <cell r="E182">
            <v>4.2648601578409662E-2</v>
          </cell>
          <cell r="F182">
            <v>0</v>
          </cell>
          <cell r="G182">
            <v>6220</v>
          </cell>
        </row>
        <row r="183">
          <cell r="B183">
            <v>2.1457773027420139E-2</v>
          </cell>
          <cell r="C183">
            <v>0</v>
          </cell>
          <cell r="D183">
            <v>40714</v>
          </cell>
          <cell r="E183">
            <v>2.1544820803179224E-2</v>
          </cell>
          <cell r="F183">
            <v>0</v>
          </cell>
          <cell r="G183">
            <v>3242</v>
          </cell>
        </row>
      </sheetData>
      <sheetData sheetId="10"/>
      <sheetData sheetId="11">
        <row r="124">
          <cell r="B124">
            <v>0.24966152179799622</v>
          </cell>
          <cell r="C124" t="str">
            <v>…</v>
          </cell>
          <cell r="F124">
            <v>2766</v>
          </cell>
          <cell r="G124" t="str">
            <v>…</v>
          </cell>
        </row>
        <row r="125">
          <cell r="B125">
            <v>0.42483660130718953</v>
          </cell>
          <cell r="C125" t="str">
            <v>…</v>
          </cell>
          <cell r="F125">
            <v>195</v>
          </cell>
          <cell r="G125" t="str">
            <v>…</v>
          </cell>
        </row>
        <row r="126">
          <cell r="B126">
            <v>0.16190181305260259</v>
          </cell>
          <cell r="C126" t="str">
            <v>…</v>
          </cell>
          <cell r="F126">
            <v>4706</v>
          </cell>
          <cell r="G126" t="str">
            <v>…</v>
          </cell>
        </row>
        <row r="128">
          <cell r="B128">
            <v>0.36641534174725454</v>
          </cell>
          <cell r="C128" t="str">
            <v>…</v>
          </cell>
          <cell r="F128">
            <v>4471</v>
          </cell>
          <cell r="G128" t="str">
            <v>…</v>
          </cell>
        </row>
        <row r="129">
          <cell r="B129">
            <v>0.29413649471323294</v>
          </cell>
          <cell r="C129" t="str">
            <v>…</v>
          </cell>
          <cell r="F129">
            <v>918</v>
          </cell>
          <cell r="G129" t="str">
            <v>…</v>
          </cell>
        </row>
        <row r="138">
          <cell r="B138">
            <v>0.12280701754385964</v>
          </cell>
          <cell r="C138" t="str">
            <v>…</v>
          </cell>
          <cell r="F138">
            <v>14</v>
          </cell>
          <cell r="G138" t="str">
            <v>…</v>
          </cell>
        </row>
        <row r="139">
          <cell r="B139">
            <v>0.22503008423586041</v>
          </cell>
          <cell r="C139" t="str">
            <v>…</v>
          </cell>
          <cell r="F139">
            <v>187</v>
          </cell>
          <cell r="G139" t="str">
            <v>…</v>
          </cell>
        </row>
        <row r="140">
          <cell r="B140">
            <v>6.2827225130890049E-2</v>
          </cell>
          <cell r="C140" t="str">
            <v>…</v>
          </cell>
          <cell r="F140">
            <v>48</v>
          </cell>
          <cell r="G140" t="str">
            <v>…</v>
          </cell>
        </row>
        <row r="141">
          <cell r="B141">
            <v>0.1031496062992126</v>
          </cell>
          <cell r="C141" t="str">
            <v>…</v>
          </cell>
          <cell r="F141">
            <v>131</v>
          </cell>
          <cell r="G141" t="str">
            <v>…</v>
          </cell>
        </row>
        <row r="142">
          <cell r="B142">
            <v>0</v>
          </cell>
          <cell r="C142" t="str">
            <v>…</v>
          </cell>
          <cell r="F142">
            <v>0</v>
          </cell>
          <cell r="G142" t="str">
            <v>…</v>
          </cell>
        </row>
        <row r="143">
          <cell r="B143">
            <v>6.4864864864864868E-2</v>
          </cell>
          <cell r="C143" t="str">
            <v>…</v>
          </cell>
          <cell r="F143">
            <v>24</v>
          </cell>
          <cell r="G143" t="str">
            <v>…</v>
          </cell>
        </row>
        <row r="144">
          <cell r="B144">
            <v>0.23376623376623376</v>
          </cell>
          <cell r="C144" t="str">
            <v>…</v>
          </cell>
          <cell r="F144">
            <v>18</v>
          </cell>
          <cell r="G144" t="str">
            <v>…</v>
          </cell>
        </row>
        <row r="145">
          <cell r="B145">
            <v>3.8461538461538464E-2</v>
          </cell>
          <cell r="C145" t="str">
            <v>…</v>
          </cell>
          <cell r="F145">
            <v>1</v>
          </cell>
          <cell r="G145" t="str">
            <v>…</v>
          </cell>
        </row>
        <row r="155">
          <cell r="B155">
            <v>0.1815328954662809</v>
          </cell>
          <cell r="C155">
            <v>0.17977970219355402</v>
          </cell>
          <cell r="F155">
            <v>550126</v>
          </cell>
          <cell r="G155">
            <v>543686</v>
          </cell>
        </row>
        <row r="156">
          <cell r="B156">
            <v>0.28189844618546661</v>
          </cell>
          <cell r="C156">
            <v>0.28263953849669476</v>
          </cell>
          <cell r="F156">
            <v>1839108</v>
          </cell>
          <cell r="G156">
            <v>1719220</v>
          </cell>
        </row>
        <row r="179">
          <cell r="B179">
            <v>0.21974067205711553</v>
          </cell>
          <cell r="C179">
            <v>0</v>
          </cell>
          <cell r="D179">
            <v>445179</v>
          </cell>
          <cell r="E179">
            <v>0.23283322238721901</v>
          </cell>
          <cell r="F179">
            <v>0</v>
          </cell>
          <cell r="G179">
            <v>31829</v>
          </cell>
        </row>
        <row r="180">
          <cell r="B180">
            <v>0.47454787434045881</v>
          </cell>
          <cell r="C180">
            <v>0</v>
          </cell>
          <cell r="D180">
            <v>814038</v>
          </cell>
          <cell r="E180">
            <v>0.49487195889038144</v>
          </cell>
          <cell r="F180">
            <v>0</v>
          </cell>
          <cell r="G180">
            <v>69627</v>
          </cell>
        </row>
        <row r="183">
          <cell r="B183">
            <v>0.2274464464616742</v>
          </cell>
          <cell r="C183">
            <v>0</v>
          </cell>
          <cell r="D183">
            <v>523294</v>
          </cell>
          <cell r="E183">
            <v>0.23416276406821035</v>
          </cell>
          <cell r="F183">
            <v>0</v>
          </cell>
          <cell r="G183">
            <v>34151</v>
          </cell>
        </row>
        <row r="184">
          <cell r="B184">
            <v>0.46071968972294208</v>
          </cell>
          <cell r="C184">
            <v>0</v>
          </cell>
          <cell r="D184">
            <v>874170</v>
          </cell>
          <cell r="E184">
            <v>0.4929989300690471</v>
          </cell>
          <cell r="F184">
            <v>0</v>
          </cell>
          <cell r="G184">
            <v>74185</v>
          </cell>
        </row>
      </sheetData>
      <sheetData sheetId="12"/>
      <sheetData sheetId="13">
        <row r="125">
          <cell r="B125">
            <v>5.1448686704576224E-2</v>
          </cell>
          <cell r="C125" t="str">
            <v>…</v>
          </cell>
          <cell r="F125">
            <v>570</v>
          </cell>
          <cell r="G125" t="str">
            <v>…</v>
          </cell>
        </row>
        <row r="126">
          <cell r="B126">
            <v>6.3180827886710242E-2</v>
          </cell>
          <cell r="C126" t="str">
            <v>…</v>
          </cell>
          <cell r="F126">
            <v>29</v>
          </cell>
          <cell r="G126" t="str">
            <v>…</v>
          </cell>
        </row>
        <row r="127">
          <cell r="B127">
            <v>0.13444799944954761</v>
          </cell>
          <cell r="C127" t="str">
            <v>…</v>
          </cell>
          <cell r="F127">
            <v>3908</v>
          </cell>
          <cell r="G127" t="str">
            <v>…</v>
          </cell>
        </row>
        <row r="129">
          <cell r="B129">
            <v>9.8836256351417795E-2</v>
          </cell>
          <cell r="C129" t="str">
            <v>…</v>
          </cell>
          <cell r="F129">
            <v>1206</v>
          </cell>
          <cell r="G129" t="str">
            <v>…</v>
          </cell>
        </row>
        <row r="130">
          <cell r="B130">
            <v>9.8045498237744319E-2</v>
          </cell>
          <cell r="C130" t="str">
            <v>…</v>
          </cell>
          <cell r="F130">
            <v>306</v>
          </cell>
          <cell r="G130" t="str">
            <v>…</v>
          </cell>
        </row>
        <row r="139">
          <cell r="B139">
            <v>0.13157894736842105</v>
          </cell>
          <cell r="C139" t="str">
            <v>…</v>
          </cell>
          <cell r="F139">
            <v>15</v>
          </cell>
          <cell r="G139" t="str">
            <v>…</v>
          </cell>
        </row>
        <row r="140">
          <cell r="B140">
            <v>0.11311672683513839</v>
          </cell>
          <cell r="C140" t="str">
            <v>…</v>
          </cell>
          <cell r="F140">
            <v>94</v>
          </cell>
          <cell r="G140" t="str">
            <v>…</v>
          </cell>
        </row>
        <row r="141">
          <cell r="B141">
            <v>0.14921465968586387</v>
          </cell>
          <cell r="C141" t="str">
            <v>…</v>
          </cell>
          <cell r="F141">
            <v>114</v>
          </cell>
          <cell r="G141" t="str">
            <v>…</v>
          </cell>
        </row>
        <row r="142">
          <cell r="B142">
            <v>0.17952755905511811</v>
          </cell>
          <cell r="C142" t="str">
            <v>…</v>
          </cell>
          <cell r="F142">
            <v>228</v>
          </cell>
          <cell r="G142" t="str">
            <v>…</v>
          </cell>
        </row>
        <row r="143">
          <cell r="B143">
            <v>0</v>
          </cell>
          <cell r="C143" t="str">
            <v>…</v>
          </cell>
          <cell r="F143">
            <v>0</v>
          </cell>
          <cell r="G143" t="str">
            <v>…</v>
          </cell>
        </row>
        <row r="144">
          <cell r="B144">
            <v>0.14054054054054055</v>
          </cell>
          <cell r="C144" t="str">
            <v>…</v>
          </cell>
          <cell r="F144">
            <v>52</v>
          </cell>
          <cell r="G144" t="str">
            <v>…</v>
          </cell>
        </row>
        <row r="145">
          <cell r="B145">
            <v>0.1038961038961039</v>
          </cell>
          <cell r="C145" t="str">
            <v>…</v>
          </cell>
          <cell r="F145">
            <v>8</v>
          </cell>
          <cell r="G145" t="str">
            <v>…</v>
          </cell>
        </row>
        <row r="146">
          <cell r="B146">
            <v>0.11538461538461539</v>
          </cell>
          <cell r="C146" t="str">
            <v>…</v>
          </cell>
          <cell r="F146">
            <v>3</v>
          </cell>
          <cell r="G146" t="str">
            <v>…</v>
          </cell>
        </row>
        <row r="156">
          <cell r="B156">
            <v>0.1280216654435252</v>
          </cell>
          <cell r="C156">
            <v>9.2032250736480872E-2</v>
          </cell>
          <cell r="F156">
            <v>387963</v>
          </cell>
          <cell r="G156">
            <v>278322</v>
          </cell>
        </row>
        <row r="157">
          <cell r="B157">
            <v>0.11808276168840355</v>
          </cell>
          <cell r="C157">
            <v>0.11774367759213379</v>
          </cell>
          <cell r="F157">
            <v>770373</v>
          </cell>
          <cell r="G157">
            <v>716203</v>
          </cell>
        </row>
        <row r="180">
          <cell r="B180">
            <v>9.3988979870469294E-2</v>
          </cell>
          <cell r="C180">
            <v>0</v>
          </cell>
          <cell r="D180">
            <v>190415</v>
          </cell>
          <cell r="E180">
            <v>9.1014827765301426E-2</v>
          </cell>
          <cell r="F180">
            <v>0</v>
          </cell>
          <cell r="G180">
            <v>12442</v>
          </cell>
        </row>
        <row r="181">
          <cell r="B181">
            <v>8.1426631852568238E-2</v>
          </cell>
          <cell r="C181">
            <v>0</v>
          </cell>
          <cell r="D181">
            <v>139679</v>
          </cell>
          <cell r="E181">
            <v>7.9632117244859524E-2</v>
          </cell>
          <cell r="F181">
            <v>0</v>
          </cell>
          <cell r="G181">
            <v>11204</v>
          </cell>
        </row>
        <row r="184">
          <cell r="B184">
            <v>9.8362045172520951E-2</v>
          </cell>
          <cell r="C184">
            <v>0</v>
          </cell>
          <cell r="D184">
            <v>226305</v>
          </cell>
          <cell r="E184">
            <v>9.3840636849214565E-2</v>
          </cell>
          <cell r="F184">
            <v>0</v>
          </cell>
          <cell r="G184">
            <v>13686</v>
          </cell>
        </row>
        <row r="185">
          <cell r="B185">
            <v>8.3956422495824551E-2</v>
          </cell>
          <cell r="C185">
            <v>0</v>
          </cell>
          <cell r="D185">
            <v>159299</v>
          </cell>
          <cell r="E185">
            <v>8.1274879217421936E-2</v>
          </cell>
          <cell r="F185">
            <v>0</v>
          </cell>
          <cell r="G185">
            <v>12230</v>
          </cell>
        </row>
      </sheetData>
      <sheetData sheetId="14"/>
      <sheetData sheetId="15">
        <row r="124">
          <cell r="B124">
            <v>3.1681559707554832E-2</v>
          </cell>
          <cell r="C124" t="str">
            <v>…</v>
          </cell>
          <cell r="F124">
            <v>351</v>
          </cell>
          <cell r="G124" t="str">
            <v>…</v>
          </cell>
        </row>
        <row r="125">
          <cell r="B125">
            <v>2.3965141612200435E-2</v>
          </cell>
          <cell r="C125" t="str">
            <v>…</v>
          </cell>
          <cell r="F125">
            <v>11</v>
          </cell>
          <cell r="G125" t="str">
            <v>…</v>
          </cell>
        </row>
        <row r="126">
          <cell r="B126">
            <v>4.8233391818901163E-2</v>
          </cell>
          <cell r="C126" t="str">
            <v>…</v>
          </cell>
          <cell r="F126">
            <v>1402</v>
          </cell>
          <cell r="G126" t="str">
            <v>…</v>
          </cell>
        </row>
        <row r="128">
          <cell r="B128">
            <v>9.5066382560236029E-3</v>
          </cell>
          <cell r="C128" t="str">
            <v>…</v>
          </cell>
          <cell r="F128">
            <v>116</v>
          </cell>
          <cell r="G128" t="str">
            <v>…</v>
          </cell>
        </row>
        <row r="129">
          <cell r="B129">
            <v>1.1855174623518103E-2</v>
          </cell>
          <cell r="C129" t="str">
            <v>…</v>
          </cell>
          <cell r="F129">
            <v>37</v>
          </cell>
          <cell r="G129" t="str">
            <v>…</v>
          </cell>
        </row>
        <row r="138">
          <cell r="B138">
            <v>6.1403508771929821E-2</v>
          </cell>
          <cell r="C138" t="str">
            <v>…</v>
          </cell>
          <cell r="F138">
            <v>7</v>
          </cell>
          <cell r="G138" t="str">
            <v>…</v>
          </cell>
        </row>
        <row r="139">
          <cell r="B139">
            <v>3.3694344163658241E-2</v>
          </cell>
          <cell r="C139" t="str">
            <v>…</v>
          </cell>
          <cell r="F139">
            <v>28</v>
          </cell>
          <cell r="G139" t="str">
            <v>…</v>
          </cell>
        </row>
        <row r="140">
          <cell r="B140">
            <v>0.11649214659685864</v>
          </cell>
          <cell r="C140" t="str">
            <v>…</v>
          </cell>
          <cell r="F140">
            <v>89</v>
          </cell>
          <cell r="G140" t="str">
            <v>…</v>
          </cell>
        </row>
        <row r="141">
          <cell r="B141">
            <v>8.7401574803149612E-2</v>
          </cell>
          <cell r="C141" t="str">
            <v>…</v>
          </cell>
          <cell r="F141">
            <v>111</v>
          </cell>
          <cell r="G141" t="str">
            <v>…</v>
          </cell>
        </row>
        <row r="142">
          <cell r="B142">
            <v>0</v>
          </cell>
          <cell r="C142" t="str">
            <v>…</v>
          </cell>
          <cell r="F142">
            <v>0</v>
          </cell>
          <cell r="G142" t="str">
            <v>…</v>
          </cell>
        </row>
        <row r="143">
          <cell r="B143">
            <v>0.12432432432432433</v>
          </cell>
          <cell r="C143" t="str">
            <v>…</v>
          </cell>
          <cell r="F143">
            <v>46</v>
          </cell>
          <cell r="G143" t="str">
            <v>…</v>
          </cell>
        </row>
        <row r="144">
          <cell r="B144">
            <v>7.792207792207792E-2</v>
          </cell>
          <cell r="C144" t="str">
            <v>…</v>
          </cell>
          <cell r="F144">
            <v>6</v>
          </cell>
          <cell r="G144" t="str">
            <v>…</v>
          </cell>
        </row>
        <row r="145">
          <cell r="B145">
            <v>3.8461538461538464E-2</v>
          </cell>
          <cell r="C145" t="str">
            <v>…</v>
          </cell>
          <cell r="F145">
            <v>1</v>
          </cell>
          <cell r="G145" t="str">
            <v>…</v>
          </cell>
        </row>
        <row r="155">
          <cell r="B155">
            <v>4.6726424607846762E-2</v>
          </cell>
          <cell r="C155">
            <v>4.6574954723248858E-2</v>
          </cell>
          <cell r="F155">
            <v>141602</v>
          </cell>
          <cell r="G155">
            <v>140851</v>
          </cell>
        </row>
        <row r="156">
          <cell r="B156">
            <v>4.8988283124686061E-2</v>
          </cell>
          <cell r="C156">
            <v>4.9428299464220837E-2</v>
          </cell>
          <cell r="F156">
            <v>319600</v>
          </cell>
          <cell r="G156">
            <v>300659</v>
          </cell>
        </row>
        <row r="179">
          <cell r="B179">
            <v>1.785057620479296E-2</v>
          </cell>
          <cell r="C179">
            <v>0</v>
          </cell>
          <cell r="D179">
            <v>36164</v>
          </cell>
          <cell r="E179">
            <v>1.5895774050313453E-2</v>
          </cell>
          <cell r="F179">
            <v>0</v>
          </cell>
          <cell r="G179">
            <v>2173</v>
          </cell>
        </row>
        <row r="180">
          <cell r="B180">
            <v>1.116884313077381E-2</v>
          </cell>
          <cell r="C180">
            <v>0</v>
          </cell>
          <cell r="D180">
            <v>19159</v>
          </cell>
          <cell r="E180">
            <v>1.1350632920389205E-2</v>
          </cell>
          <cell r="F180">
            <v>0</v>
          </cell>
          <cell r="G180">
            <v>1597</v>
          </cell>
        </row>
        <row r="183">
          <cell r="B183">
            <v>1.7673917248183731E-2</v>
          </cell>
          <cell r="C183">
            <v>0</v>
          </cell>
          <cell r="D183">
            <v>40663</v>
          </cell>
          <cell r="E183">
            <v>1.5996653936081951E-2</v>
          </cell>
          <cell r="F183">
            <v>0</v>
          </cell>
          <cell r="G183">
            <v>2333</v>
          </cell>
        </row>
        <row r="184">
          <cell r="B184">
            <v>1.421312627114669E-2</v>
          </cell>
          <cell r="C184">
            <v>0</v>
          </cell>
          <cell r="D184">
            <v>26968</v>
          </cell>
          <cell r="E184">
            <v>1.1596456601341069E-2</v>
          </cell>
          <cell r="F184">
            <v>0</v>
          </cell>
          <cell r="G184">
            <v>1745</v>
          </cell>
        </row>
      </sheetData>
      <sheetData sheetId="16"/>
      <sheetData sheetId="17">
        <row r="125">
          <cell r="B125">
            <v>4.6845383157324672E-2</v>
          </cell>
          <cell r="C125" t="str">
            <v>…</v>
          </cell>
          <cell r="F125">
            <v>519</v>
          </cell>
          <cell r="G125" t="str">
            <v>…</v>
          </cell>
        </row>
        <row r="126">
          <cell r="B126">
            <v>3.9215686274509803E-2</v>
          </cell>
          <cell r="C126" t="str">
            <v>…</v>
          </cell>
          <cell r="F126">
            <v>18</v>
          </cell>
          <cell r="G126" t="str">
            <v>…</v>
          </cell>
        </row>
        <row r="127">
          <cell r="B127">
            <v>7.066432724395362E-2</v>
          </cell>
          <cell r="C127" t="str">
            <v>…</v>
          </cell>
          <cell r="F127">
            <v>2054</v>
          </cell>
          <cell r="G127" t="str">
            <v>…</v>
          </cell>
        </row>
        <row r="129">
          <cell r="B129">
            <v>5.1876741517783972E-2</v>
          </cell>
          <cell r="C129" t="str">
            <v>…</v>
          </cell>
          <cell r="F129">
            <v>633</v>
          </cell>
          <cell r="G129" t="str">
            <v>…</v>
          </cell>
        </row>
        <row r="130">
          <cell r="B130">
            <v>9.0676065363665487E-2</v>
          </cell>
          <cell r="C130" t="str">
            <v>…</v>
          </cell>
          <cell r="F130">
            <v>283</v>
          </cell>
          <cell r="G130" t="str">
            <v>…</v>
          </cell>
        </row>
        <row r="139">
          <cell r="B139">
            <v>0.14912280701754385</v>
          </cell>
          <cell r="C139" t="str">
            <v>…</v>
          </cell>
          <cell r="F139">
            <v>17</v>
          </cell>
          <cell r="G139" t="str">
            <v>…</v>
          </cell>
        </row>
        <row r="140">
          <cell r="B140">
            <v>6.0168471720818288E-2</v>
          </cell>
          <cell r="C140" t="str">
            <v>…</v>
          </cell>
          <cell r="F140">
            <v>50</v>
          </cell>
          <cell r="G140" t="str">
            <v>…</v>
          </cell>
        </row>
        <row r="141">
          <cell r="B141">
            <v>0.13219895287958114</v>
          </cell>
          <cell r="C141" t="str">
            <v>…</v>
          </cell>
          <cell r="F141">
            <v>101</v>
          </cell>
          <cell r="G141" t="str">
            <v>…</v>
          </cell>
        </row>
        <row r="142">
          <cell r="B142">
            <v>0.1173228346456693</v>
          </cell>
          <cell r="C142" t="str">
            <v>…</v>
          </cell>
          <cell r="F142">
            <v>149</v>
          </cell>
          <cell r="G142" t="str">
            <v>…</v>
          </cell>
        </row>
        <row r="143">
          <cell r="B143">
            <v>0</v>
          </cell>
          <cell r="C143" t="str">
            <v>…</v>
          </cell>
          <cell r="F143">
            <v>0</v>
          </cell>
          <cell r="G143" t="str">
            <v>…</v>
          </cell>
        </row>
        <row r="144">
          <cell r="B144">
            <v>0.14864864864864866</v>
          </cell>
          <cell r="C144" t="str">
            <v>…</v>
          </cell>
          <cell r="F144">
            <v>55</v>
          </cell>
          <cell r="G144" t="str">
            <v>…</v>
          </cell>
        </row>
        <row r="145">
          <cell r="B145">
            <v>7.792207792207792E-2</v>
          </cell>
          <cell r="C145" t="str">
            <v>…</v>
          </cell>
          <cell r="F145">
            <v>6</v>
          </cell>
          <cell r="G145" t="str">
            <v>…</v>
          </cell>
        </row>
        <row r="146">
          <cell r="B146">
            <v>7.6923076923076927E-2</v>
          </cell>
          <cell r="C146" t="str">
            <v>…</v>
          </cell>
          <cell r="F146">
            <v>2</v>
          </cell>
          <cell r="G146" t="str">
            <v>…</v>
          </cell>
        </row>
        <row r="156">
          <cell r="B156">
            <v>7.0933076561617292E-2</v>
          </cell>
          <cell r="C156">
            <v>7.1927951354731318E-2</v>
          </cell>
          <cell r="F156">
            <v>214959</v>
          </cell>
          <cell r="G156">
            <v>217523</v>
          </cell>
        </row>
        <row r="157">
          <cell r="B157">
            <v>0.10022319098578804</v>
          </cell>
          <cell r="C157">
            <v>0.10074423819567858</v>
          </cell>
          <cell r="F157">
            <v>653857</v>
          </cell>
          <cell r="G157">
            <v>612800</v>
          </cell>
        </row>
        <row r="166">
          <cell r="B166">
            <v>5.1353231036230788E-2</v>
          </cell>
          <cell r="C166">
            <v>0</v>
          </cell>
          <cell r="D166">
            <v>104038</v>
          </cell>
          <cell r="E166">
            <v>4.975018836455674E-2</v>
          </cell>
          <cell r="F166">
            <v>0</v>
          </cell>
          <cell r="G166">
            <v>6801</v>
          </cell>
        </row>
        <row r="167">
          <cell r="B167">
            <v>7.9274360395873378E-2</v>
          </cell>
          <cell r="C167">
            <v>0</v>
          </cell>
          <cell r="D167">
            <v>135987</v>
          </cell>
          <cell r="E167">
            <v>6.9034876365523079E-2</v>
          </cell>
          <cell r="F167">
            <v>0</v>
          </cell>
          <cell r="G167">
            <v>9713</v>
          </cell>
        </row>
        <row r="170">
          <cell r="B170">
            <v>5.2654912451890377E-2</v>
          </cell>
          <cell r="C170">
            <v>0</v>
          </cell>
          <cell r="D170">
            <v>121145</v>
          </cell>
          <cell r="E170">
            <v>4.9704133897410227E-2</v>
          </cell>
          <cell r="F170">
            <v>0</v>
          </cell>
          <cell r="G170">
            <v>7249</v>
          </cell>
        </row>
        <row r="171">
          <cell r="B171">
            <v>8.3689741915388471E-2</v>
          </cell>
          <cell r="C171">
            <v>0</v>
          </cell>
          <cell r="D171">
            <v>158793</v>
          </cell>
          <cell r="E171">
            <v>6.90736790340052E-2</v>
          </cell>
          <cell r="F171">
            <v>0</v>
          </cell>
          <cell r="G171">
            <v>10394</v>
          </cell>
        </row>
      </sheetData>
      <sheetData sheetId="18"/>
      <sheetData sheetId="19">
        <row r="128">
          <cell r="B128">
            <v>1.6066431988446612E-2</v>
          </cell>
          <cell r="C128" t="str">
            <v>…</v>
          </cell>
          <cell r="F128">
            <v>178</v>
          </cell>
          <cell r="G128" t="str">
            <v>…</v>
          </cell>
        </row>
        <row r="129">
          <cell r="B129">
            <v>1.7429193899782137E-2</v>
          </cell>
          <cell r="C129" t="str">
            <v>…</v>
          </cell>
          <cell r="F129">
            <v>8</v>
          </cell>
          <cell r="G129" t="str">
            <v>…</v>
          </cell>
        </row>
        <row r="130">
          <cell r="B130">
            <v>2.3050194378504835E-2</v>
          </cell>
          <cell r="C130" t="str">
            <v>…</v>
          </cell>
          <cell r="F130">
            <v>670</v>
          </cell>
          <cell r="G130" t="str">
            <v>…</v>
          </cell>
        </row>
        <row r="132">
          <cell r="B132">
            <v>3.0322897885592527E-3</v>
          </cell>
          <cell r="C132" t="str">
            <v>…</v>
          </cell>
          <cell r="F132">
            <v>37</v>
          </cell>
          <cell r="G132" t="str">
            <v>…</v>
          </cell>
        </row>
        <row r="133">
          <cell r="B133">
            <v>6.0877923742390259E-3</v>
          </cell>
          <cell r="C133" t="str">
            <v>…</v>
          </cell>
          <cell r="F133">
            <v>19</v>
          </cell>
          <cell r="G133" t="str">
            <v>…</v>
          </cell>
        </row>
        <row r="142">
          <cell r="B142">
            <v>2.6315789473684209E-2</v>
          </cell>
          <cell r="C142" t="str">
            <v>…</v>
          </cell>
          <cell r="F142">
            <v>3</v>
          </cell>
          <cell r="G142" t="str">
            <v>…</v>
          </cell>
        </row>
        <row r="143">
          <cell r="B143">
            <v>2.5270758122743681E-2</v>
          </cell>
          <cell r="C143" t="str">
            <v>…</v>
          </cell>
          <cell r="F143">
            <v>21</v>
          </cell>
          <cell r="G143" t="str">
            <v>…</v>
          </cell>
        </row>
        <row r="144">
          <cell r="B144">
            <v>3.5340314136125657E-2</v>
          </cell>
          <cell r="C144" t="str">
            <v>…</v>
          </cell>
          <cell r="F144">
            <v>27</v>
          </cell>
          <cell r="G144" t="str">
            <v>…</v>
          </cell>
        </row>
        <row r="145">
          <cell r="B145">
            <v>3.5433070866141732E-2</v>
          </cell>
          <cell r="C145" t="str">
            <v>…</v>
          </cell>
          <cell r="F145">
            <v>45</v>
          </cell>
          <cell r="G145" t="str">
            <v>…</v>
          </cell>
        </row>
        <row r="146">
          <cell r="B146">
            <v>0</v>
          </cell>
          <cell r="C146" t="str">
            <v>…</v>
          </cell>
          <cell r="F146">
            <v>0</v>
          </cell>
          <cell r="G146" t="str">
            <v>…</v>
          </cell>
        </row>
        <row r="147">
          <cell r="B147">
            <v>3.2432432432432434E-2</v>
          </cell>
          <cell r="C147" t="str">
            <v>…</v>
          </cell>
          <cell r="F147">
            <v>12</v>
          </cell>
          <cell r="G147" t="str">
            <v>…</v>
          </cell>
        </row>
        <row r="148">
          <cell r="B148">
            <v>3.896103896103896E-2</v>
          </cell>
          <cell r="C148" t="str">
            <v>…</v>
          </cell>
          <cell r="F148">
            <v>3</v>
          </cell>
          <cell r="G148" t="str">
            <v>…</v>
          </cell>
        </row>
        <row r="149">
          <cell r="B149">
            <v>3.8461538461538464E-2</v>
          </cell>
          <cell r="C149" t="str">
            <v>…</v>
          </cell>
          <cell r="F149">
            <v>1</v>
          </cell>
          <cell r="G149" t="str">
            <v>…</v>
          </cell>
        </row>
        <row r="159">
          <cell r="B159">
            <v>1.9661119412047328E-2</v>
          </cell>
          <cell r="C159">
            <v>1.9449245563837324E-2</v>
          </cell>
          <cell r="F159">
            <v>59582</v>
          </cell>
          <cell r="G159">
            <v>58818</v>
          </cell>
        </row>
        <row r="160">
          <cell r="B160">
            <v>7.627518600909349E-3</v>
          </cell>
          <cell r="C160">
            <v>7.2738720936158597E-3</v>
          </cell>
          <cell r="F160">
            <v>49762</v>
          </cell>
          <cell r="G160">
            <v>44245</v>
          </cell>
        </row>
        <row r="169">
          <cell r="B169">
            <v>6.1724769229326397E-3</v>
          </cell>
          <cell r="C169">
            <v>0</v>
          </cell>
          <cell r="D169">
            <v>12505</v>
          </cell>
          <cell r="E169">
            <v>5.8594178620805688E-3</v>
          </cell>
          <cell r="F169">
            <v>0</v>
          </cell>
          <cell r="G169">
            <v>801</v>
          </cell>
        </row>
        <row r="170">
          <cell r="B170">
            <v>1.9091790413531095E-3</v>
          </cell>
          <cell r="C170">
            <v>0</v>
          </cell>
          <cell r="D170">
            <v>3275</v>
          </cell>
          <cell r="E170">
            <v>1.5565363867033413E-3</v>
          </cell>
          <cell r="F170">
            <v>0</v>
          </cell>
          <cell r="G170">
            <v>219</v>
          </cell>
        </row>
        <row r="173">
          <cell r="B173">
            <v>6.4401158760135349E-3</v>
          </cell>
          <cell r="C173">
            <v>0</v>
          </cell>
          <cell r="D173">
            <v>14817</v>
          </cell>
          <cell r="E173">
            <v>6.2464430929149838E-3</v>
          </cell>
          <cell r="F173">
            <v>0</v>
          </cell>
          <cell r="G173">
            <v>911</v>
          </cell>
        </row>
        <row r="174">
          <cell r="B174">
            <v>2.3764085715144031E-3</v>
          </cell>
          <cell r="C174">
            <v>0</v>
          </cell>
          <cell r="D174">
            <v>4509</v>
          </cell>
          <cell r="E174">
            <v>1.7079022043235844E-3</v>
          </cell>
          <cell r="F174">
            <v>0</v>
          </cell>
          <cell r="G174">
            <v>257</v>
          </cell>
        </row>
      </sheetData>
      <sheetData sheetId="20"/>
      <sheetData sheetId="21">
        <row r="128">
          <cell r="B128">
            <v>1.380991064175467E-2</v>
          </cell>
          <cell r="C128" t="str">
            <v>…</v>
          </cell>
          <cell r="F128">
            <v>153</v>
          </cell>
          <cell r="G128" t="str">
            <v>…</v>
          </cell>
        </row>
        <row r="129">
          <cell r="B129">
            <v>1.3071895424836602E-2</v>
          </cell>
          <cell r="C129" t="str">
            <v>…</v>
          </cell>
          <cell r="F129">
            <v>6</v>
          </cell>
          <cell r="G129" t="str">
            <v>…</v>
          </cell>
        </row>
        <row r="130">
          <cell r="B130">
            <v>2.3084597653696633E-2</v>
          </cell>
          <cell r="C130" t="str">
            <v>…</v>
          </cell>
          <cell r="F130">
            <v>671</v>
          </cell>
          <cell r="G130" t="str">
            <v>…</v>
          </cell>
        </row>
        <row r="132">
          <cell r="B132">
            <v>3.4420586789050975E-3</v>
          </cell>
          <cell r="C132" t="str">
            <v>…</v>
          </cell>
          <cell r="F132">
            <v>42</v>
          </cell>
          <cell r="G132" t="str">
            <v>…</v>
          </cell>
        </row>
        <row r="133">
          <cell r="B133">
            <v>4.1653316244793332E-3</v>
          </cell>
          <cell r="C133" t="str">
            <v>…</v>
          </cell>
          <cell r="F133">
            <v>13</v>
          </cell>
          <cell r="G133" t="str">
            <v>…</v>
          </cell>
        </row>
        <row r="142">
          <cell r="B142">
            <v>1.7543859649122806E-2</v>
          </cell>
          <cell r="C142" t="str">
            <v>…</v>
          </cell>
          <cell r="F142">
            <v>2</v>
          </cell>
          <cell r="G142" t="str">
            <v>…</v>
          </cell>
        </row>
        <row r="143">
          <cell r="B143">
            <v>2.6474127557160047E-2</v>
          </cell>
          <cell r="C143" t="str">
            <v>…</v>
          </cell>
          <cell r="F143">
            <v>22</v>
          </cell>
          <cell r="G143" t="str">
            <v>…</v>
          </cell>
        </row>
        <row r="144">
          <cell r="B144">
            <v>1.5706806282722512E-2</v>
          </cell>
          <cell r="C144" t="str">
            <v>…</v>
          </cell>
          <cell r="F144">
            <v>12</v>
          </cell>
          <cell r="G144" t="str">
            <v>…</v>
          </cell>
        </row>
        <row r="145">
          <cell r="B145">
            <v>6.2992125984251968E-3</v>
          </cell>
          <cell r="C145" t="str">
            <v>…</v>
          </cell>
          <cell r="F145">
            <v>8</v>
          </cell>
          <cell r="G145" t="str">
            <v>…</v>
          </cell>
        </row>
        <row r="146">
          <cell r="B146" t="str">
            <v>...</v>
          </cell>
          <cell r="C146" t="str">
            <v>…</v>
          </cell>
          <cell r="F146" t="str">
            <v>...</v>
          </cell>
          <cell r="G146" t="str">
            <v>…</v>
          </cell>
        </row>
        <row r="147">
          <cell r="B147" t="str">
            <v>...</v>
          </cell>
          <cell r="C147" t="str">
            <v>…</v>
          </cell>
          <cell r="F147" t="str">
            <v>...</v>
          </cell>
          <cell r="G147" t="str">
            <v>…</v>
          </cell>
        </row>
        <row r="148">
          <cell r="B148">
            <v>2.5974025974025976E-2</v>
          </cell>
          <cell r="C148" t="str">
            <v>…</v>
          </cell>
          <cell r="F148">
            <v>2</v>
          </cell>
          <cell r="G148" t="str">
            <v>…</v>
          </cell>
        </row>
        <row r="149">
          <cell r="B149">
            <v>7.6923076923076927E-2</v>
          </cell>
          <cell r="C149" t="str">
            <v>…</v>
          </cell>
          <cell r="F149">
            <v>2</v>
          </cell>
          <cell r="G149" t="str">
            <v>…</v>
          </cell>
        </row>
        <row r="159">
          <cell r="B159">
            <v>2.8473677819253126E-2</v>
          </cell>
          <cell r="C159">
            <v>2.7658415722085234E-2</v>
          </cell>
          <cell r="F159">
            <v>86288</v>
          </cell>
          <cell r="G159">
            <v>83644</v>
          </cell>
        </row>
        <row r="160">
          <cell r="B160">
            <v>1.0088735315969061E-2</v>
          </cell>
          <cell r="C160">
            <v>9.7378972928273983E-3</v>
          </cell>
          <cell r="F160">
            <v>65819</v>
          </cell>
          <cell r="G160">
            <v>59233</v>
          </cell>
        </row>
        <row r="169">
          <cell r="B169">
            <v>1.4214713348789617E-2</v>
          </cell>
          <cell r="C169">
            <v>0</v>
          </cell>
          <cell r="D169">
            <v>28798</v>
          </cell>
          <cell r="E169">
            <v>1.1184831349714344E-2</v>
          </cell>
          <cell r="F169">
            <v>0</v>
          </cell>
          <cell r="G169">
            <v>1529</v>
          </cell>
        </row>
        <row r="170">
          <cell r="B170">
            <v>2.1738408076964109E-3</v>
          </cell>
          <cell r="C170">
            <v>0</v>
          </cell>
          <cell r="D170">
            <v>3729</v>
          </cell>
          <cell r="E170">
            <v>2.0114146001691579E-3</v>
          </cell>
          <cell r="F170">
            <v>0</v>
          </cell>
          <cell r="G170">
            <v>283</v>
          </cell>
        </row>
        <row r="173">
          <cell r="B173">
            <v>1.2416032267949155E-2</v>
          </cell>
          <cell r="C173">
            <v>0</v>
          </cell>
          <cell r="D173">
            <v>28566</v>
          </cell>
          <cell r="E173">
            <v>1.1615230076177808E-2</v>
          </cell>
          <cell r="F173">
            <v>0</v>
          </cell>
          <cell r="G173">
            <v>1694</v>
          </cell>
        </row>
        <row r="174">
          <cell r="B174">
            <v>2.9603652575285878E-3</v>
          </cell>
          <cell r="C174">
            <v>0</v>
          </cell>
          <cell r="D174">
            <v>5617</v>
          </cell>
          <cell r="E174">
            <v>2.25283598157858E-3</v>
          </cell>
          <cell r="F174">
            <v>0</v>
          </cell>
          <cell r="G174">
            <v>339</v>
          </cell>
        </row>
      </sheetData>
      <sheetData sheetId="22"/>
      <sheetData sheetId="23">
        <row r="128">
          <cell r="B128">
            <v>6.2279989168697539E-3</v>
          </cell>
          <cell r="C128" t="str">
            <v>…</v>
          </cell>
          <cell r="F128">
            <v>69</v>
          </cell>
          <cell r="G128" t="str">
            <v>…</v>
          </cell>
        </row>
        <row r="129">
          <cell r="B129">
            <v>6.5359477124183009E-3</v>
          </cell>
          <cell r="C129" t="str">
            <v>…</v>
          </cell>
          <cell r="F129">
            <v>3</v>
          </cell>
          <cell r="G129" t="str">
            <v>…</v>
          </cell>
        </row>
        <row r="130">
          <cell r="B130">
            <v>6.3990091856744764E-3</v>
          </cell>
          <cell r="C130" t="str">
            <v>…</v>
          </cell>
          <cell r="F130">
            <v>186</v>
          </cell>
          <cell r="G130" t="str">
            <v>…</v>
          </cell>
        </row>
        <row r="132">
          <cell r="B132">
            <v>9.014915587608589E-4</v>
          </cell>
          <cell r="C132" t="str">
            <v>…</v>
          </cell>
          <cell r="F132">
            <v>11</v>
          </cell>
          <cell r="G132" t="str">
            <v>…</v>
          </cell>
        </row>
        <row r="133">
          <cell r="B133">
            <v>1.2816404998397949E-3</v>
          </cell>
          <cell r="C133" t="str">
            <v>…</v>
          </cell>
          <cell r="F133">
            <v>4</v>
          </cell>
          <cell r="G133" t="str">
            <v>…</v>
          </cell>
        </row>
        <row r="142">
          <cell r="B142" t="str">
            <v>...</v>
          </cell>
          <cell r="C142" t="str">
            <v>…</v>
          </cell>
          <cell r="F142" t="str">
            <v>...</v>
          </cell>
          <cell r="G142" t="str">
            <v>…</v>
          </cell>
        </row>
        <row r="143">
          <cell r="B143">
            <v>7.2202166064981952E-3</v>
          </cell>
          <cell r="C143" t="str">
            <v>…</v>
          </cell>
          <cell r="F143">
            <v>6</v>
          </cell>
          <cell r="G143" t="str">
            <v>…</v>
          </cell>
        </row>
        <row r="144">
          <cell r="B144">
            <v>7.8534031413612562E-3</v>
          </cell>
          <cell r="C144" t="str">
            <v>…</v>
          </cell>
          <cell r="F144">
            <v>6</v>
          </cell>
          <cell r="G144" t="str">
            <v>…</v>
          </cell>
        </row>
        <row r="145">
          <cell r="B145">
            <v>3.1496062992125984E-3</v>
          </cell>
          <cell r="C145" t="str">
            <v>…</v>
          </cell>
          <cell r="F145">
            <v>4</v>
          </cell>
          <cell r="G145" t="str">
            <v>…</v>
          </cell>
        </row>
        <row r="146">
          <cell r="B146">
            <v>0</v>
          </cell>
          <cell r="C146" t="str">
            <v>…</v>
          </cell>
          <cell r="F146">
            <v>0</v>
          </cell>
          <cell r="G146" t="str">
            <v>…</v>
          </cell>
        </row>
        <row r="147">
          <cell r="B147" t="str">
            <v>...</v>
          </cell>
          <cell r="C147" t="str">
            <v>…</v>
          </cell>
          <cell r="F147" t="str">
            <v>...</v>
          </cell>
          <cell r="G147" t="str">
            <v>…</v>
          </cell>
        </row>
        <row r="148">
          <cell r="B148">
            <v>0</v>
          </cell>
          <cell r="C148" t="str">
            <v>…</v>
          </cell>
          <cell r="F148">
            <v>0</v>
          </cell>
          <cell r="G148" t="str">
            <v>…</v>
          </cell>
        </row>
        <row r="149">
          <cell r="B149">
            <v>3.8461538461538464E-2</v>
          </cell>
          <cell r="C149" t="str">
            <v>…</v>
          </cell>
          <cell r="F149">
            <v>1</v>
          </cell>
          <cell r="G149" t="str">
            <v>…</v>
          </cell>
        </row>
        <row r="159">
          <cell r="B159">
            <v>5.7486549843455493E-3</v>
          </cell>
          <cell r="C159">
            <v>5.5628320942642615E-3</v>
          </cell>
          <cell r="F159">
            <v>17421</v>
          </cell>
          <cell r="G159">
            <v>16823</v>
          </cell>
        </row>
        <row r="160">
          <cell r="B160">
            <v>3.8487071369766659E-3</v>
          </cell>
          <cell r="C160">
            <v>2.8599000777611368E-3</v>
          </cell>
          <cell r="F160">
            <v>25109</v>
          </cell>
          <cell r="G160">
            <v>17396</v>
          </cell>
        </row>
        <row r="169">
          <cell r="B169">
            <v>1.6096319268839134E-3</v>
          </cell>
          <cell r="C169">
            <v>0</v>
          </cell>
          <cell r="D169">
            <v>3261</v>
          </cell>
          <cell r="E169">
            <v>1.7629459485161262E-3</v>
          </cell>
          <cell r="F169">
            <v>0</v>
          </cell>
          <cell r="G169">
            <v>241</v>
          </cell>
        </row>
        <row r="170">
          <cell r="B170">
            <v>6.6048850499330475E-4</v>
          </cell>
          <cell r="C170">
            <v>0</v>
          </cell>
          <cell r="D170">
            <v>1133</v>
          </cell>
          <cell r="E170">
            <v>5.757052389176742E-4</v>
          </cell>
          <cell r="F170">
            <v>0</v>
          </cell>
          <cell r="G170">
            <v>81</v>
          </cell>
        </row>
        <row r="173">
          <cell r="B173">
            <v>2.1819114326508703E-3</v>
          </cell>
          <cell r="C173">
            <v>0</v>
          </cell>
          <cell r="D173">
            <v>5020</v>
          </cell>
          <cell r="E173">
            <v>1.8375924795842103E-3</v>
          </cell>
          <cell r="F173">
            <v>0</v>
          </cell>
          <cell r="G173">
            <v>268</v>
          </cell>
        </row>
        <row r="174">
          <cell r="B174">
            <v>9.038679751934357E-4</v>
          </cell>
          <cell r="C174">
            <v>0</v>
          </cell>
          <cell r="D174">
            <v>1715</v>
          </cell>
          <cell r="E174">
            <v>5.3164270951706904E-4</v>
          </cell>
          <cell r="F174">
            <v>0</v>
          </cell>
          <cell r="G174">
            <v>80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1"/>
      <sheetName val="p19--26écoR1"/>
      <sheetName val="R2"/>
      <sheetName val="P35--41écoR2"/>
      <sheetName val="R3"/>
      <sheetName val="P51--56écoR3"/>
      <sheetName val="R4"/>
      <sheetName val="p65--71écoR4"/>
      <sheetName val="R5"/>
      <sheetName val="P81--85écoR5"/>
      <sheetName val="R6"/>
      <sheetName val="P95--101écoR6"/>
      <sheetName val="R7 "/>
      <sheetName val="p111--117écoR7"/>
      <sheetName val="R8"/>
      <sheetName val="p127--131écoR8"/>
      <sheetName val="R9"/>
      <sheetName val="P141--146écoR9"/>
      <sheetName val="R10"/>
      <sheetName val="P154--158écoR10"/>
      <sheetName val="R11"/>
      <sheetName val="P167--171écoR11"/>
      <sheetName val="R12"/>
      <sheetName val="p180--184écoR12"/>
    </sheetNames>
    <sheetDataSet>
      <sheetData sheetId="0"/>
      <sheetData sheetId="1">
        <row r="85">
          <cell r="E85">
            <v>0.4</v>
          </cell>
          <cell r="H85">
            <v>0.4</v>
          </cell>
        </row>
        <row r="86">
          <cell r="E86">
            <v>5.6</v>
          </cell>
          <cell r="H86">
            <v>38.1</v>
          </cell>
        </row>
        <row r="88">
          <cell r="E88">
            <v>15.1</v>
          </cell>
          <cell r="H88">
            <v>17.2</v>
          </cell>
        </row>
        <row r="89">
          <cell r="E89">
            <v>74</v>
          </cell>
          <cell r="H89">
            <v>38.5</v>
          </cell>
        </row>
        <row r="90">
          <cell r="E90">
            <v>14.2</v>
          </cell>
          <cell r="H90">
            <v>13.7</v>
          </cell>
        </row>
        <row r="96">
          <cell r="E96">
            <v>3242.9</v>
          </cell>
          <cell r="H96">
            <v>3066</v>
          </cell>
        </row>
        <row r="97">
          <cell r="E97">
            <v>10.3</v>
          </cell>
          <cell r="H97">
            <v>10.199999999999999</v>
          </cell>
        </row>
        <row r="108">
          <cell r="B108">
            <v>129273</v>
          </cell>
          <cell r="C108">
            <v>124182</v>
          </cell>
          <cell r="D108">
            <v>22218</v>
          </cell>
          <cell r="E108">
            <v>16632</v>
          </cell>
          <cell r="F108">
            <v>105328</v>
          </cell>
          <cell r="G108">
            <v>102080</v>
          </cell>
          <cell r="H108">
            <v>150198</v>
          </cell>
          <cell r="I108">
            <v>142064</v>
          </cell>
        </row>
        <row r="109">
          <cell r="B109">
            <v>6.2</v>
          </cell>
          <cell r="C109">
            <v>6.2</v>
          </cell>
          <cell r="D109">
            <v>7.3</v>
          </cell>
          <cell r="E109">
            <v>5.6</v>
          </cell>
          <cell r="F109">
            <v>16.3</v>
          </cell>
          <cell r="G109">
            <v>16.3</v>
          </cell>
          <cell r="H109">
            <v>13.2</v>
          </cell>
          <cell r="I109">
            <v>12.8</v>
          </cell>
        </row>
      </sheetData>
      <sheetData sheetId="2"/>
      <sheetData sheetId="3">
        <row r="66">
          <cell r="E66">
            <v>643.4</v>
          </cell>
          <cell r="H66">
            <v>436</v>
          </cell>
        </row>
        <row r="67">
          <cell r="E67">
            <v>3210.4</v>
          </cell>
          <cell r="H67">
            <v>3299.6</v>
          </cell>
        </row>
        <row r="69">
          <cell r="E69">
            <v>0.9</v>
          </cell>
          <cell r="H69">
            <v>1.4</v>
          </cell>
        </row>
        <row r="70">
          <cell r="E70">
            <v>23</v>
          </cell>
          <cell r="H70">
            <v>41.9</v>
          </cell>
        </row>
        <row r="76">
          <cell r="E76">
            <v>1660.9</v>
          </cell>
          <cell r="H76">
            <v>1582</v>
          </cell>
        </row>
        <row r="77">
          <cell r="E77">
            <v>5.3</v>
          </cell>
          <cell r="H77">
            <v>5.3</v>
          </cell>
        </row>
        <row r="88">
          <cell r="B88">
            <v>340953</v>
          </cell>
          <cell r="C88">
            <v>323733</v>
          </cell>
          <cell r="D88">
            <v>36753</v>
          </cell>
          <cell r="E88">
            <v>34734</v>
          </cell>
          <cell r="F88">
            <v>12252</v>
          </cell>
          <cell r="G88">
            <v>11991</v>
          </cell>
          <cell r="H88">
            <v>82106</v>
          </cell>
          <cell r="I88">
            <v>79645</v>
          </cell>
        </row>
        <row r="89">
          <cell r="B89">
            <v>16.3</v>
          </cell>
          <cell r="C89">
            <v>16.2</v>
          </cell>
          <cell r="D89">
            <v>12</v>
          </cell>
          <cell r="E89">
            <v>11.7</v>
          </cell>
          <cell r="F89">
            <v>1.9</v>
          </cell>
          <cell r="G89">
            <v>1.9</v>
          </cell>
          <cell r="H89">
            <v>7.2</v>
          </cell>
          <cell r="I89">
            <v>7.2</v>
          </cell>
        </row>
        <row r="98">
          <cell r="E98" t="str">
            <v>…</v>
          </cell>
          <cell r="H98" t="str">
            <v>…</v>
          </cell>
        </row>
        <row r="99">
          <cell r="E99" t="str">
            <v>…</v>
          </cell>
          <cell r="H99" t="str">
            <v>…</v>
          </cell>
        </row>
        <row r="100">
          <cell r="E100" t="str">
            <v>…</v>
          </cell>
          <cell r="H100" t="str">
            <v>…</v>
          </cell>
        </row>
        <row r="101">
          <cell r="E101" t="str">
            <v>…</v>
          </cell>
          <cell r="H101" t="str">
            <v>…</v>
          </cell>
        </row>
        <row r="102">
          <cell r="E102" t="str">
            <v>…</v>
          </cell>
          <cell r="H102" t="str">
            <v>…</v>
          </cell>
        </row>
        <row r="103">
          <cell r="E103" t="str">
            <v>…</v>
          </cell>
          <cell r="H103" t="str">
            <v>…</v>
          </cell>
        </row>
        <row r="104">
          <cell r="E104" t="str">
            <v>…</v>
          </cell>
          <cell r="H104" t="str">
            <v>…</v>
          </cell>
        </row>
      </sheetData>
      <sheetData sheetId="4"/>
      <sheetData sheetId="5">
        <row r="42">
          <cell r="E42">
            <v>92.6</v>
          </cell>
          <cell r="H42">
            <v>115.3</v>
          </cell>
        </row>
        <row r="43">
          <cell r="E43">
            <v>36.799999999999997</v>
          </cell>
          <cell r="H43">
            <v>49.2</v>
          </cell>
        </row>
        <row r="49">
          <cell r="E49">
            <v>2829.5</v>
          </cell>
          <cell r="H49">
            <v>2744</v>
          </cell>
        </row>
        <row r="50">
          <cell r="E50">
            <v>9</v>
          </cell>
          <cell r="H50">
            <v>9.1</v>
          </cell>
        </row>
        <row r="67">
          <cell r="B67">
            <v>192387</v>
          </cell>
          <cell r="C67">
            <v>180404</v>
          </cell>
          <cell r="D67">
            <v>25857</v>
          </cell>
          <cell r="E67">
            <v>23748</v>
          </cell>
          <cell r="F67">
            <v>89204</v>
          </cell>
          <cell r="G67">
            <v>91500</v>
          </cell>
          <cell r="H67">
            <v>135547</v>
          </cell>
          <cell r="I67">
            <v>134698</v>
          </cell>
        </row>
        <row r="68">
          <cell r="B68">
            <v>9.1999999999999993</v>
          </cell>
          <cell r="C68">
            <v>9</v>
          </cell>
          <cell r="D68">
            <v>8.5</v>
          </cell>
          <cell r="E68">
            <v>8</v>
          </cell>
          <cell r="F68">
            <v>13.8</v>
          </cell>
          <cell r="G68">
            <v>14.6</v>
          </cell>
          <cell r="H68">
            <v>11.9</v>
          </cell>
          <cell r="I68">
            <v>12.1</v>
          </cell>
        </row>
        <row r="76">
          <cell r="E76" t="str">
            <v>…</v>
          </cell>
          <cell r="H76" t="str">
            <v>…</v>
          </cell>
        </row>
        <row r="77">
          <cell r="E77" t="str">
            <v>…</v>
          </cell>
          <cell r="H77" t="str">
            <v>…</v>
          </cell>
        </row>
      </sheetData>
      <sheetData sheetId="6"/>
      <sheetData sheetId="7">
        <row r="85">
          <cell r="E85">
            <v>865.2</v>
          </cell>
          <cell r="H85">
            <v>685.4</v>
          </cell>
        </row>
        <row r="87">
          <cell r="E87">
            <v>10.9</v>
          </cell>
          <cell r="H87">
            <v>5.0999999999999996</v>
          </cell>
        </row>
        <row r="93">
          <cell r="E93">
            <v>4247.8</v>
          </cell>
          <cell r="H93">
            <v>4138</v>
          </cell>
        </row>
        <row r="94">
          <cell r="E94">
            <v>13.5</v>
          </cell>
          <cell r="H94">
            <v>13.8</v>
          </cell>
        </row>
        <row r="105">
          <cell r="B105">
            <v>269171</v>
          </cell>
          <cell r="C105">
            <v>258281</v>
          </cell>
          <cell r="D105">
            <v>35310</v>
          </cell>
          <cell r="E105">
            <v>32268</v>
          </cell>
          <cell r="F105">
            <v>199328</v>
          </cell>
          <cell r="G105">
            <v>186821</v>
          </cell>
          <cell r="H105">
            <v>280026</v>
          </cell>
          <cell r="I105">
            <v>264161</v>
          </cell>
        </row>
        <row r="106">
          <cell r="B106">
            <v>12.9</v>
          </cell>
          <cell r="C106">
            <v>13</v>
          </cell>
          <cell r="D106">
            <v>11.5</v>
          </cell>
          <cell r="E106">
            <v>10.8</v>
          </cell>
          <cell r="F106">
            <v>30.9</v>
          </cell>
          <cell r="G106">
            <v>29.9</v>
          </cell>
          <cell r="H106">
            <v>24.6</v>
          </cell>
          <cell r="I106">
            <v>23.8</v>
          </cell>
        </row>
      </sheetData>
      <sheetData sheetId="8"/>
      <sheetData sheetId="9">
        <row r="42">
          <cell r="E42">
            <v>73.599999999999994</v>
          </cell>
          <cell r="H42">
            <v>74.2</v>
          </cell>
        </row>
        <row r="43">
          <cell r="E43">
            <v>56.9</v>
          </cell>
          <cell r="H43">
            <v>54.4</v>
          </cell>
        </row>
        <row r="44">
          <cell r="E44">
            <v>23.6</v>
          </cell>
          <cell r="H44">
            <v>17.399999999999999</v>
          </cell>
        </row>
        <row r="45">
          <cell r="E45">
            <v>111.6</v>
          </cell>
          <cell r="H45">
            <v>78.099999999999994</v>
          </cell>
        </row>
        <row r="46">
          <cell r="E46">
            <v>68.8</v>
          </cell>
          <cell r="H46">
            <v>84.7</v>
          </cell>
        </row>
        <row r="47">
          <cell r="E47">
            <v>109.6</v>
          </cell>
          <cell r="H47">
            <v>139.30000000000001</v>
          </cell>
        </row>
        <row r="48">
          <cell r="E48">
            <v>380</v>
          </cell>
          <cell r="H48">
            <v>406.5</v>
          </cell>
        </row>
        <row r="49">
          <cell r="E49">
            <v>295.60000000000002</v>
          </cell>
          <cell r="H49">
            <v>333.7</v>
          </cell>
        </row>
        <row r="55">
          <cell r="E55">
            <v>2039.4</v>
          </cell>
          <cell r="H55">
            <v>1971</v>
          </cell>
        </row>
        <row r="56">
          <cell r="E56">
            <v>6.5</v>
          </cell>
          <cell r="H56">
            <v>6.6</v>
          </cell>
        </row>
        <row r="69">
          <cell r="B69">
            <v>261127</v>
          </cell>
          <cell r="C69">
            <v>251356</v>
          </cell>
          <cell r="D69">
            <v>60973</v>
          </cell>
          <cell r="E69">
            <v>60596</v>
          </cell>
          <cell r="F69">
            <v>19094</v>
          </cell>
          <cell r="G69">
            <v>18457</v>
          </cell>
          <cell r="H69">
            <v>98559</v>
          </cell>
          <cell r="I69">
            <v>99600</v>
          </cell>
        </row>
        <row r="70">
          <cell r="B70">
            <v>12.5</v>
          </cell>
          <cell r="C70">
            <v>12.6</v>
          </cell>
          <cell r="D70">
            <v>19.899999999999999</v>
          </cell>
          <cell r="E70">
            <v>20.399999999999999</v>
          </cell>
          <cell r="F70">
            <v>3</v>
          </cell>
          <cell r="G70">
            <v>3</v>
          </cell>
          <cell r="H70">
            <v>8.6999999999999993</v>
          </cell>
          <cell r="I70">
            <v>9</v>
          </cell>
        </row>
        <row r="78">
          <cell r="E78">
            <v>24803</v>
          </cell>
          <cell r="H78">
            <v>18876</v>
          </cell>
        </row>
        <row r="79">
          <cell r="E79">
            <v>75.5</v>
          </cell>
          <cell r="H79">
            <v>70.099999999999994</v>
          </cell>
        </row>
      </sheetData>
      <sheetData sheetId="10"/>
      <sheetData sheetId="11">
        <row r="87">
          <cell r="E87">
            <v>3350.9</v>
          </cell>
          <cell r="H87">
            <v>3303.7</v>
          </cell>
        </row>
        <row r="88">
          <cell r="E88">
            <v>16.600000000000001</v>
          </cell>
          <cell r="H88">
            <v>52.2</v>
          </cell>
        </row>
        <row r="90">
          <cell r="E90">
            <v>106</v>
          </cell>
          <cell r="H90">
            <v>124.2</v>
          </cell>
        </row>
        <row r="91">
          <cell r="E91">
            <v>0.1</v>
          </cell>
          <cell r="H91">
            <v>0.6</v>
          </cell>
        </row>
        <row r="92">
          <cell r="E92">
            <v>17.8</v>
          </cell>
          <cell r="H92">
            <v>15.8</v>
          </cell>
        </row>
        <row r="98">
          <cell r="E98">
            <v>10009</v>
          </cell>
          <cell r="H98">
            <v>9531</v>
          </cell>
        </row>
        <row r="99">
          <cell r="E99">
            <v>31.9</v>
          </cell>
          <cell r="H99">
            <v>31.7</v>
          </cell>
        </row>
        <row r="110">
          <cell r="B110">
            <v>123852</v>
          </cell>
          <cell r="C110">
            <v>115002</v>
          </cell>
          <cell r="D110">
            <v>35369</v>
          </cell>
          <cell r="E110">
            <v>48355</v>
          </cell>
          <cell r="F110">
            <v>95865</v>
          </cell>
          <cell r="G110">
            <v>96298</v>
          </cell>
          <cell r="H110">
            <v>128223</v>
          </cell>
          <cell r="I110">
            <v>141975</v>
          </cell>
        </row>
        <row r="111">
          <cell r="B111">
            <v>5.9</v>
          </cell>
          <cell r="C111">
            <v>5.8</v>
          </cell>
          <cell r="D111">
            <v>11.6</v>
          </cell>
          <cell r="E111">
            <v>16.2</v>
          </cell>
          <cell r="F111">
            <v>14.9</v>
          </cell>
          <cell r="G111">
            <v>15.4</v>
          </cell>
          <cell r="H111">
            <v>11.3</v>
          </cell>
          <cell r="I111">
            <v>12.8</v>
          </cell>
        </row>
      </sheetData>
      <sheetData sheetId="12"/>
      <sheetData sheetId="13">
        <row r="87">
          <cell r="E87">
            <v>23.1</v>
          </cell>
          <cell r="H87">
            <v>20.399999999999999</v>
          </cell>
        </row>
        <row r="88">
          <cell r="E88">
            <v>9.6</v>
          </cell>
          <cell r="H88">
            <v>8.6999999999999993</v>
          </cell>
        </row>
        <row r="94">
          <cell r="E94">
            <v>3551.8</v>
          </cell>
          <cell r="H94">
            <v>3342</v>
          </cell>
        </row>
        <row r="95">
          <cell r="E95">
            <v>11.3</v>
          </cell>
          <cell r="H95">
            <v>11.1</v>
          </cell>
        </row>
        <row r="106">
          <cell r="B106">
            <v>209185</v>
          </cell>
          <cell r="C106">
            <v>201129</v>
          </cell>
          <cell r="D106">
            <v>27424</v>
          </cell>
          <cell r="E106">
            <v>24578</v>
          </cell>
          <cell r="F106">
            <v>77386</v>
          </cell>
          <cell r="G106">
            <v>73811</v>
          </cell>
          <cell r="H106">
            <v>120732</v>
          </cell>
          <cell r="I106">
            <v>114119</v>
          </cell>
        </row>
        <row r="107">
          <cell r="B107">
            <v>10</v>
          </cell>
          <cell r="C107">
            <v>10.1</v>
          </cell>
          <cell r="D107">
            <v>9</v>
          </cell>
          <cell r="E107">
            <v>8.3000000000000007</v>
          </cell>
          <cell r="F107">
            <v>12</v>
          </cell>
          <cell r="G107">
            <v>11.8</v>
          </cell>
          <cell r="H107">
            <v>10.6</v>
          </cell>
          <cell r="I107">
            <v>10.3</v>
          </cell>
        </row>
        <row r="115">
          <cell r="E115">
            <v>6577</v>
          </cell>
          <cell r="H115">
            <v>6262</v>
          </cell>
        </row>
        <row r="116">
          <cell r="E116">
            <v>20</v>
          </cell>
          <cell r="H116">
            <v>23.3</v>
          </cell>
        </row>
      </sheetData>
      <sheetData sheetId="14"/>
      <sheetData sheetId="15">
        <row r="35">
          <cell r="E35">
            <v>18.2</v>
          </cell>
          <cell r="H35">
            <v>19.3</v>
          </cell>
        </row>
        <row r="41">
          <cell r="E41">
            <v>624.20000000000005</v>
          </cell>
          <cell r="H41">
            <v>589</v>
          </cell>
        </row>
        <row r="42">
          <cell r="E42">
            <v>2</v>
          </cell>
          <cell r="H42">
            <v>2</v>
          </cell>
        </row>
        <row r="52">
          <cell r="B52">
            <v>199194</v>
          </cell>
          <cell r="C52">
            <v>193439</v>
          </cell>
          <cell r="D52">
            <v>21700</v>
          </cell>
          <cell r="E52">
            <v>20370</v>
          </cell>
          <cell r="F52" t="str">
            <v xml:space="preserve"> -</v>
          </cell>
          <cell r="G52" t="str">
            <v xml:space="preserve"> -</v>
          </cell>
          <cell r="H52">
            <v>32194</v>
          </cell>
          <cell r="I52">
            <v>30727</v>
          </cell>
        </row>
        <row r="53">
          <cell r="B53">
            <v>9.5</v>
          </cell>
          <cell r="C53">
            <v>9.6999999999999993</v>
          </cell>
          <cell r="D53">
            <v>7.1</v>
          </cell>
          <cell r="E53">
            <v>6.8</v>
          </cell>
          <cell r="F53" t="str">
            <v xml:space="preserve"> -</v>
          </cell>
          <cell r="G53" t="str">
            <v xml:space="preserve"> -</v>
          </cell>
          <cell r="H53">
            <v>2.8</v>
          </cell>
          <cell r="I53">
            <v>2.8</v>
          </cell>
        </row>
      </sheetData>
      <sheetData sheetId="16"/>
      <sheetData sheetId="17">
        <row r="86">
          <cell r="E86">
            <v>0.1</v>
          </cell>
          <cell r="H86">
            <v>0.6</v>
          </cell>
        </row>
        <row r="92">
          <cell r="E92">
            <v>2523.6</v>
          </cell>
          <cell r="H92">
            <v>2462</v>
          </cell>
        </row>
        <row r="93">
          <cell r="E93">
            <v>8</v>
          </cell>
          <cell r="H93">
            <v>8.1999999999999993</v>
          </cell>
        </row>
        <row r="104">
          <cell r="B104">
            <v>186887</v>
          </cell>
          <cell r="C104">
            <v>174901</v>
          </cell>
          <cell r="D104">
            <v>18346</v>
          </cell>
          <cell r="E104">
            <v>17056</v>
          </cell>
          <cell r="F104">
            <v>46128</v>
          </cell>
          <cell r="G104">
            <v>44059</v>
          </cell>
          <cell r="H104">
            <v>76463</v>
          </cell>
          <cell r="I104">
            <v>72157</v>
          </cell>
        </row>
        <row r="105">
          <cell r="B105">
            <v>8.9</v>
          </cell>
          <cell r="C105">
            <v>8.8000000000000007</v>
          </cell>
          <cell r="D105">
            <v>6</v>
          </cell>
          <cell r="E105">
            <v>5.7</v>
          </cell>
          <cell r="F105">
            <v>7.2</v>
          </cell>
          <cell r="G105">
            <v>7</v>
          </cell>
          <cell r="H105">
            <v>6.7</v>
          </cell>
          <cell r="I105">
            <v>6.5</v>
          </cell>
        </row>
      </sheetData>
      <sheetData sheetId="18"/>
      <sheetData sheetId="19">
        <row r="59">
          <cell r="E59">
            <v>380</v>
          </cell>
          <cell r="H59">
            <v>327.39999999999998</v>
          </cell>
        </row>
        <row r="66">
          <cell r="E66">
            <v>179.6</v>
          </cell>
          <cell r="H66">
            <v>173</v>
          </cell>
        </row>
        <row r="67">
          <cell r="E67">
            <v>0.6</v>
          </cell>
          <cell r="H67">
            <v>0.6</v>
          </cell>
        </row>
        <row r="78">
          <cell r="B78">
            <v>84698</v>
          </cell>
          <cell r="C78">
            <v>81679</v>
          </cell>
          <cell r="D78">
            <v>8927</v>
          </cell>
          <cell r="E78">
            <v>8377</v>
          </cell>
          <cell r="F78" t="str">
            <v xml:space="preserve"> -</v>
          </cell>
          <cell r="G78" t="str">
            <v xml:space="preserve"> -</v>
          </cell>
          <cell r="H78">
            <v>11807</v>
          </cell>
          <cell r="I78">
            <v>10889</v>
          </cell>
        </row>
        <row r="79">
          <cell r="B79">
            <v>4.0999999999999996</v>
          </cell>
          <cell r="C79">
            <v>4.0999999999999996</v>
          </cell>
          <cell r="D79">
            <v>2.9</v>
          </cell>
          <cell r="E79">
            <v>2.8</v>
          </cell>
          <cell r="F79" t="str">
            <v xml:space="preserve"> -</v>
          </cell>
          <cell r="G79" t="str">
            <v xml:space="preserve"> -</v>
          </cell>
          <cell r="H79">
            <v>1</v>
          </cell>
          <cell r="I79">
            <v>1</v>
          </cell>
        </row>
      </sheetData>
      <sheetData sheetId="20"/>
      <sheetData sheetId="21">
        <row r="52">
          <cell r="E52">
            <v>120.7</v>
          </cell>
          <cell r="H52">
            <v>3.3</v>
          </cell>
        </row>
        <row r="53">
          <cell r="E53" t="str">
            <v xml:space="preserve"> -</v>
          </cell>
          <cell r="H53" t="str">
            <v xml:space="preserve"> -</v>
          </cell>
        </row>
        <row r="62">
          <cell r="E62">
            <v>330.2</v>
          </cell>
          <cell r="H62">
            <v>318</v>
          </cell>
        </row>
        <row r="63">
          <cell r="E63">
            <v>1.1000000000000001</v>
          </cell>
          <cell r="H63">
            <v>1.1000000000000001</v>
          </cell>
        </row>
        <row r="74">
          <cell r="B74">
            <v>70868</v>
          </cell>
          <cell r="C74">
            <v>66939</v>
          </cell>
          <cell r="D74">
            <v>8870</v>
          </cell>
          <cell r="E74">
            <v>7978</v>
          </cell>
          <cell r="F74" t="str">
            <v xml:space="preserve"> -</v>
          </cell>
          <cell r="G74" t="str">
            <v xml:space="preserve"> -</v>
          </cell>
          <cell r="H74">
            <v>14910</v>
          </cell>
          <cell r="I74">
            <v>13784</v>
          </cell>
        </row>
        <row r="75">
          <cell r="B75">
            <v>3.4</v>
          </cell>
          <cell r="C75">
            <v>3.4</v>
          </cell>
          <cell r="D75">
            <v>2.9</v>
          </cell>
          <cell r="E75">
            <v>2.7</v>
          </cell>
          <cell r="F75" t="str">
            <v xml:space="preserve"> -</v>
          </cell>
          <cell r="G75" t="str">
            <v xml:space="preserve"> -</v>
          </cell>
          <cell r="H75">
            <v>1.3</v>
          </cell>
          <cell r="I75">
            <v>1.2</v>
          </cell>
        </row>
        <row r="83">
          <cell r="E83">
            <v>1462</v>
          </cell>
          <cell r="H83">
            <v>1790</v>
          </cell>
        </row>
        <row r="84">
          <cell r="E84">
            <v>4.5</v>
          </cell>
          <cell r="H84">
            <v>6.6</v>
          </cell>
        </row>
      </sheetData>
      <sheetData sheetId="22"/>
      <sheetData sheetId="23">
        <row r="57">
          <cell r="B57">
            <v>23035</v>
          </cell>
          <cell r="C57">
            <v>22448</v>
          </cell>
          <cell r="D57">
            <v>4017</v>
          </cell>
          <cell r="E57">
            <v>2992</v>
          </cell>
          <cell r="F57" t="str">
            <v xml:space="preserve"> -</v>
          </cell>
          <cell r="G57" t="str">
            <v xml:space="preserve"> -</v>
          </cell>
          <cell r="H57">
            <v>7087</v>
          </cell>
          <cell r="I57">
            <v>5250</v>
          </cell>
        </row>
        <row r="58">
          <cell r="B58">
            <v>1.1000000000000001</v>
          </cell>
          <cell r="C58">
            <v>1.1000000000000001</v>
          </cell>
          <cell r="D58">
            <v>1.3</v>
          </cell>
          <cell r="E58">
            <v>1</v>
          </cell>
          <cell r="F58" t="str">
            <v xml:space="preserve"> -</v>
          </cell>
          <cell r="G58" t="str">
            <v xml:space="preserve"> -</v>
          </cell>
          <cell r="H58">
            <v>0.6</v>
          </cell>
          <cell r="I58">
            <v>0.5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R1"/>
      <sheetName val="p19--26écoR1"/>
      <sheetName val="R2"/>
      <sheetName val="P35--41écoR2"/>
      <sheetName val="R3"/>
      <sheetName val="P51--56écoR3"/>
      <sheetName val="R4"/>
      <sheetName val="p65--71écoR4"/>
      <sheetName val="R5"/>
      <sheetName val="P81--85écoR5"/>
      <sheetName val="R6"/>
      <sheetName val="P95--101écoR6"/>
      <sheetName val="R7 "/>
      <sheetName val="p111--117écoR7"/>
      <sheetName val="R8"/>
      <sheetName val="p127--131écoR8"/>
      <sheetName val="R9"/>
      <sheetName val="P141--146écoR9"/>
      <sheetName val="R10"/>
      <sheetName val="P154--158écoR10"/>
      <sheetName val="R11"/>
      <sheetName val="P167--171écoR11"/>
      <sheetName val="R12"/>
      <sheetName val="p180--184écoR12"/>
      <sheetName val="Feuil1"/>
    </sheetNames>
    <sheetDataSet>
      <sheetData sheetId="0"/>
      <sheetData sheetId="1">
        <row r="274">
          <cell r="B274">
            <v>30604</v>
          </cell>
          <cell r="C274">
            <v>11003</v>
          </cell>
          <cell r="D274">
            <v>2062302</v>
          </cell>
          <cell r="E274">
            <v>0</v>
          </cell>
          <cell r="F274">
            <v>432525</v>
          </cell>
          <cell r="G274">
            <v>0</v>
          </cell>
          <cell r="H274">
            <v>1219078</v>
          </cell>
          <cell r="I274">
            <v>0</v>
          </cell>
          <cell r="J274">
            <v>4498</v>
          </cell>
          <cell r="K274">
            <v>0</v>
          </cell>
        </row>
        <row r="275">
          <cell r="B275">
            <v>9</v>
          </cell>
          <cell r="C275">
            <v>9.9</v>
          </cell>
          <cell r="D275">
            <v>7.2</v>
          </cell>
          <cell r="E275">
            <v>0</v>
          </cell>
          <cell r="F275">
            <v>7.2</v>
          </cell>
          <cell r="G275">
            <v>0</v>
          </cell>
          <cell r="H275">
            <v>7.4</v>
          </cell>
          <cell r="I275">
            <v>0</v>
          </cell>
          <cell r="J275">
            <v>9.8000000000000007</v>
          </cell>
          <cell r="K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8">
          <cell r="B278">
            <v>34906</v>
          </cell>
          <cell r="C278">
            <v>11048</v>
          </cell>
          <cell r="D278">
            <v>2443482</v>
          </cell>
          <cell r="E278">
            <v>0</v>
          </cell>
          <cell r="F278">
            <v>459450</v>
          </cell>
          <cell r="G278">
            <v>0</v>
          </cell>
          <cell r="H278">
            <v>1358427</v>
          </cell>
          <cell r="I278">
            <v>0</v>
          </cell>
          <cell r="J278">
            <v>4437</v>
          </cell>
          <cell r="K278">
            <v>0</v>
          </cell>
        </row>
        <row r="279">
          <cell r="B279">
            <v>9.1999999999999993</v>
          </cell>
          <cell r="C279">
            <v>9.1999999999999993</v>
          </cell>
          <cell r="D279">
            <v>7.9</v>
          </cell>
          <cell r="E279">
            <v>0</v>
          </cell>
          <cell r="F279">
            <v>7.1</v>
          </cell>
          <cell r="G279">
            <v>0</v>
          </cell>
          <cell r="H279">
            <v>7.6</v>
          </cell>
          <cell r="I279">
            <v>0</v>
          </cell>
          <cell r="J279">
            <v>9.1999999999999993</v>
          </cell>
          <cell r="K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3">
          <cell r="D293" t="str">
            <v xml:space="preserve">بنايات </v>
          </cell>
          <cell r="E293" t="str">
            <v>التعليم</v>
          </cell>
          <cell r="F293" t="str">
            <v>الصحة</v>
          </cell>
          <cell r="G293" t="str">
            <v xml:space="preserve">بنايات صناعية </v>
          </cell>
          <cell r="H293">
            <v>0</v>
          </cell>
        </row>
        <row r="294">
          <cell r="D294" t="str">
            <v>إدارية أخرى</v>
          </cell>
          <cell r="E294">
            <v>0</v>
          </cell>
          <cell r="F294">
            <v>0</v>
          </cell>
          <cell r="G294" t="str">
            <v>وتجارية</v>
          </cell>
          <cell r="H294">
            <v>0</v>
          </cell>
        </row>
        <row r="295">
          <cell r="D295" t="str">
            <v>Autres</v>
          </cell>
          <cell r="E295">
            <v>0</v>
          </cell>
          <cell r="F295">
            <v>0</v>
          </cell>
          <cell r="G295" t="str">
            <v>Bâtiments</v>
          </cell>
          <cell r="H295">
            <v>0</v>
          </cell>
        </row>
        <row r="296">
          <cell r="D296" t="str">
            <v>bâtiments</v>
          </cell>
          <cell r="E296" t="str">
            <v>Enseign.</v>
          </cell>
          <cell r="F296" t="str">
            <v>Santé</v>
          </cell>
          <cell r="G296" t="str">
            <v>commerc.</v>
          </cell>
          <cell r="H296">
            <v>0</v>
          </cell>
        </row>
        <row r="297">
          <cell r="D297" t="str">
            <v>administ.</v>
          </cell>
          <cell r="E297">
            <v>0</v>
          </cell>
          <cell r="F297">
            <v>0</v>
          </cell>
          <cell r="G297" t="str">
            <v>et indust.</v>
          </cell>
          <cell r="H297">
            <v>0</v>
          </cell>
        </row>
        <row r="299">
          <cell r="B299">
            <v>1519</v>
          </cell>
          <cell r="C299">
            <v>1221</v>
          </cell>
          <cell r="D299">
            <v>1000</v>
          </cell>
          <cell r="E299">
            <v>1000</v>
          </cell>
          <cell r="F299">
            <v>1000</v>
          </cell>
          <cell r="G299">
            <v>1633</v>
          </cell>
          <cell r="H299">
            <v>0</v>
          </cell>
          <cell r="I299">
            <v>1479</v>
          </cell>
          <cell r="J299">
            <v>2034</v>
          </cell>
          <cell r="K299">
            <v>1657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</row>
        <row r="301"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</row>
        <row r="302">
          <cell r="B302">
            <v>1600</v>
          </cell>
          <cell r="C302">
            <v>1092</v>
          </cell>
          <cell r="D302">
            <v>1443</v>
          </cell>
          <cell r="E302">
            <v>1500</v>
          </cell>
          <cell r="F302">
            <v>1375</v>
          </cell>
          <cell r="G302">
            <v>1572</v>
          </cell>
          <cell r="H302">
            <v>0</v>
          </cell>
          <cell r="I302">
            <v>1576</v>
          </cell>
          <cell r="J302">
            <v>2158</v>
          </cell>
          <cell r="K302">
            <v>1639</v>
          </cell>
        </row>
      </sheetData>
      <sheetData sheetId="2"/>
      <sheetData sheetId="3">
        <row r="271">
          <cell r="B271">
            <v>24594</v>
          </cell>
          <cell r="C271">
            <v>8692</v>
          </cell>
          <cell r="D271">
            <v>2728371</v>
          </cell>
          <cell r="E271">
            <v>0</v>
          </cell>
          <cell r="F271">
            <v>589961</v>
          </cell>
          <cell r="G271">
            <v>0</v>
          </cell>
          <cell r="H271">
            <v>1526003</v>
          </cell>
          <cell r="I271">
            <v>0</v>
          </cell>
          <cell r="J271">
            <v>5233</v>
          </cell>
          <cell r="K271">
            <v>0</v>
          </cell>
        </row>
        <row r="272">
          <cell r="B272">
            <v>7.2</v>
          </cell>
          <cell r="C272">
            <v>7.9</v>
          </cell>
          <cell r="D272">
            <v>9.6</v>
          </cell>
          <cell r="E272">
            <v>0</v>
          </cell>
          <cell r="F272">
            <v>9.9</v>
          </cell>
          <cell r="G272">
            <v>0</v>
          </cell>
          <cell r="H272">
            <v>9.1999999999999993</v>
          </cell>
          <cell r="I272">
            <v>0</v>
          </cell>
          <cell r="J272">
            <v>11.4</v>
          </cell>
          <cell r="K272">
            <v>0</v>
          </cell>
        </row>
        <row r="275">
          <cell r="B275">
            <v>34961</v>
          </cell>
          <cell r="C275">
            <v>11298</v>
          </cell>
          <cell r="D275">
            <v>3501441</v>
          </cell>
          <cell r="E275">
            <v>0</v>
          </cell>
          <cell r="F275">
            <v>682798</v>
          </cell>
          <cell r="G275">
            <v>0</v>
          </cell>
          <cell r="H275">
            <v>1830774</v>
          </cell>
          <cell r="I275">
            <v>0</v>
          </cell>
          <cell r="J275">
            <v>5947</v>
          </cell>
          <cell r="K275">
            <v>0</v>
          </cell>
        </row>
        <row r="276">
          <cell r="B276">
            <v>9.1999999999999993</v>
          </cell>
          <cell r="C276">
            <v>9.4</v>
          </cell>
          <cell r="D276">
            <v>11.3</v>
          </cell>
          <cell r="E276">
            <v>0</v>
          </cell>
          <cell r="F276">
            <v>10.6</v>
          </cell>
          <cell r="G276">
            <v>0</v>
          </cell>
          <cell r="H276">
            <v>10.199999999999999</v>
          </cell>
          <cell r="I276">
            <v>0</v>
          </cell>
          <cell r="J276">
            <v>12.3</v>
          </cell>
          <cell r="K276">
            <v>0</v>
          </cell>
        </row>
        <row r="297">
          <cell r="B297">
            <v>1870</v>
          </cell>
          <cell r="C297">
            <v>1779</v>
          </cell>
          <cell r="D297">
            <v>2000</v>
          </cell>
          <cell r="E297">
            <v>1600</v>
          </cell>
          <cell r="F297">
            <v>1667</v>
          </cell>
          <cell r="G297">
            <v>1931</v>
          </cell>
          <cell r="H297">
            <v>0</v>
          </cell>
          <cell r="I297">
            <v>1878</v>
          </cell>
          <cell r="J297">
            <v>1979</v>
          </cell>
          <cell r="K297">
            <v>1759</v>
          </cell>
        </row>
        <row r="300">
          <cell r="B300">
            <v>1869</v>
          </cell>
          <cell r="C300">
            <v>1750</v>
          </cell>
          <cell r="D300">
            <v>1500</v>
          </cell>
          <cell r="E300">
            <v>2000</v>
          </cell>
          <cell r="F300" t="str">
            <v>-</v>
          </cell>
          <cell r="G300">
            <v>1875</v>
          </cell>
          <cell r="H300">
            <v>0</v>
          </cell>
          <cell r="I300">
            <v>1866</v>
          </cell>
          <cell r="J300">
            <v>1955</v>
          </cell>
          <cell r="K300">
            <v>1959</v>
          </cell>
        </row>
      </sheetData>
      <sheetData sheetId="4"/>
      <sheetData sheetId="5">
        <row r="214">
          <cell r="B214">
            <v>71275</v>
          </cell>
          <cell r="C214">
            <v>20891</v>
          </cell>
          <cell r="D214">
            <v>3291316</v>
          </cell>
          <cell r="E214">
            <v>0</v>
          </cell>
          <cell r="F214">
            <v>873862</v>
          </cell>
          <cell r="G214">
            <v>0</v>
          </cell>
          <cell r="H214">
            <v>2670450</v>
          </cell>
          <cell r="I214">
            <v>0</v>
          </cell>
          <cell r="J214">
            <v>7647</v>
          </cell>
          <cell r="K214">
            <v>0</v>
          </cell>
        </row>
        <row r="215">
          <cell r="B215">
            <v>21</v>
          </cell>
          <cell r="C215">
            <v>18.899999999999999</v>
          </cell>
          <cell r="D215">
            <v>11.6</v>
          </cell>
          <cell r="E215">
            <v>0</v>
          </cell>
          <cell r="F215">
            <v>14.6</v>
          </cell>
          <cell r="G215">
            <v>0</v>
          </cell>
          <cell r="H215">
            <v>16.100000000000001</v>
          </cell>
          <cell r="I215">
            <v>0</v>
          </cell>
          <cell r="J215">
            <v>16.7</v>
          </cell>
          <cell r="K215">
            <v>0</v>
          </cell>
        </row>
        <row r="218">
          <cell r="B218">
            <v>73662</v>
          </cell>
          <cell r="C218">
            <v>21455</v>
          </cell>
          <cell r="D218">
            <v>3337490</v>
          </cell>
          <cell r="E218">
            <v>0</v>
          </cell>
          <cell r="F218">
            <v>855545</v>
          </cell>
          <cell r="G218">
            <v>0</v>
          </cell>
          <cell r="H218">
            <v>2671745</v>
          </cell>
          <cell r="I218">
            <v>0</v>
          </cell>
          <cell r="J218">
            <v>7351</v>
          </cell>
          <cell r="K218">
            <v>0</v>
          </cell>
        </row>
        <row r="219">
          <cell r="B219">
            <v>19.399999999999999</v>
          </cell>
          <cell r="C219">
            <v>17.899999999999999</v>
          </cell>
          <cell r="D219">
            <v>10.8</v>
          </cell>
          <cell r="E219">
            <v>0</v>
          </cell>
          <cell r="F219">
            <v>13.3</v>
          </cell>
          <cell r="G219">
            <v>0</v>
          </cell>
          <cell r="H219">
            <v>14.9</v>
          </cell>
          <cell r="I219">
            <v>0</v>
          </cell>
          <cell r="J219">
            <v>15.2</v>
          </cell>
          <cell r="K219">
            <v>0</v>
          </cell>
        </row>
        <row r="240">
          <cell r="B240">
            <v>1287</v>
          </cell>
          <cell r="C240">
            <v>1325</v>
          </cell>
          <cell r="D240">
            <v>1833</v>
          </cell>
          <cell r="E240">
            <v>1231</v>
          </cell>
          <cell r="F240">
            <v>1500</v>
          </cell>
          <cell r="G240">
            <v>1139</v>
          </cell>
          <cell r="H240">
            <v>0</v>
          </cell>
          <cell r="I240">
            <v>1260</v>
          </cell>
          <cell r="J240">
            <v>1416</v>
          </cell>
          <cell r="K240">
            <v>1398</v>
          </cell>
        </row>
        <row r="241">
          <cell r="C241">
            <v>0</v>
          </cell>
          <cell r="D241">
            <v>0</v>
          </cell>
        </row>
        <row r="243">
          <cell r="B243">
            <v>1342</v>
          </cell>
          <cell r="C243">
            <v>1347</v>
          </cell>
          <cell r="D243">
            <v>2300</v>
          </cell>
          <cell r="E243">
            <v>1238</v>
          </cell>
          <cell r="F243">
            <v>1500</v>
          </cell>
          <cell r="G243">
            <v>1151</v>
          </cell>
          <cell r="H243">
            <v>0</v>
          </cell>
          <cell r="I243">
            <v>1319</v>
          </cell>
          <cell r="J243">
            <v>1610</v>
          </cell>
          <cell r="K243">
            <v>1421</v>
          </cell>
        </row>
      </sheetData>
      <sheetData sheetId="6"/>
      <sheetData sheetId="7">
        <row r="252">
          <cell r="B252">
            <v>57068</v>
          </cell>
          <cell r="C252">
            <v>20309</v>
          </cell>
          <cell r="D252">
            <v>5670284</v>
          </cell>
          <cell r="E252">
            <v>0</v>
          </cell>
          <cell r="F252">
            <v>1030352</v>
          </cell>
          <cell r="G252">
            <v>0</v>
          </cell>
          <cell r="H252">
            <v>3115244</v>
          </cell>
          <cell r="I252">
            <v>0</v>
          </cell>
          <cell r="J252">
            <v>8905</v>
          </cell>
          <cell r="K252">
            <v>0</v>
          </cell>
        </row>
        <row r="253">
          <cell r="B253">
            <v>16.8</v>
          </cell>
          <cell r="C253">
            <v>18.3</v>
          </cell>
          <cell r="D253">
            <v>19.899999999999999</v>
          </cell>
          <cell r="E253">
            <v>0</v>
          </cell>
          <cell r="F253">
            <v>17.2</v>
          </cell>
          <cell r="G253">
            <v>0</v>
          </cell>
          <cell r="H253">
            <v>18.8</v>
          </cell>
          <cell r="I253">
            <v>0</v>
          </cell>
          <cell r="J253">
            <v>19.5</v>
          </cell>
          <cell r="K253">
            <v>0</v>
          </cell>
        </row>
        <row r="256">
          <cell r="B256">
            <v>57044</v>
          </cell>
          <cell r="C256">
            <v>20209</v>
          </cell>
          <cell r="D256">
            <v>5847852</v>
          </cell>
          <cell r="E256">
            <v>0</v>
          </cell>
          <cell r="F256">
            <v>1199905</v>
          </cell>
          <cell r="G256">
            <v>0</v>
          </cell>
          <cell r="H256">
            <v>3283837</v>
          </cell>
          <cell r="I256">
            <v>0</v>
          </cell>
          <cell r="J256">
            <v>8765</v>
          </cell>
          <cell r="K256">
            <v>0</v>
          </cell>
        </row>
        <row r="257">
          <cell r="B257">
            <v>15</v>
          </cell>
          <cell r="C257">
            <v>16.899999999999999</v>
          </cell>
          <cell r="D257">
            <v>18.899999999999999</v>
          </cell>
          <cell r="E257">
            <v>0</v>
          </cell>
          <cell r="F257">
            <v>18.7</v>
          </cell>
          <cell r="G257">
            <v>0</v>
          </cell>
          <cell r="H257">
            <v>18.3</v>
          </cell>
          <cell r="I257">
            <v>0</v>
          </cell>
          <cell r="J257">
            <v>18.100000000000001</v>
          </cell>
          <cell r="K257">
            <v>0</v>
          </cell>
        </row>
        <row r="269">
          <cell r="B269">
            <v>1300</v>
          </cell>
          <cell r="C269">
            <v>917</v>
          </cell>
          <cell r="D269">
            <v>2547</v>
          </cell>
          <cell r="E269">
            <v>1846</v>
          </cell>
          <cell r="F269">
            <v>3500</v>
          </cell>
          <cell r="G269">
            <v>1368</v>
          </cell>
          <cell r="H269">
            <v>0</v>
          </cell>
          <cell r="I269">
            <v>1249</v>
          </cell>
          <cell r="J269">
            <v>1871</v>
          </cell>
          <cell r="K269">
            <v>1325</v>
          </cell>
        </row>
        <row r="272">
          <cell r="B272">
            <v>1288</v>
          </cell>
          <cell r="C272">
            <v>882</v>
          </cell>
          <cell r="D272">
            <v>2561</v>
          </cell>
          <cell r="E272">
            <v>2629</v>
          </cell>
          <cell r="F272">
            <v>1917</v>
          </cell>
          <cell r="G272">
            <v>1259</v>
          </cell>
          <cell r="H272">
            <v>0</v>
          </cell>
          <cell r="I272">
            <v>1256</v>
          </cell>
          <cell r="J272">
            <v>1813</v>
          </cell>
          <cell r="K272">
            <v>1266</v>
          </cell>
        </row>
      </sheetData>
      <sheetData sheetId="8"/>
      <sheetData sheetId="9">
        <row r="204">
          <cell r="B204">
            <v>14390</v>
          </cell>
          <cell r="C204">
            <v>5026</v>
          </cell>
          <cell r="D204">
            <v>867664</v>
          </cell>
          <cell r="E204">
            <v>0</v>
          </cell>
          <cell r="F204">
            <v>203957</v>
          </cell>
          <cell r="G204">
            <v>0</v>
          </cell>
          <cell r="H204">
            <v>603806</v>
          </cell>
          <cell r="I204">
            <v>0</v>
          </cell>
          <cell r="J204">
            <v>2740</v>
          </cell>
          <cell r="K204">
            <v>0</v>
          </cell>
        </row>
        <row r="205">
          <cell r="B205">
            <v>4.2</v>
          </cell>
          <cell r="C205">
            <v>4.5</v>
          </cell>
          <cell r="D205">
            <v>3</v>
          </cell>
          <cell r="E205">
            <v>0</v>
          </cell>
          <cell r="F205">
            <v>3.4</v>
          </cell>
          <cell r="G205">
            <v>0</v>
          </cell>
          <cell r="H205">
            <v>3.6</v>
          </cell>
          <cell r="I205">
            <v>0</v>
          </cell>
          <cell r="J205">
            <v>6</v>
          </cell>
          <cell r="K205">
            <v>0</v>
          </cell>
        </row>
        <row r="208">
          <cell r="B208">
            <v>18339</v>
          </cell>
          <cell r="C208">
            <v>6599</v>
          </cell>
          <cell r="D208">
            <v>1186396</v>
          </cell>
          <cell r="E208">
            <v>0</v>
          </cell>
          <cell r="F208">
            <v>280266</v>
          </cell>
          <cell r="G208">
            <v>0</v>
          </cell>
          <cell r="H208">
            <v>810777</v>
          </cell>
          <cell r="I208">
            <v>0</v>
          </cell>
          <cell r="J208">
            <v>3665</v>
          </cell>
          <cell r="K208">
            <v>0</v>
          </cell>
        </row>
        <row r="209">
          <cell r="B209">
            <v>4.8</v>
          </cell>
          <cell r="C209">
            <v>5.5</v>
          </cell>
          <cell r="D209">
            <v>3.8</v>
          </cell>
          <cell r="E209">
            <v>0</v>
          </cell>
          <cell r="F209">
            <v>4.4000000000000004</v>
          </cell>
          <cell r="G209">
            <v>0</v>
          </cell>
          <cell r="H209">
            <v>4.5</v>
          </cell>
          <cell r="I209">
            <v>0</v>
          </cell>
          <cell r="J209">
            <v>7.6</v>
          </cell>
          <cell r="K209">
            <v>0</v>
          </cell>
        </row>
        <row r="221">
          <cell r="B221">
            <v>1425</v>
          </cell>
          <cell r="C221">
            <v>1127</v>
          </cell>
          <cell r="D221">
            <v>1500</v>
          </cell>
          <cell r="E221" t="str">
            <v>-</v>
          </cell>
          <cell r="F221" t="str">
            <v>-</v>
          </cell>
          <cell r="G221">
            <v>1316</v>
          </cell>
          <cell r="H221">
            <v>0</v>
          </cell>
          <cell r="I221">
            <v>1408</v>
          </cell>
          <cell r="J221">
            <v>1696</v>
          </cell>
          <cell r="K221">
            <v>1540</v>
          </cell>
        </row>
        <row r="224">
          <cell r="B224">
            <v>1479</v>
          </cell>
          <cell r="C224">
            <v>1000</v>
          </cell>
          <cell r="D224">
            <v>1000</v>
          </cell>
          <cell r="E224">
            <v>2075</v>
          </cell>
          <cell r="F224">
            <v>1800</v>
          </cell>
          <cell r="G224">
            <v>1284</v>
          </cell>
          <cell r="H224">
            <v>0</v>
          </cell>
          <cell r="I224">
            <v>1498</v>
          </cell>
          <cell r="J224">
            <v>1554</v>
          </cell>
          <cell r="K224">
            <v>1588</v>
          </cell>
        </row>
      </sheetData>
      <sheetData sheetId="10"/>
      <sheetData sheetId="11">
        <row r="284">
          <cell r="B284">
            <v>69259</v>
          </cell>
          <cell r="C284">
            <v>22718</v>
          </cell>
          <cell r="D284">
            <v>8109595</v>
          </cell>
          <cell r="E284">
            <v>0</v>
          </cell>
          <cell r="F284">
            <v>1259407</v>
          </cell>
          <cell r="G284">
            <v>0</v>
          </cell>
          <cell r="H284">
            <v>3936553</v>
          </cell>
          <cell r="I284">
            <v>0</v>
          </cell>
          <cell r="J284">
            <v>5906</v>
          </cell>
          <cell r="K284">
            <v>0</v>
          </cell>
        </row>
        <row r="285">
          <cell r="B285">
            <v>20.399999999999999</v>
          </cell>
          <cell r="C285">
            <v>20.5</v>
          </cell>
          <cell r="D285">
            <v>28.5</v>
          </cell>
          <cell r="E285">
            <v>0</v>
          </cell>
          <cell r="F285">
            <v>21</v>
          </cell>
          <cell r="G285">
            <v>0</v>
          </cell>
          <cell r="H285">
            <v>23.8</v>
          </cell>
          <cell r="I285">
            <v>0</v>
          </cell>
          <cell r="J285">
            <v>12.9</v>
          </cell>
          <cell r="K285">
            <v>0</v>
          </cell>
        </row>
        <row r="288">
          <cell r="B288">
            <v>75182</v>
          </cell>
          <cell r="C288">
            <v>24804</v>
          </cell>
          <cell r="D288">
            <v>9129274</v>
          </cell>
          <cell r="E288">
            <v>0</v>
          </cell>
          <cell r="F288">
            <v>1459513</v>
          </cell>
          <cell r="G288">
            <v>0</v>
          </cell>
          <cell r="H288">
            <v>4271720</v>
          </cell>
          <cell r="I288">
            <v>0</v>
          </cell>
          <cell r="J288">
            <v>5524</v>
          </cell>
          <cell r="K288">
            <v>0</v>
          </cell>
        </row>
        <row r="289">
          <cell r="B289">
            <v>19.8</v>
          </cell>
          <cell r="C289">
            <v>20.7</v>
          </cell>
          <cell r="D289">
            <v>29.5</v>
          </cell>
          <cell r="E289">
            <v>0</v>
          </cell>
          <cell r="F289">
            <v>22.7</v>
          </cell>
          <cell r="G289">
            <v>0</v>
          </cell>
          <cell r="H289">
            <v>23.8</v>
          </cell>
          <cell r="I289">
            <v>0</v>
          </cell>
          <cell r="J289">
            <v>11.4</v>
          </cell>
          <cell r="K289">
            <v>0</v>
          </cell>
        </row>
        <row r="302">
          <cell r="B302">
            <v>1754</v>
          </cell>
          <cell r="C302">
            <v>1864</v>
          </cell>
          <cell r="D302">
            <v>3111</v>
          </cell>
          <cell r="E302">
            <v>1893</v>
          </cell>
          <cell r="F302">
            <v>2496</v>
          </cell>
          <cell r="G302">
            <v>1825</v>
          </cell>
          <cell r="H302">
            <v>0</v>
          </cell>
          <cell r="I302">
            <v>1581</v>
          </cell>
          <cell r="J302">
            <v>2398</v>
          </cell>
          <cell r="K302">
            <v>1584</v>
          </cell>
        </row>
        <row r="305">
          <cell r="B305">
            <v>1778</v>
          </cell>
          <cell r="C305">
            <v>1889</v>
          </cell>
          <cell r="D305">
            <v>2795</v>
          </cell>
          <cell r="E305">
            <v>2390</v>
          </cell>
          <cell r="F305">
            <v>2575</v>
          </cell>
          <cell r="G305">
            <v>1924</v>
          </cell>
          <cell r="H305">
            <v>0</v>
          </cell>
          <cell r="I305">
            <v>1561</v>
          </cell>
          <cell r="J305">
            <v>2360</v>
          </cell>
          <cell r="K305">
            <v>1599</v>
          </cell>
        </row>
      </sheetData>
      <sheetData sheetId="12"/>
      <sheetData sheetId="13">
        <row r="266">
          <cell r="B266">
            <v>19516</v>
          </cell>
          <cell r="C266">
            <v>4606</v>
          </cell>
          <cell r="D266">
            <v>1201797</v>
          </cell>
          <cell r="E266">
            <v>0</v>
          </cell>
          <cell r="F266">
            <v>365478</v>
          </cell>
          <cell r="G266">
            <v>0</v>
          </cell>
          <cell r="H266">
            <v>845784</v>
          </cell>
          <cell r="I266">
            <v>0</v>
          </cell>
          <cell r="J266">
            <v>3338</v>
          </cell>
          <cell r="K266">
            <v>0</v>
          </cell>
        </row>
        <row r="267">
          <cell r="B267">
            <v>5.7</v>
          </cell>
          <cell r="C267">
            <v>4.2</v>
          </cell>
          <cell r="D267">
            <v>4.2</v>
          </cell>
          <cell r="E267">
            <v>0</v>
          </cell>
          <cell r="F267">
            <v>6.1</v>
          </cell>
          <cell r="G267">
            <v>0</v>
          </cell>
          <cell r="H267">
            <v>5.0999999999999996</v>
          </cell>
          <cell r="I267">
            <v>0</v>
          </cell>
          <cell r="J267">
            <v>7.3</v>
          </cell>
          <cell r="K267">
            <v>0</v>
          </cell>
        </row>
        <row r="270">
          <cell r="B270">
            <v>25822</v>
          </cell>
          <cell r="C270">
            <v>4392</v>
          </cell>
          <cell r="D270">
            <v>1462457</v>
          </cell>
          <cell r="E270">
            <v>0</v>
          </cell>
          <cell r="F270">
            <v>333763</v>
          </cell>
          <cell r="G270">
            <v>0</v>
          </cell>
          <cell r="H270">
            <v>947726</v>
          </cell>
          <cell r="I270">
            <v>0</v>
          </cell>
          <cell r="J270">
            <v>3185</v>
          </cell>
          <cell r="K270">
            <v>0</v>
          </cell>
        </row>
        <row r="271">
          <cell r="B271">
            <v>6.8</v>
          </cell>
          <cell r="C271">
            <v>3.7</v>
          </cell>
          <cell r="D271">
            <v>4.7</v>
          </cell>
          <cell r="E271">
            <v>0</v>
          </cell>
          <cell r="F271">
            <v>5.2</v>
          </cell>
          <cell r="G271">
            <v>0</v>
          </cell>
          <cell r="H271">
            <v>5.3</v>
          </cell>
          <cell r="I271">
            <v>0</v>
          </cell>
          <cell r="J271">
            <v>6.6</v>
          </cell>
          <cell r="K271">
            <v>0</v>
          </cell>
        </row>
        <row r="283">
          <cell r="B283">
            <v>1382</v>
          </cell>
          <cell r="C283">
            <v>1338</v>
          </cell>
          <cell r="D283" t="str">
            <v>-</v>
          </cell>
          <cell r="E283">
            <v>1000</v>
          </cell>
          <cell r="F283" t="str">
            <v>-</v>
          </cell>
          <cell r="G283">
            <v>1309</v>
          </cell>
          <cell r="H283">
            <v>0</v>
          </cell>
          <cell r="I283">
            <v>1404</v>
          </cell>
          <cell r="J283">
            <v>1362</v>
          </cell>
          <cell r="K283">
            <v>1115</v>
          </cell>
        </row>
        <row r="286">
          <cell r="B286">
            <v>1484</v>
          </cell>
          <cell r="C286" t="str">
            <v>-</v>
          </cell>
          <cell r="D286">
            <v>1500</v>
          </cell>
          <cell r="E286" t="str">
            <v>-</v>
          </cell>
          <cell r="F286" t="str">
            <v>-</v>
          </cell>
          <cell r="G286">
            <v>1505</v>
          </cell>
          <cell r="H286">
            <v>0</v>
          </cell>
          <cell r="I286">
            <v>1484</v>
          </cell>
          <cell r="J286">
            <v>1313</v>
          </cell>
          <cell r="K286">
            <v>1446</v>
          </cell>
        </row>
      </sheetData>
      <sheetData sheetId="14"/>
      <sheetData sheetId="15">
        <row r="213">
          <cell r="B213">
            <v>10204</v>
          </cell>
          <cell r="C213">
            <v>2968</v>
          </cell>
          <cell r="D213">
            <v>542044</v>
          </cell>
          <cell r="E213">
            <v>0</v>
          </cell>
          <cell r="F213">
            <v>158114</v>
          </cell>
          <cell r="G213">
            <v>0</v>
          </cell>
          <cell r="H213">
            <v>392116</v>
          </cell>
          <cell r="I213">
            <v>0</v>
          </cell>
          <cell r="J213">
            <v>1863</v>
          </cell>
          <cell r="K213">
            <v>0</v>
          </cell>
        </row>
        <row r="214">
          <cell r="B214">
            <v>3</v>
          </cell>
          <cell r="C214">
            <v>2.7</v>
          </cell>
          <cell r="D214">
            <v>2</v>
          </cell>
          <cell r="E214">
            <v>0</v>
          </cell>
          <cell r="F214">
            <v>2.6</v>
          </cell>
          <cell r="G214">
            <v>0</v>
          </cell>
          <cell r="H214">
            <v>2.4</v>
          </cell>
          <cell r="I214">
            <v>0</v>
          </cell>
          <cell r="J214">
            <v>4.0999999999999996</v>
          </cell>
          <cell r="K214">
            <v>0</v>
          </cell>
        </row>
        <row r="217">
          <cell r="B217">
            <v>15804</v>
          </cell>
          <cell r="C217">
            <v>4562</v>
          </cell>
          <cell r="D217">
            <v>1077099</v>
          </cell>
          <cell r="E217">
            <v>0</v>
          </cell>
          <cell r="F217">
            <v>255580</v>
          </cell>
          <cell r="G217">
            <v>0</v>
          </cell>
          <cell r="H217">
            <v>739260</v>
          </cell>
          <cell r="I217">
            <v>0</v>
          </cell>
          <cell r="J217">
            <v>2807</v>
          </cell>
          <cell r="K217">
            <v>0</v>
          </cell>
        </row>
        <row r="218">
          <cell r="B218">
            <v>4.2</v>
          </cell>
          <cell r="C218">
            <v>3.8</v>
          </cell>
          <cell r="D218">
            <v>3.5</v>
          </cell>
          <cell r="E218">
            <v>0</v>
          </cell>
          <cell r="F218">
            <v>4</v>
          </cell>
          <cell r="G218">
            <v>0</v>
          </cell>
          <cell r="H218">
            <v>4.0999999999999996</v>
          </cell>
          <cell r="I218">
            <v>0</v>
          </cell>
          <cell r="J218">
            <v>5.8</v>
          </cell>
          <cell r="K218">
            <v>0</v>
          </cell>
        </row>
        <row r="239">
          <cell r="B239">
            <v>1390</v>
          </cell>
          <cell r="C239">
            <v>1160</v>
          </cell>
          <cell r="D239">
            <v>1813</v>
          </cell>
          <cell r="E239">
            <v>1700</v>
          </cell>
          <cell r="F239" t="str">
            <v>-</v>
          </cell>
          <cell r="G239">
            <v>1499</v>
          </cell>
          <cell r="H239">
            <v>0</v>
          </cell>
          <cell r="I239">
            <v>1376</v>
          </cell>
          <cell r="J239">
            <v>1007</v>
          </cell>
          <cell r="K239">
            <v>1473</v>
          </cell>
        </row>
        <row r="242">
          <cell r="B242">
            <v>1462</v>
          </cell>
          <cell r="C242">
            <v>1400</v>
          </cell>
          <cell r="D242">
            <v>1747</v>
          </cell>
          <cell r="E242">
            <v>1267</v>
          </cell>
          <cell r="F242">
            <v>1000</v>
          </cell>
          <cell r="G242">
            <v>1539</v>
          </cell>
          <cell r="H242">
            <v>0</v>
          </cell>
          <cell r="I242">
            <v>1461</v>
          </cell>
          <cell r="J242">
            <v>1253</v>
          </cell>
          <cell r="K242">
            <v>1408</v>
          </cell>
        </row>
      </sheetData>
      <sheetData sheetId="16"/>
      <sheetData sheetId="17">
        <row r="254">
          <cell r="B254">
            <v>26108</v>
          </cell>
          <cell r="C254">
            <v>9073</v>
          </cell>
          <cell r="D254">
            <v>2633761</v>
          </cell>
          <cell r="E254">
            <v>0</v>
          </cell>
          <cell r="F254">
            <v>499117</v>
          </cell>
          <cell r="G254">
            <v>0</v>
          </cell>
          <cell r="H254">
            <v>1311844</v>
          </cell>
          <cell r="I254">
            <v>0</v>
          </cell>
          <cell r="J254">
            <v>2837</v>
          </cell>
          <cell r="K254">
            <v>0</v>
          </cell>
        </row>
        <row r="255">
          <cell r="B255">
            <v>7.7</v>
          </cell>
          <cell r="C255">
            <v>8.1999999999999993</v>
          </cell>
          <cell r="D255">
            <v>9.1999999999999993</v>
          </cell>
          <cell r="E255">
            <v>0</v>
          </cell>
          <cell r="F255">
            <v>8.3000000000000007</v>
          </cell>
          <cell r="G255">
            <v>0</v>
          </cell>
          <cell r="H255">
            <v>7.9</v>
          </cell>
          <cell r="I255">
            <v>0</v>
          </cell>
          <cell r="J255">
            <v>6.2</v>
          </cell>
          <cell r="K255">
            <v>0</v>
          </cell>
        </row>
        <row r="258">
          <cell r="B258">
            <v>25351</v>
          </cell>
          <cell r="C258">
            <v>9157</v>
          </cell>
          <cell r="D258">
            <v>1497772</v>
          </cell>
          <cell r="E258">
            <v>0</v>
          </cell>
          <cell r="F258">
            <v>361103</v>
          </cell>
          <cell r="G258">
            <v>0</v>
          </cell>
          <cell r="H258">
            <v>1067112</v>
          </cell>
          <cell r="I258">
            <v>0</v>
          </cell>
          <cell r="J258">
            <v>3527</v>
          </cell>
          <cell r="K258">
            <v>0</v>
          </cell>
        </row>
        <row r="259">
          <cell r="B259">
            <v>6.7</v>
          </cell>
          <cell r="C259">
            <v>7.7</v>
          </cell>
          <cell r="D259">
            <v>4.8</v>
          </cell>
          <cell r="E259">
            <v>0</v>
          </cell>
          <cell r="F259">
            <v>5.6</v>
          </cell>
          <cell r="G259">
            <v>0</v>
          </cell>
          <cell r="H259">
            <v>5.9</v>
          </cell>
          <cell r="I259">
            <v>0</v>
          </cell>
          <cell r="J259">
            <v>7.3</v>
          </cell>
          <cell r="K259">
            <v>0</v>
          </cell>
        </row>
        <row r="271">
          <cell r="B271">
            <v>1251</v>
          </cell>
          <cell r="C271">
            <v>1714</v>
          </cell>
          <cell r="D271">
            <v>1475</v>
          </cell>
          <cell r="E271">
            <v>1500</v>
          </cell>
          <cell r="F271">
            <v>2667</v>
          </cell>
          <cell r="G271">
            <v>1360</v>
          </cell>
          <cell r="H271">
            <v>0</v>
          </cell>
          <cell r="I271">
            <v>1205</v>
          </cell>
          <cell r="J271">
            <v>1597</v>
          </cell>
          <cell r="K271">
            <v>1615</v>
          </cell>
        </row>
        <row r="274">
          <cell r="B274">
            <v>1203</v>
          </cell>
          <cell r="C274">
            <v>1813</v>
          </cell>
          <cell r="D274">
            <v>2106</v>
          </cell>
          <cell r="E274">
            <v>1285</v>
          </cell>
          <cell r="F274">
            <v>2350</v>
          </cell>
          <cell r="G274">
            <v>1320</v>
          </cell>
          <cell r="H274">
            <v>0</v>
          </cell>
          <cell r="I274">
            <v>1155</v>
          </cell>
          <cell r="J274">
            <v>1797</v>
          </cell>
          <cell r="K274">
            <v>1393</v>
          </cell>
        </row>
      </sheetData>
      <sheetData sheetId="18"/>
      <sheetData sheetId="19">
        <row r="223">
          <cell r="B223">
            <v>6524</v>
          </cell>
          <cell r="C223">
            <v>1918</v>
          </cell>
          <cell r="D223">
            <v>466405</v>
          </cell>
          <cell r="E223">
            <v>0</v>
          </cell>
          <cell r="F223">
            <v>263908</v>
          </cell>
          <cell r="G223">
            <v>0</v>
          </cell>
          <cell r="H223">
            <v>374605</v>
          </cell>
          <cell r="I223">
            <v>0</v>
          </cell>
          <cell r="J223">
            <v>1243</v>
          </cell>
          <cell r="K223">
            <v>0</v>
          </cell>
        </row>
        <row r="224">
          <cell r="B224">
            <v>1.9</v>
          </cell>
          <cell r="C224">
            <v>1.7</v>
          </cell>
          <cell r="D224">
            <v>1.6</v>
          </cell>
          <cell r="E224">
            <v>0</v>
          </cell>
          <cell r="F224">
            <v>4.4000000000000004</v>
          </cell>
          <cell r="G224">
            <v>0</v>
          </cell>
          <cell r="H224">
            <v>2.2999999999999998</v>
          </cell>
          <cell r="I224">
            <v>0</v>
          </cell>
          <cell r="J224">
            <v>2.7</v>
          </cell>
          <cell r="K224">
            <v>0</v>
          </cell>
        </row>
        <row r="227">
          <cell r="B227">
            <v>7800</v>
          </cell>
          <cell r="C227">
            <v>2357</v>
          </cell>
          <cell r="D227">
            <v>393101</v>
          </cell>
          <cell r="E227">
            <v>0</v>
          </cell>
          <cell r="F227">
            <v>162284</v>
          </cell>
          <cell r="G227">
            <v>0</v>
          </cell>
          <cell r="H227">
            <v>320796</v>
          </cell>
          <cell r="I227">
            <v>0</v>
          </cell>
          <cell r="J227">
            <v>1406</v>
          </cell>
          <cell r="K227">
            <v>0</v>
          </cell>
        </row>
        <row r="228">
          <cell r="B228">
            <v>2.1</v>
          </cell>
          <cell r="C228">
            <v>2</v>
          </cell>
          <cell r="D228">
            <v>1.3</v>
          </cell>
          <cell r="E228">
            <v>0</v>
          </cell>
          <cell r="F228">
            <v>2.5</v>
          </cell>
          <cell r="G228">
            <v>0</v>
          </cell>
          <cell r="H228">
            <v>1.8</v>
          </cell>
          <cell r="I228">
            <v>0</v>
          </cell>
          <cell r="J228">
            <v>2.9</v>
          </cell>
          <cell r="K228">
            <v>0</v>
          </cell>
        </row>
        <row r="240">
          <cell r="B240">
            <v>1145</v>
          </cell>
          <cell r="C240">
            <v>1125</v>
          </cell>
          <cell r="D240">
            <v>1333</v>
          </cell>
          <cell r="E240" t="str">
            <v>-</v>
          </cell>
          <cell r="F240" t="str">
            <v>-</v>
          </cell>
          <cell r="G240">
            <v>1425</v>
          </cell>
          <cell r="H240">
            <v>0</v>
          </cell>
          <cell r="I240">
            <v>1148</v>
          </cell>
          <cell r="J240">
            <v>1059</v>
          </cell>
          <cell r="K240" t="str">
            <v>-</v>
          </cell>
        </row>
        <row r="243">
          <cell r="B243">
            <v>1150</v>
          </cell>
          <cell r="C243">
            <v>1500</v>
          </cell>
          <cell r="D243">
            <v>1500</v>
          </cell>
          <cell r="E243">
            <v>1000</v>
          </cell>
          <cell r="F243" t="str">
            <v>-</v>
          </cell>
          <cell r="G243">
            <v>1250</v>
          </cell>
          <cell r="H243">
            <v>0</v>
          </cell>
          <cell r="I243">
            <v>1152</v>
          </cell>
          <cell r="J243">
            <v>1041</v>
          </cell>
          <cell r="K243">
            <v>1667</v>
          </cell>
        </row>
      </sheetData>
      <sheetData sheetId="20"/>
      <sheetData sheetId="21">
        <row r="218">
          <cell r="B218">
            <v>7633</v>
          </cell>
          <cell r="C218">
            <v>2486</v>
          </cell>
          <cell r="D218">
            <v>524345</v>
          </cell>
          <cell r="E218">
            <v>0</v>
          </cell>
          <cell r="F218">
            <v>165348</v>
          </cell>
          <cell r="G218">
            <v>0</v>
          </cell>
          <cell r="H218">
            <v>358123</v>
          </cell>
          <cell r="I218">
            <v>0</v>
          </cell>
          <cell r="J218">
            <v>958</v>
          </cell>
          <cell r="K218">
            <v>0</v>
          </cell>
        </row>
        <row r="219">
          <cell r="B219">
            <v>2.2000000000000002</v>
          </cell>
          <cell r="C219">
            <v>2.2000000000000002</v>
          </cell>
          <cell r="D219">
            <v>1.8</v>
          </cell>
          <cell r="E219">
            <v>0</v>
          </cell>
          <cell r="F219">
            <v>2.8</v>
          </cell>
          <cell r="G219">
            <v>0</v>
          </cell>
          <cell r="H219">
            <v>2.2000000000000002</v>
          </cell>
          <cell r="I219">
            <v>0</v>
          </cell>
          <cell r="J219">
            <v>2.1</v>
          </cell>
          <cell r="K219">
            <v>0</v>
          </cell>
        </row>
        <row r="222">
          <cell r="B222">
            <v>8686</v>
          </cell>
          <cell r="C222">
            <v>2965</v>
          </cell>
          <cell r="D222">
            <v>655164</v>
          </cell>
          <cell r="E222">
            <v>0</v>
          </cell>
          <cell r="F222">
            <v>219165</v>
          </cell>
          <cell r="G222">
            <v>0</v>
          </cell>
          <cell r="H222">
            <v>446630</v>
          </cell>
          <cell r="I222">
            <v>0</v>
          </cell>
          <cell r="J222">
            <v>1018</v>
          </cell>
          <cell r="K222">
            <v>0</v>
          </cell>
        </row>
        <row r="223">
          <cell r="B223">
            <v>2.2999999999999998</v>
          </cell>
          <cell r="C223">
            <v>2.5</v>
          </cell>
          <cell r="D223">
            <v>2.1</v>
          </cell>
          <cell r="E223">
            <v>0</v>
          </cell>
          <cell r="F223">
            <v>3.4</v>
          </cell>
          <cell r="G223">
            <v>0</v>
          </cell>
          <cell r="H223">
            <v>2.5</v>
          </cell>
          <cell r="I223">
            <v>0</v>
          </cell>
          <cell r="J223">
            <v>2.1</v>
          </cell>
          <cell r="K223">
            <v>0</v>
          </cell>
        </row>
        <row r="235">
          <cell r="B235">
            <v>1414</v>
          </cell>
          <cell r="C235">
            <v>1500</v>
          </cell>
          <cell r="D235">
            <v>1525</v>
          </cell>
          <cell r="E235" t="str">
            <v>-</v>
          </cell>
          <cell r="F235">
            <v>1500</v>
          </cell>
          <cell r="G235">
            <v>1533</v>
          </cell>
          <cell r="H235">
            <v>0</v>
          </cell>
          <cell r="I235">
            <v>1358</v>
          </cell>
          <cell r="J235">
            <v>1450</v>
          </cell>
          <cell r="K235">
            <v>1495</v>
          </cell>
        </row>
        <row r="238">
          <cell r="B238">
            <v>1391</v>
          </cell>
          <cell r="C238">
            <v>1500</v>
          </cell>
          <cell r="D238">
            <v>1414</v>
          </cell>
          <cell r="E238">
            <v>1450</v>
          </cell>
          <cell r="F238">
            <v>1500</v>
          </cell>
          <cell r="G238">
            <v>1530</v>
          </cell>
          <cell r="H238">
            <v>0</v>
          </cell>
          <cell r="I238">
            <v>1291</v>
          </cell>
          <cell r="J238">
            <v>1500</v>
          </cell>
          <cell r="K238">
            <v>1500</v>
          </cell>
        </row>
      </sheetData>
      <sheetData sheetId="22"/>
      <sheetData sheetId="23">
        <row r="198">
          <cell r="B198">
            <v>2613</v>
          </cell>
          <cell r="C198">
            <v>987</v>
          </cell>
          <cell r="D198">
            <v>394951</v>
          </cell>
          <cell r="E198">
            <v>0</v>
          </cell>
          <cell r="F198">
            <v>144002</v>
          </cell>
          <cell r="G198">
            <v>0</v>
          </cell>
          <cell r="H198">
            <v>204226</v>
          </cell>
          <cell r="I198">
            <v>0</v>
          </cell>
          <cell r="J198">
            <v>588</v>
          </cell>
          <cell r="K198">
            <v>0</v>
          </cell>
        </row>
        <row r="199">
          <cell r="B199">
            <v>0.8</v>
          </cell>
          <cell r="C199">
            <v>0.9</v>
          </cell>
          <cell r="D199">
            <v>1.4</v>
          </cell>
          <cell r="E199">
            <v>0</v>
          </cell>
          <cell r="F199">
            <v>2.4</v>
          </cell>
          <cell r="G199">
            <v>0</v>
          </cell>
          <cell r="H199">
            <v>1.2</v>
          </cell>
          <cell r="I199">
            <v>0</v>
          </cell>
          <cell r="J199">
            <v>1.3</v>
          </cell>
          <cell r="K199">
            <v>0</v>
          </cell>
        </row>
        <row r="202">
          <cell r="B202">
            <v>2336</v>
          </cell>
          <cell r="C202">
            <v>822</v>
          </cell>
          <cell r="D202">
            <v>396778</v>
          </cell>
          <cell r="E202">
            <v>0</v>
          </cell>
          <cell r="F202">
            <v>157042</v>
          </cell>
          <cell r="G202">
            <v>0</v>
          </cell>
          <cell r="H202">
            <v>197293</v>
          </cell>
          <cell r="I202">
            <v>0</v>
          </cell>
          <cell r="J202">
            <v>693</v>
          </cell>
          <cell r="K202">
            <v>0</v>
          </cell>
        </row>
        <row r="203">
          <cell r="B203">
            <v>0.6</v>
          </cell>
          <cell r="C203">
            <v>0.7</v>
          </cell>
          <cell r="D203">
            <v>1.3</v>
          </cell>
          <cell r="E203">
            <v>0</v>
          </cell>
          <cell r="F203">
            <v>2.4</v>
          </cell>
          <cell r="G203">
            <v>0</v>
          </cell>
          <cell r="H203">
            <v>1.1000000000000001</v>
          </cell>
          <cell r="I203">
            <v>0</v>
          </cell>
          <cell r="J203">
            <v>1.4</v>
          </cell>
          <cell r="K203">
            <v>0</v>
          </cell>
        </row>
        <row r="215">
          <cell r="B215">
            <v>1414</v>
          </cell>
          <cell r="C215">
            <v>1500</v>
          </cell>
          <cell r="D215">
            <v>1525</v>
          </cell>
          <cell r="E215" t="str">
            <v>-</v>
          </cell>
          <cell r="F215">
            <v>1500</v>
          </cell>
          <cell r="G215">
            <v>1533</v>
          </cell>
          <cell r="H215">
            <v>0</v>
          </cell>
          <cell r="I215">
            <v>1358</v>
          </cell>
          <cell r="J215">
            <v>1450</v>
          </cell>
          <cell r="K215">
            <v>1495</v>
          </cell>
        </row>
        <row r="218">
          <cell r="B218">
            <v>2000</v>
          </cell>
          <cell r="C218" t="str">
            <v>-</v>
          </cell>
          <cell r="D218">
            <v>2000</v>
          </cell>
          <cell r="E218">
            <v>2000</v>
          </cell>
          <cell r="F218" t="str">
            <v>-</v>
          </cell>
          <cell r="G218">
            <v>2000</v>
          </cell>
          <cell r="H218">
            <v>0</v>
          </cell>
          <cell r="I218">
            <v>2000</v>
          </cell>
          <cell r="J218">
            <v>2000</v>
          </cell>
          <cell r="K218" t="str">
            <v>-</v>
          </cell>
        </row>
      </sheetData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5"/>
  <sheetViews>
    <sheetView showGridLines="0" topLeftCell="A10" zoomScaleNormal="100" workbookViewId="0">
      <selection activeCell="A12" sqref="A12"/>
    </sheetView>
  </sheetViews>
  <sheetFormatPr baseColWidth="10" defaultRowHeight="12.75"/>
  <cols>
    <col min="1" max="1" width="145.1640625" customWidth="1"/>
  </cols>
  <sheetData>
    <row r="1" spans="1:1" ht="15">
      <c r="A1" s="629"/>
    </row>
    <row r="3" spans="1:1" ht="15">
      <c r="A3" s="629"/>
    </row>
    <row r="4" spans="1:1" ht="75">
      <c r="A4" s="630"/>
    </row>
    <row r="5" spans="1:1" ht="75">
      <c r="A5" s="630" t="s">
        <v>742</v>
      </c>
    </row>
    <row r="6" spans="1:1" ht="75">
      <c r="A6" s="630"/>
    </row>
    <row r="7" spans="1:1" ht="76.5">
      <c r="A7" s="631" t="s">
        <v>743</v>
      </c>
    </row>
    <row r="8" spans="1:1" ht="76.5">
      <c r="A8" s="631" t="s">
        <v>744</v>
      </c>
    </row>
    <row r="9" spans="1:1" ht="75">
      <c r="A9" s="630"/>
    </row>
    <row r="10" spans="1:1" ht="76.5">
      <c r="A10" s="631">
        <v>2018</v>
      </c>
    </row>
    <row r="11" spans="1:1" ht="15">
      <c r="A11" s="629"/>
    </row>
    <row r="12" spans="1:1" ht="15">
      <c r="A12" s="629"/>
    </row>
    <row r="13" spans="1:1" ht="15">
      <c r="A13" s="629"/>
    </row>
    <row r="14" spans="1:1" ht="15">
      <c r="A14" s="629"/>
    </row>
    <row r="15" spans="1:1" ht="15">
      <c r="A15" s="629"/>
    </row>
    <row r="16" spans="1:1" ht="15">
      <c r="A16" s="629"/>
    </row>
    <row r="17" spans="1:1" ht="15">
      <c r="A17" s="629"/>
    </row>
    <row r="18" spans="1:1" ht="15">
      <c r="A18" s="629"/>
    </row>
    <row r="19" spans="1:1" ht="15">
      <c r="A19" s="629"/>
    </row>
    <row r="20" spans="1:1" ht="15">
      <c r="A20" s="629"/>
    </row>
    <row r="21" spans="1:1" ht="15">
      <c r="A21" s="629"/>
    </row>
    <row r="22" spans="1:1" ht="15">
      <c r="A22" s="629"/>
    </row>
    <row r="37" spans="1:1" ht="6.75" customHeight="1"/>
    <row r="39" spans="1:1" ht="19.5" customHeight="1"/>
    <row r="43" spans="1:1" ht="12.95" customHeight="1">
      <c r="A43" s="1"/>
    </row>
    <row r="44" spans="1:1" ht="12.95" customHeight="1" thickBot="1">
      <c r="A44" s="627"/>
    </row>
    <row r="45" spans="1: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80:L81"/>
  <sheetViews>
    <sheetView showGridLines="0" topLeftCell="B1" zoomScaleNormal="100" workbookViewId="0">
      <selection activeCell="G95" sqref="G95"/>
    </sheetView>
  </sheetViews>
  <sheetFormatPr baseColWidth="10" defaultRowHeight="12.75"/>
  <cols>
    <col min="12" max="12" width="7.83203125" customWidth="1"/>
  </cols>
  <sheetData>
    <row r="80" spans="1:11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</row>
    <row r="81" spans="12:12" ht="13.5" customHeight="1" thickTop="1">
      <c r="L81" s="914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44"/>
  <sheetViews>
    <sheetView showGridLines="0" zoomScaleNormal="100" workbookViewId="0">
      <selection activeCell="F11" sqref="F11"/>
    </sheetView>
  </sheetViews>
  <sheetFormatPr baseColWidth="10" defaultColWidth="9.33203125" defaultRowHeight="12.75"/>
  <cols>
    <col min="1" max="1" width="10.1640625" style="534" customWidth="1"/>
    <col min="2" max="2" width="18.33203125" style="534" bestFit="1" customWidth="1"/>
    <col min="3" max="3" width="16.5" style="534" bestFit="1" customWidth="1"/>
    <col min="4" max="4" width="14.1640625" style="534" customWidth="1"/>
    <col min="5" max="5" width="9.83203125" style="534" customWidth="1"/>
    <col min="6" max="6" width="9" style="534" customWidth="1"/>
    <col min="7" max="7" width="15.1640625" style="534" customWidth="1"/>
    <col min="8" max="8" width="14.1640625" style="534" customWidth="1"/>
    <col min="9" max="9" width="16.1640625" style="534" customWidth="1"/>
    <col min="10" max="10" width="5.83203125" style="534" customWidth="1"/>
    <col min="11" max="11" width="4.6640625" style="534" customWidth="1"/>
    <col min="12" max="12" width="5.83203125" style="534" customWidth="1"/>
    <col min="13" max="16384" width="9.33203125" style="534"/>
  </cols>
  <sheetData>
    <row r="1" spans="1:12" ht="31.5" customHeight="1">
      <c r="A1" s="533"/>
      <c r="B1" s="533"/>
      <c r="C1" s="533"/>
      <c r="D1" s="533"/>
      <c r="E1" s="533"/>
      <c r="F1" s="533"/>
      <c r="G1" s="533"/>
      <c r="H1" s="533"/>
      <c r="I1" s="533"/>
      <c r="J1" s="533"/>
    </row>
    <row r="2" spans="1:12" s="537" customFormat="1" ht="52.5" customHeight="1">
      <c r="A2" s="535" t="s">
        <v>678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6" t="s">
        <v>679</v>
      </c>
    </row>
    <row r="3" spans="1:12" ht="33.7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</row>
    <row r="4" spans="1:12" ht="15" customHeight="1">
      <c r="A4" s="539"/>
      <c r="B4" s="533"/>
      <c r="C4" s="533"/>
      <c r="D4" s="533"/>
      <c r="E4" s="533"/>
      <c r="F4" s="533"/>
      <c r="G4" s="533"/>
      <c r="H4" s="533"/>
      <c r="I4" s="533"/>
      <c r="J4" s="533"/>
    </row>
    <row r="5" spans="1:12" s="540" customFormat="1" ht="39.950000000000003" customHeight="1">
      <c r="A5" s="590" t="s">
        <v>680</v>
      </c>
      <c r="B5" s="591"/>
      <c r="C5" s="592"/>
      <c r="D5" s="592"/>
      <c r="E5" s="592"/>
      <c r="F5" s="593">
        <v>5</v>
      </c>
      <c r="G5" s="592"/>
      <c r="H5" s="594"/>
      <c r="I5" s="594"/>
      <c r="J5" s="595"/>
      <c r="K5" s="596"/>
      <c r="L5" s="595" t="s">
        <v>681</v>
      </c>
    </row>
    <row r="6" spans="1:12" s="542" customFormat="1" ht="39.950000000000003" customHeight="1">
      <c r="A6" s="593" t="s">
        <v>682</v>
      </c>
      <c r="B6" s="593"/>
      <c r="C6" s="593"/>
      <c r="D6" s="593"/>
      <c r="E6" s="597"/>
      <c r="F6" s="593">
        <v>6</v>
      </c>
      <c r="G6" s="593"/>
      <c r="H6" s="598"/>
      <c r="I6" s="598"/>
      <c r="J6" s="599"/>
      <c r="K6" s="600"/>
      <c r="L6" s="599" t="s">
        <v>683</v>
      </c>
    </row>
    <row r="7" spans="1:12" s="542" customFormat="1" ht="39.950000000000003" customHeight="1">
      <c r="A7" s="581" t="s">
        <v>550</v>
      </c>
      <c r="B7" s="593"/>
      <c r="C7" s="593"/>
      <c r="D7" s="597"/>
      <c r="E7" s="593"/>
      <c r="F7" s="593">
        <v>11</v>
      </c>
      <c r="G7" s="598"/>
      <c r="H7" s="597"/>
      <c r="I7" s="597"/>
      <c r="J7" s="600"/>
      <c r="K7" s="600"/>
      <c r="L7" s="586" t="s">
        <v>716</v>
      </c>
    </row>
    <row r="8" spans="1:12" s="542" customFormat="1" ht="39.950000000000003" customHeight="1">
      <c r="A8" s="582" t="s">
        <v>623</v>
      </c>
      <c r="B8" s="593"/>
      <c r="C8" s="593"/>
      <c r="D8" s="597"/>
      <c r="E8" s="593"/>
      <c r="F8" s="593">
        <v>27</v>
      </c>
      <c r="G8" s="598"/>
      <c r="H8" s="597"/>
      <c r="I8" s="597"/>
      <c r="J8" s="600"/>
      <c r="K8" s="600"/>
      <c r="L8" s="587" t="s">
        <v>624</v>
      </c>
    </row>
    <row r="9" spans="1:12" s="542" customFormat="1" ht="39.950000000000003" customHeight="1">
      <c r="A9" s="581" t="s">
        <v>717</v>
      </c>
      <c r="B9" s="601"/>
      <c r="C9" s="601"/>
      <c r="D9" s="597"/>
      <c r="E9" s="601"/>
      <c r="F9" s="602">
        <v>43</v>
      </c>
      <c r="G9" s="603"/>
      <c r="H9" s="597"/>
      <c r="I9" s="597"/>
      <c r="J9" s="600"/>
      <c r="K9" s="600"/>
      <c r="L9" s="586" t="s">
        <v>718</v>
      </c>
    </row>
    <row r="10" spans="1:12" s="542" customFormat="1" ht="39.950000000000003" customHeight="1">
      <c r="A10" s="583" t="s">
        <v>719</v>
      </c>
      <c r="B10" s="593"/>
      <c r="C10" s="593"/>
      <c r="D10" s="597"/>
      <c r="E10" s="593"/>
      <c r="F10" s="593">
        <v>57</v>
      </c>
      <c r="G10" s="598"/>
      <c r="H10" s="597"/>
      <c r="I10" s="597"/>
      <c r="J10" s="600"/>
      <c r="K10" s="600"/>
      <c r="L10" s="586" t="s">
        <v>720</v>
      </c>
    </row>
    <row r="11" spans="1:12" s="542" customFormat="1" ht="39.950000000000003" customHeight="1">
      <c r="A11" s="584" t="s">
        <v>721</v>
      </c>
      <c r="B11" s="593"/>
      <c r="C11" s="593"/>
      <c r="D11" s="597"/>
      <c r="E11" s="593"/>
      <c r="F11" s="593">
        <v>73</v>
      </c>
      <c r="G11" s="598"/>
      <c r="H11" s="597"/>
      <c r="I11" s="597"/>
      <c r="J11" s="600"/>
      <c r="K11" s="600"/>
      <c r="L11" s="586" t="s">
        <v>722</v>
      </c>
    </row>
    <row r="12" spans="1:12" s="542" customFormat="1" ht="39.950000000000003" customHeight="1">
      <c r="A12" s="583" t="s">
        <v>723</v>
      </c>
      <c r="B12" s="593"/>
      <c r="C12" s="593"/>
      <c r="D12" s="597"/>
      <c r="E12" s="593"/>
      <c r="F12" s="593">
        <v>87</v>
      </c>
      <c r="G12" s="598"/>
      <c r="H12" s="597"/>
      <c r="I12" s="597"/>
      <c r="J12" s="600"/>
      <c r="K12" s="600"/>
      <c r="L12" s="588" t="s">
        <v>724</v>
      </c>
    </row>
    <row r="13" spans="1:12" s="542" customFormat="1" ht="39.950000000000003" customHeight="1">
      <c r="A13" s="585" t="s">
        <v>725</v>
      </c>
      <c r="B13" s="593"/>
      <c r="C13" s="593"/>
      <c r="D13" s="597"/>
      <c r="E13" s="593"/>
      <c r="F13" s="593">
        <v>103</v>
      </c>
      <c r="G13" s="598"/>
      <c r="H13" s="597"/>
      <c r="I13" s="597"/>
      <c r="J13" s="600"/>
      <c r="K13" s="600"/>
      <c r="L13" s="589" t="s">
        <v>726</v>
      </c>
    </row>
    <row r="14" spans="1:12" s="542" customFormat="1" ht="39.950000000000003" customHeight="1">
      <c r="A14" s="584" t="s">
        <v>727</v>
      </c>
      <c r="B14" s="593"/>
      <c r="C14" s="593"/>
      <c r="D14" s="597"/>
      <c r="E14" s="593"/>
      <c r="F14" s="593">
        <v>119</v>
      </c>
      <c r="G14" s="598"/>
      <c r="H14" s="597"/>
      <c r="I14" s="597"/>
      <c r="J14" s="600"/>
      <c r="K14" s="600"/>
      <c r="L14" s="588" t="s">
        <v>728</v>
      </c>
    </row>
    <row r="15" spans="1:12" s="542" customFormat="1" ht="39.950000000000003" customHeight="1">
      <c r="A15" s="585" t="s">
        <v>729</v>
      </c>
      <c r="B15" s="593"/>
      <c r="C15" s="593"/>
      <c r="D15" s="597"/>
      <c r="E15" s="593"/>
      <c r="F15" s="593">
        <v>133</v>
      </c>
      <c r="G15" s="598"/>
      <c r="H15" s="597"/>
      <c r="I15" s="597"/>
      <c r="J15" s="600"/>
      <c r="K15" s="600"/>
      <c r="L15" s="589" t="s">
        <v>730</v>
      </c>
    </row>
    <row r="16" spans="1:12" s="542" customFormat="1" ht="39.950000000000003" customHeight="1">
      <c r="A16" s="582" t="s">
        <v>731</v>
      </c>
      <c r="B16" s="593"/>
      <c r="C16" s="593"/>
      <c r="D16" s="597"/>
      <c r="E16" s="593"/>
      <c r="F16" s="593">
        <v>147</v>
      </c>
      <c r="G16" s="598"/>
      <c r="H16" s="597"/>
      <c r="I16" s="597"/>
      <c r="J16" s="600"/>
      <c r="K16" s="600"/>
      <c r="L16" s="589" t="s">
        <v>732</v>
      </c>
    </row>
    <row r="17" spans="1:12" s="542" customFormat="1" ht="39.950000000000003" customHeight="1">
      <c r="A17" s="583" t="s">
        <v>733</v>
      </c>
      <c r="B17" s="593"/>
      <c r="C17" s="593"/>
      <c r="D17" s="597"/>
      <c r="E17" s="593"/>
      <c r="F17" s="593">
        <v>159</v>
      </c>
      <c r="G17" s="598"/>
      <c r="H17" s="597"/>
      <c r="I17" s="597"/>
      <c r="J17" s="600"/>
      <c r="K17" s="600"/>
      <c r="L17" s="589" t="s">
        <v>734</v>
      </c>
    </row>
    <row r="18" spans="1:12" s="542" customFormat="1" ht="39.950000000000003" customHeight="1">
      <c r="A18" s="582" t="s">
        <v>735</v>
      </c>
      <c r="B18" s="593"/>
      <c r="C18" s="593"/>
      <c r="D18" s="597"/>
      <c r="E18" s="593"/>
      <c r="F18" s="593">
        <v>173</v>
      </c>
      <c r="G18" s="598"/>
      <c r="H18" s="597"/>
      <c r="I18" s="597"/>
      <c r="J18" s="600"/>
      <c r="K18" s="600"/>
      <c r="L18" s="589" t="s">
        <v>736</v>
      </c>
    </row>
    <row r="19" spans="1:12" s="542" customFormat="1" ht="15" customHeight="1">
      <c r="A19" s="541"/>
      <c r="B19" s="541"/>
      <c r="C19" s="541"/>
      <c r="E19" s="541"/>
      <c r="F19" s="541"/>
      <c r="G19" s="543"/>
      <c r="J19" s="545"/>
      <c r="K19" s="545"/>
      <c r="L19" s="544"/>
    </row>
    <row r="20" spans="1:12" s="542" customFormat="1" ht="15" customHeight="1">
      <c r="A20" s="541"/>
      <c r="B20" s="541"/>
      <c r="C20" s="541"/>
      <c r="E20" s="541"/>
      <c r="F20" s="541"/>
      <c r="G20" s="543"/>
      <c r="J20" s="545"/>
      <c r="K20" s="545"/>
      <c r="L20" s="544"/>
    </row>
    <row r="21" spans="1:12" s="542" customFormat="1" ht="15" customHeight="1">
      <c r="A21" s="541"/>
      <c r="B21" s="541"/>
      <c r="C21" s="541"/>
      <c r="E21" s="541"/>
      <c r="F21" s="541"/>
      <c r="G21" s="543"/>
      <c r="J21" s="545"/>
      <c r="K21" s="545"/>
      <c r="L21" s="544"/>
    </row>
    <row r="22" spans="1:12" s="542" customFormat="1" ht="15" customHeight="1">
      <c r="A22" s="541"/>
      <c r="B22" s="541"/>
      <c r="C22" s="541"/>
      <c r="E22" s="541"/>
      <c r="F22" s="541"/>
      <c r="G22" s="543"/>
      <c r="J22" s="545"/>
      <c r="K22" s="545"/>
      <c r="L22" s="544"/>
    </row>
    <row r="23" spans="1:12" ht="15" customHeight="1">
      <c r="A23" s="541"/>
      <c r="B23" s="541"/>
      <c r="C23" s="541"/>
      <c r="D23" s="541"/>
      <c r="E23" s="541"/>
      <c r="F23" s="541"/>
      <c r="G23" s="541"/>
      <c r="H23" s="541"/>
      <c r="I23" s="541"/>
      <c r="J23" s="541"/>
    </row>
    <row r="24" spans="1:12" ht="15" customHeight="1">
      <c r="A24" s="541"/>
      <c r="B24" s="541"/>
      <c r="C24" s="541"/>
      <c r="D24" s="541"/>
      <c r="E24" s="541"/>
      <c r="F24" s="541"/>
      <c r="G24" s="541"/>
      <c r="H24" s="541"/>
      <c r="I24" s="541"/>
      <c r="J24" s="541"/>
    </row>
    <row r="25" spans="1:12" ht="15" customHeight="1"/>
    <row r="26" spans="1:12" ht="15" customHeight="1"/>
    <row r="39" spans="1:12" ht="27" customHeight="1"/>
    <row r="42" spans="1:12" ht="12.95" customHeight="1" thickBot="1"/>
    <row r="43" spans="1:12" ht="13.5" customHeight="1" thickTop="1">
      <c r="A43" s="915"/>
      <c r="B43" s="915"/>
      <c r="C43" s="915"/>
      <c r="D43" s="915"/>
      <c r="E43" s="915"/>
      <c r="F43" s="915"/>
      <c r="G43" s="915"/>
      <c r="H43" s="915"/>
      <c r="I43" s="915"/>
      <c r="J43" s="915"/>
      <c r="K43" s="915"/>
      <c r="L43" s="915"/>
    </row>
    <row r="44" spans="1:12" ht="15" customHeight="1">
      <c r="A44" s="626"/>
      <c r="B44" s="626"/>
      <c r="C44" s="626"/>
      <c r="D44" s="626"/>
      <c r="E44" s="626"/>
      <c r="F44" s="626"/>
      <c r="G44" s="626"/>
      <c r="H44" s="626"/>
      <c r="I44" s="626"/>
      <c r="J44" s="626"/>
      <c r="K44" s="626"/>
      <c r="L44" s="626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80:L81"/>
  <sheetViews>
    <sheetView showGridLines="0" workbookViewId="0">
      <selection activeCell="D62" sqref="D62"/>
    </sheetView>
  </sheetViews>
  <sheetFormatPr baseColWidth="10" defaultRowHeight="12.75"/>
  <cols>
    <col min="12" max="12" width="6.5" customWidth="1"/>
  </cols>
  <sheetData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75"/>
  <sheetViews>
    <sheetView showGridLines="0" topLeftCell="A49" zoomScaleNormal="100" workbookViewId="0">
      <selection activeCell="J72" sqref="J72"/>
    </sheetView>
  </sheetViews>
  <sheetFormatPr baseColWidth="10" defaultRowHeight="12.75"/>
  <cols>
    <col min="6" max="6" width="13.1640625" bestFit="1" customWidth="1"/>
    <col min="11" max="11" width="18.33203125" customWidth="1"/>
  </cols>
  <sheetData>
    <row r="1" spans="1:11" ht="39.950000000000003" customHeight="1">
      <c r="A1" s="2220" t="s">
        <v>681</v>
      </c>
      <c r="B1" s="2220"/>
      <c r="C1" s="2220"/>
      <c r="D1" s="2220"/>
      <c r="E1" s="2220"/>
      <c r="F1" s="2220"/>
      <c r="G1" s="2220"/>
      <c r="H1" s="2220"/>
      <c r="I1" s="2220"/>
      <c r="J1" s="2220"/>
      <c r="K1" s="2220"/>
    </row>
    <row r="2" spans="1:11" ht="39.950000000000003" customHeight="1">
      <c r="A2" s="2221" t="s">
        <v>684</v>
      </c>
      <c r="B2" s="2221"/>
      <c r="C2" s="2221"/>
      <c r="D2" s="2221"/>
      <c r="E2" s="2221"/>
      <c r="F2" s="2221"/>
      <c r="G2" s="2221"/>
      <c r="H2" s="2221"/>
      <c r="I2" s="2221"/>
      <c r="J2" s="2221"/>
      <c r="K2" s="2221"/>
    </row>
    <row r="69" spans="1:11" ht="21" customHeight="1">
      <c r="B69" s="546" t="s">
        <v>1189</v>
      </c>
      <c r="C69" s="108"/>
      <c r="D69" s="108"/>
      <c r="E69" s="108"/>
      <c r="F69" s="547"/>
      <c r="G69" s="108"/>
      <c r="H69" s="108"/>
      <c r="I69" s="108"/>
      <c r="J69" s="548" t="s">
        <v>1188</v>
      </c>
    </row>
    <row r="70" spans="1:11" ht="21" customHeight="1">
      <c r="B70" s="1002" t="s">
        <v>1190</v>
      </c>
      <c r="C70" s="1"/>
      <c r="D70" s="1"/>
      <c r="E70" s="1"/>
      <c r="F70" s="1003">
        <v>34486536</v>
      </c>
      <c r="G70" s="1"/>
      <c r="H70" s="1"/>
      <c r="I70" s="1"/>
      <c r="J70" s="1004" t="s">
        <v>1192</v>
      </c>
      <c r="K70" s="150"/>
    </row>
    <row r="71" spans="1:11" ht="21" customHeight="1">
      <c r="B71" s="1002" t="s">
        <v>1191</v>
      </c>
      <c r="C71" s="1"/>
      <c r="D71" s="1"/>
      <c r="E71" s="1"/>
      <c r="F71" s="1003">
        <v>34852121</v>
      </c>
      <c r="G71" s="1"/>
      <c r="H71" s="1"/>
      <c r="I71" s="1"/>
      <c r="J71" s="1005" t="s">
        <v>1193</v>
      </c>
      <c r="K71" s="150"/>
    </row>
    <row r="72" spans="1:11" ht="21" customHeight="1">
      <c r="B72" s="1095" t="s">
        <v>686</v>
      </c>
      <c r="C72" s="549"/>
      <c r="D72" s="136"/>
      <c r="E72" s="136"/>
      <c r="F72" s="550" t="s">
        <v>685</v>
      </c>
      <c r="G72" s="136"/>
      <c r="H72" s="136"/>
      <c r="I72" s="551"/>
      <c r="J72" s="1096" t="s">
        <v>687</v>
      </c>
    </row>
    <row r="74" spans="1:11" ht="12.95" customHeight="1" thickBot="1">
      <c r="A74" s="627"/>
      <c r="B74" s="627"/>
      <c r="C74" s="627"/>
      <c r="D74" s="627"/>
      <c r="E74" s="627"/>
      <c r="F74" s="627"/>
      <c r="G74" s="627"/>
      <c r="H74" s="627"/>
      <c r="I74" s="627"/>
      <c r="J74" s="627"/>
      <c r="K74" s="627"/>
    </row>
    <row r="75" spans="1:11" ht="13.5" thickTop="1"/>
  </sheetData>
  <mergeCells count="2">
    <mergeCell ref="A1:K1"/>
    <mergeCell ref="A2:K2"/>
  </mergeCells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T48"/>
  <sheetViews>
    <sheetView showGridLines="0" tabSelected="1" topLeftCell="A13" zoomScaleNormal="100" workbookViewId="0">
      <selection activeCell="F20" sqref="F20"/>
    </sheetView>
  </sheetViews>
  <sheetFormatPr baseColWidth="10" defaultColWidth="10.6640625" defaultRowHeight="12.75"/>
  <cols>
    <col min="1" max="1" width="1.83203125" style="558" customWidth="1"/>
    <col min="2" max="5" width="20" style="559" customWidth="1"/>
    <col min="6" max="6" width="21.1640625" style="559" customWidth="1"/>
    <col min="7" max="7" width="33.33203125" style="559" customWidth="1"/>
    <col min="8" max="8" width="1.6640625" style="559" customWidth="1"/>
    <col min="9" max="9" width="32.6640625" style="559" customWidth="1"/>
    <col min="10" max="10" width="21.1640625" style="559" customWidth="1"/>
    <col min="11" max="16" width="14.33203125" style="559" customWidth="1"/>
    <col min="17" max="18" width="10.83203125" style="559" customWidth="1"/>
    <col min="19" max="16384" width="10.6640625" style="559"/>
  </cols>
  <sheetData>
    <row r="2" spans="2:20" ht="45" customHeight="1">
      <c r="B2" s="2243" t="s">
        <v>683</v>
      </c>
      <c r="C2" s="2243"/>
      <c r="D2" s="2243"/>
      <c r="E2" s="2243"/>
      <c r="F2" s="2243"/>
      <c r="G2" s="2243"/>
      <c r="H2" s="874"/>
      <c r="I2" s="2227" t="s">
        <v>694</v>
      </c>
      <c r="J2" s="2227"/>
      <c r="K2" s="2227"/>
      <c r="L2" s="2227"/>
      <c r="M2" s="2227"/>
      <c r="N2" s="2227"/>
      <c r="O2" s="2227"/>
      <c r="P2" s="2227"/>
      <c r="Q2" s="873"/>
    </row>
    <row r="3" spans="2:20" ht="8.1" customHeight="1">
      <c r="B3" s="561"/>
      <c r="C3" s="558"/>
      <c r="I3" s="560"/>
      <c r="J3" s="560"/>
      <c r="K3" s="560"/>
      <c r="L3" s="560"/>
      <c r="M3" s="560"/>
      <c r="N3" s="560"/>
    </row>
    <row r="4" spans="2:20" ht="28.5" customHeight="1">
      <c r="B4" s="2244"/>
      <c r="C4" s="2244"/>
      <c r="D4" s="2244"/>
      <c r="E4" s="2244"/>
      <c r="F4" s="2244"/>
      <c r="G4" s="2244"/>
      <c r="H4" s="876"/>
      <c r="I4" s="2228"/>
      <c r="J4" s="2228"/>
      <c r="K4" s="2228"/>
      <c r="L4" s="2228"/>
      <c r="M4" s="2228"/>
      <c r="N4" s="2228"/>
      <c r="O4" s="2228"/>
      <c r="P4" s="2228"/>
      <c r="Q4" s="875"/>
    </row>
    <row r="5" spans="2:20" ht="20.100000000000001" customHeight="1"/>
    <row r="6" spans="2:20" ht="20.100000000000001" customHeight="1" thickBot="1"/>
    <row r="7" spans="2:20" s="564" customFormat="1" ht="38.25" customHeight="1">
      <c r="B7" s="2247" t="s">
        <v>698</v>
      </c>
      <c r="C7" s="2248"/>
      <c r="D7" s="1010"/>
      <c r="E7" s="1010"/>
      <c r="F7" s="1006"/>
      <c r="G7" s="2251" t="s">
        <v>710</v>
      </c>
      <c r="H7" s="565"/>
      <c r="I7" s="2234" t="s">
        <v>701</v>
      </c>
      <c r="J7" s="2231" t="s">
        <v>702</v>
      </c>
      <c r="K7" s="2245" t="s">
        <v>195</v>
      </c>
      <c r="L7" s="2223"/>
      <c r="M7" s="2229" t="s">
        <v>1195</v>
      </c>
      <c r="N7" s="2230"/>
      <c r="O7" s="2222" t="s">
        <v>697</v>
      </c>
      <c r="P7" s="2223"/>
      <c r="Q7" s="563"/>
    </row>
    <row r="8" spans="2:20" s="564" customFormat="1" ht="33.950000000000003" customHeight="1">
      <c r="B8" s="2249" t="s">
        <v>707</v>
      </c>
      <c r="C8" s="2250"/>
      <c r="D8" s="1150" t="s">
        <v>699</v>
      </c>
      <c r="E8" s="1150" t="s">
        <v>512</v>
      </c>
      <c r="F8" s="1148" t="s">
        <v>700</v>
      </c>
      <c r="G8" s="2252"/>
      <c r="H8" s="562"/>
      <c r="I8" s="2235"/>
      <c r="J8" s="2232"/>
      <c r="K8" s="2246" t="s">
        <v>1194</v>
      </c>
      <c r="L8" s="2225"/>
      <c r="M8" s="2224" t="s">
        <v>705</v>
      </c>
      <c r="N8" s="2225"/>
      <c r="O8" s="2224" t="s">
        <v>706</v>
      </c>
      <c r="P8" s="2225"/>
      <c r="Q8" s="566"/>
    </row>
    <row r="9" spans="2:20" s="564" customFormat="1" ht="33.950000000000003" customHeight="1" thickBot="1">
      <c r="B9" s="2224"/>
      <c r="C9" s="2246"/>
      <c r="D9" s="1149" t="s">
        <v>708</v>
      </c>
      <c r="E9" s="1149" t="s">
        <v>708</v>
      </c>
      <c r="F9" s="1148" t="s">
        <v>709</v>
      </c>
      <c r="G9" s="2252"/>
      <c r="H9" s="565"/>
      <c r="I9" s="2235"/>
      <c r="J9" s="2232"/>
      <c r="K9" s="2246"/>
      <c r="L9" s="2225"/>
      <c r="M9" s="2224" t="s">
        <v>712</v>
      </c>
      <c r="N9" s="2225"/>
      <c r="O9" s="2224" t="s">
        <v>713</v>
      </c>
      <c r="P9" s="2225"/>
      <c r="Q9" s="566"/>
    </row>
    <row r="10" spans="2:20" s="564" customFormat="1" ht="33.950000000000003" customHeight="1" thickBot="1">
      <c r="B10" s="1045">
        <v>2017</v>
      </c>
      <c r="C10" s="1073">
        <v>2016</v>
      </c>
      <c r="D10" s="1151" t="s">
        <v>714</v>
      </c>
      <c r="E10" s="1151" t="s">
        <v>715</v>
      </c>
      <c r="F10" s="1147"/>
      <c r="G10" s="2253"/>
      <c r="H10" s="565"/>
      <c r="I10" s="2236"/>
      <c r="J10" s="2233"/>
      <c r="K10" s="1072">
        <v>2017</v>
      </c>
      <c r="L10" s="1073">
        <v>2016</v>
      </c>
      <c r="M10" s="1045">
        <v>2017</v>
      </c>
      <c r="N10" s="1064">
        <v>2016</v>
      </c>
      <c r="O10" s="1072">
        <v>2017</v>
      </c>
      <c r="P10" s="1064">
        <v>2016</v>
      </c>
      <c r="Q10" s="566"/>
    </row>
    <row r="11" spans="2:20" s="564" customFormat="1" ht="33.950000000000003" customHeight="1">
      <c r="B11" s="1026">
        <v>3680457</v>
      </c>
      <c r="C11" s="1036">
        <v>3635748</v>
      </c>
      <c r="D11" s="1037">
        <v>6</v>
      </c>
      <c r="E11" s="1037">
        <v>2</v>
      </c>
      <c r="F11" s="1007" t="s">
        <v>740</v>
      </c>
      <c r="G11" s="1038" t="s">
        <v>716</v>
      </c>
      <c r="H11" s="569"/>
      <c r="I11" s="1039" t="s">
        <v>550</v>
      </c>
      <c r="J11" s="1037" t="s">
        <v>741</v>
      </c>
      <c r="K11" s="1922">
        <f>'[1]PIR12p6-7'!K11</f>
        <v>8.1999999999999993</v>
      </c>
      <c r="L11" s="1923">
        <f>'[1]PIR12p6-7'!L11</f>
        <v>9.6</v>
      </c>
      <c r="M11" s="1918">
        <f>'[1]PIR12p6-7'!M11</f>
        <v>46.7</v>
      </c>
      <c r="N11" s="1919">
        <f>'[1]PIR12p6-7'!N11</f>
        <v>45.2</v>
      </c>
      <c r="O11" s="1040">
        <v>61.028643997199261</v>
      </c>
      <c r="P11" s="1041">
        <v>60.648812844014486</v>
      </c>
      <c r="Q11" s="568"/>
      <c r="T11" s="1030"/>
    </row>
    <row r="12" spans="2:20" s="564" customFormat="1" ht="33.950000000000003" customHeight="1">
      <c r="B12" s="1026">
        <v>2377826</v>
      </c>
      <c r="C12" s="1012">
        <v>2354056</v>
      </c>
      <c r="D12" s="1011">
        <v>7</v>
      </c>
      <c r="E12" s="1011">
        <v>1</v>
      </c>
      <c r="F12" s="1008" t="s">
        <v>1104</v>
      </c>
      <c r="G12" s="1023" t="s">
        <v>624</v>
      </c>
      <c r="H12" s="569"/>
      <c r="I12" s="1014" t="s">
        <v>623</v>
      </c>
      <c r="J12" s="1011" t="s">
        <v>1113</v>
      </c>
      <c r="K12" s="1924">
        <f>'[1]PIR12p6-7'!K12</f>
        <v>17.100000000000001</v>
      </c>
      <c r="L12" s="1925">
        <f>'[1]PIR12p6-7'!L12</f>
        <v>15.7</v>
      </c>
      <c r="M12" s="1920">
        <f>'[1]PIR12p6-7'!M12</f>
        <v>45</v>
      </c>
      <c r="N12" s="1921">
        <f>'[1]PIR12p6-7'!N12</f>
        <v>45.6</v>
      </c>
      <c r="O12" s="1031">
        <v>68.283087156082914</v>
      </c>
      <c r="P12" s="1021">
        <v>67.288841047111873</v>
      </c>
      <c r="Q12" s="571"/>
      <c r="T12" s="1030"/>
    </row>
    <row r="13" spans="2:20" s="564" customFormat="1" ht="33.950000000000003" customHeight="1">
      <c r="B13" s="1026">
        <v>4318295</v>
      </c>
      <c r="C13" s="1012">
        <v>4288494</v>
      </c>
      <c r="D13" s="1011">
        <v>7</v>
      </c>
      <c r="E13" s="1011">
        <v>2</v>
      </c>
      <c r="F13" s="1008" t="s">
        <v>1105</v>
      </c>
      <c r="G13" s="1022" t="s">
        <v>718</v>
      </c>
      <c r="H13" s="569"/>
      <c r="I13" s="1013" t="s">
        <v>717</v>
      </c>
      <c r="J13" s="1011" t="s">
        <v>1114</v>
      </c>
      <c r="K13" s="1924">
        <f>'[1]PIR12p6-7'!K13</f>
        <v>9.5</v>
      </c>
      <c r="L13" s="1925">
        <f>'[1]PIR12p6-7'!L13</f>
        <v>7.6</v>
      </c>
      <c r="M13" s="1920">
        <f>'[1]PIR12p6-7'!M13</f>
        <v>43.6</v>
      </c>
      <c r="N13" s="1921">
        <f>'[1]PIR12p6-7'!N13</f>
        <v>44.9</v>
      </c>
      <c r="O13" s="1031">
        <v>62.085059033715851</v>
      </c>
      <c r="P13" s="1021">
        <v>61.540694705414069</v>
      </c>
      <c r="Q13" s="571"/>
      <c r="T13" s="1030"/>
    </row>
    <row r="14" spans="2:20" s="564" customFormat="1" ht="33.950000000000003" customHeight="1">
      <c r="B14" s="1026">
        <v>4719478</v>
      </c>
      <c r="C14" s="1012">
        <v>4669384</v>
      </c>
      <c r="D14" s="1011">
        <v>4</v>
      </c>
      <c r="E14" s="1011">
        <v>3</v>
      </c>
      <c r="F14" s="1008" t="s">
        <v>1106</v>
      </c>
      <c r="G14" s="1022" t="s">
        <v>720</v>
      </c>
      <c r="H14" s="569"/>
      <c r="I14" s="1015" t="s">
        <v>719</v>
      </c>
      <c r="J14" s="1011" t="s">
        <v>1115</v>
      </c>
      <c r="K14" s="1924">
        <f>'[1]PIR12p6-7'!K14</f>
        <v>12.9</v>
      </c>
      <c r="L14" s="1925">
        <f>'[1]PIR12p6-7'!L14</f>
        <v>10.8</v>
      </c>
      <c r="M14" s="1920">
        <f>'[1]PIR12p6-7'!M14</f>
        <v>47.3</v>
      </c>
      <c r="N14" s="1921">
        <f>'[1]PIR12p6-7'!N14</f>
        <v>45.1</v>
      </c>
      <c r="O14" s="1031">
        <v>71.009675222556396</v>
      </c>
      <c r="P14" s="1021">
        <v>70.599976356624339</v>
      </c>
      <c r="Q14" s="571"/>
      <c r="T14" s="1030"/>
    </row>
    <row r="15" spans="2:20" s="564" customFormat="1" ht="33.950000000000003" customHeight="1">
      <c r="B15" s="1026">
        <v>2565477</v>
      </c>
      <c r="C15" s="1012">
        <v>2549118</v>
      </c>
      <c r="D15" s="1011">
        <v>5</v>
      </c>
      <c r="E15" s="1011" t="s">
        <v>661</v>
      </c>
      <c r="F15" s="1008" t="s">
        <v>1107</v>
      </c>
      <c r="G15" s="1022" t="s">
        <v>722</v>
      </c>
      <c r="H15" s="569"/>
      <c r="I15" s="1016" t="s">
        <v>721</v>
      </c>
      <c r="J15" s="1011" t="s">
        <v>1116</v>
      </c>
      <c r="K15" s="1924">
        <f>'[1]PIR12p6-7'!K15</f>
        <v>6.1</v>
      </c>
      <c r="L15" s="1925">
        <f>'[1]PIR12p6-7'!L15</f>
        <v>7.1</v>
      </c>
      <c r="M15" s="1920">
        <f>'[1]PIR12p6-7'!M15</f>
        <v>45.7</v>
      </c>
      <c r="N15" s="1921">
        <f>'[1]PIR12p6-7'!N15</f>
        <v>43</v>
      </c>
      <c r="O15" s="1031">
        <v>50.43073861118225</v>
      </c>
      <c r="P15" s="1021">
        <v>49.980856123569019</v>
      </c>
      <c r="Q15" s="571"/>
      <c r="T15" s="1030"/>
    </row>
    <row r="16" spans="2:20" s="564" customFormat="1" ht="33.950000000000003" customHeight="1">
      <c r="B16" s="1026">
        <v>7122876</v>
      </c>
      <c r="C16" s="1012">
        <v>7028251</v>
      </c>
      <c r="D16" s="1011">
        <v>7</v>
      </c>
      <c r="E16" s="1011">
        <v>2</v>
      </c>
      <c r="F16" s="1008" t="s">
        <v>876</v>
      </c>
      <c r="G16" s="1024" t="s">
        <v>724</v>
      </c>
      <c r="H16" s="569"/>
      <c r="I16" s="1017" t="s">
        <v>723</v>
      </c>
      <c r="J16" s="1011" t="s">
        <v>879</v>
      </c>
      <c r="K16" s="1924">
        <f>'[1]PIR12p6-7'!K16</f>
        <v>11.3</v>
      </c>
      <c r="L16" s="1925">
        <f>'[1]PIR12p6-7'!L16</f>
        <v>9.3000000000000007</v>
      </c>
      <c r="M16" s="1920">
        <f>'[1]PIR12p6-7'!M16</f>
        <v>50.5</v>
      </c>
      <c r="N16" s="1921">
        <f>'[1]PIR12p6-7'!N16</f>
        <v>49</v>
      </c>
      <c r="O16" s="1031">
        <v>75.051215267540812</v>
      </c>
      <c r="P16" s="1021">
        <v>74.551591854075781</v>
      </c>
      <c r="Q16" s="571"/>
      <c r="T16" s="1030"/>
    </row>
    <row r="17" spans="2:20" s="564" customFormat="1" ht="33.950000000000003" customHeight="1">
      <c r="B17" s="1027">
        <v>4643728</v>
      </c>
      <c r="C17" s="1012">
        <v>4599241</v>
      </c>
      <c r="D17" s="1011">
        <v>7</v>
      </c>
      <c r="E17" s="1011">
        <v>1</v>
      </c>
      <c r="F17" s="1008" t="s">
        <v>1108</v>
      </c>
      <c r="G17" s="1025" t="s">
        <v>726</v>
      </c>
      <c r="H17" s="569"/>
      <c r="I17" s="1018" t="s">
        <v>725</v>
      </c>
      <c r="J17" s="1011" t="s">
        <v>1117</v>
      </c>
      <c r="K17" s="1924">
        <f>'[1]PIR12p6-7'!K17</f>
        <v>7.2</v>
      </c>
      <c r="L17" s="1925">
        <f>'[1]PIR12p6-7'!L17</f>
        <v>7.4</v>
      </c>
      <c r="M17" s="1920">
        <f>'[1]PIR12p6-7'!M17</f>
        <v>48.4</v>
      </c>
      <c r="N17" s="1921">
        <f>'[1]PIR12p6-7'!N17</f>
        <v>50.5</v>
      </c>
      <c r="O17" s="1031">
        <v>43.475306908587243</v>
      </c>
      <c r="P17" s="1021">
        <v>43.266682480870209</v>
      </c>
      <c r="Q17" s="571"/>
      <c r="T17" s="1030"/>
    </row>
    <row r="18" spans="2:20" s="564" customFormat="1" ht="33.950000000000003" customHeight="1">
      <c r="B18" s="1027">
        <v>1663440</v>
      </c>
      <c r="C18" s="1012">
        <v>1653027</v>
      </c>
      <c r="D18" s="1011">
        <v>5</v>
      </c>
      <c r="E18" s="1011" t="s">
        <v>602</v>
      </c>
      <c r="F18" s="1008" t="s">
        <v>1109</v>
      </c>
      <c r="G18" s="1024" t="s">
        <v>728</v>
      </c>
      <c r="H18" s="569"/>
      <c r="I18" s="1016" t="s">
        <v>727</v>
      </c>
      <c r="J18" s="1011" t="s">
        <v>1118</v>
      </c>
      <c r="K18" s="1924">
        <f>'[1]PIR12p6-7'!K18</f>
        <v>6</v>
      </c>
      <c r="L18" s="1925">
        <f>'[1]PIR12p6-7'!L18</f>
        <v>6.9</v>
      </c>
      <c r="M18" s="1920">
        <f>'[1]PIR12p6-7'!M18</f>
        <v>40.200000000000003</v>
      </c>
      <c r="N18" s="1921">
        <f>'[1]PIR12p6-7'!N18</f>
        <v>43.1</v>
      </c>
      <c r="O18" s="1031">
        <v>35.242810080315493</v>
      </c>
      <c r="P18" s="1021">
        <v>34.912012931428222</v>
      </c>
      <c r="Q18" s="571"/>
      <c r="T18" s="1030"/>
    </row>
    <row r="19" spans="2:20" s="564" customFormat="1" ht="33.950000000000003" customHeight="1">
      <c r="B19" s="1028">
        <v>2778765</v>
      </c>
      <c r="C19" s="1012">
        <v>2741224</v>
      </c>
      <c r="D19" s="1011">
        <v>4</v>
      </c>
      <c r="E19" s="1011">
        <v>2</v>
      </c>
      <c r="F19" s="1008" t="s">
        <v>1110</v>
      </c>
      <c r="G19" s="1025" t="s">
        <v>730</v>
      </c>
      <c r="H19" s="569"/>
      <c r="I19" s="1018" t="s">
        <v>729</v>
      </c>
      <c r="J19" s="1011" t="s">
        <v>1119</v>
      </c>
      <c r="K19" s="1924">
        <f>'[1]PIR12p6-7'!K19</f>
        <v>9.8000000000000007</v>
      </c>
      <c r="L19" s="1925">
        <f>'[1]PIR12p6-7'!L19</f>
        <v>9</v>
      </c>
      <c r="M19" s="1920">
        <f>'[1]PIR12p6-7'!M19</f>
        <v>43.4</v>
      </c>
      <c r="N19" s="1921">
        <f>'[1]PIR12p6-7'!N19</f>
        <v>46.6</v>
      </c>
      <c r="O19" s="1031">
        <v>58.852727740561008</v>
      </c>
      <c r="P19" s="1021">
        <v>57.946158358455932</v>
      </c>
      <c r="Q19" s="571"/>
      <c r="T19" s="1030"/>
    </row>
    <row r="20" spans="2:20" s="564" customFormat="1" ht="33.950000000000003" customHeight="1">
      <c r="B20" s="1027">
        <v>439576</v>
      </c>
      <c r="C20" s="1012">
        <v>437376</v>
      </c>
      <c r="D20" s="1011">
        <v>4</v>
      </c>
      <c r="E20" s="1011" t="s">
        <v>602</v>
      </c>
      <c r="F20" s="1008" t="s">
        <v>1111</v>
      </c>
      <c r="G20" s="1025" t="s">
        <v>732</v>
      </c>
      <c r="H20" s="569"/>
      <c r="I20" s="1014" t="s">
        <v>731</v>
      </c>
      <c r="J20" s="1011" t="s">
        <v>1120</v>
      </c>
      <c r="K20" s="2237">
        <f>'[1]PIR12p6-7'!K20</f>
        <v>13.1</v>
      </c>
      <c r="L20" s="2240">
        <f>'[1]PIR12p6-7'!L20</f>
        <v>15.9</v>
      </c>
      <c r="M20" s="2237">
        <f>'[1]PIR12p6-7'!M20</f>
        <v>46.8</v>
      </c>
      <c r="N20" s="2240">
        <f>'[1]PIR12p6-7'!N20</f>
        <v>41.5</v>
      </c>
      <c r="O20" s="1031">
        <v>66.722705516224721</v>
      </c>
      <c r="P20" s="1021">
        <v>65.976185250219487</v>
      </c>
      <c r="Q20" s="571"/>
      <c r="T20" s="1030"/>
    </row>
    <row r="21" spans="2:20" s="564" customFormat="1" ht="33.950000000000003" customHeight="1">
      <c r="B21" s="2217">
        <v>383195</v>
      </c>
      <c r="C21" s="1012">
        <v>377566</v>
      </c>
      <c r="D21" s="1011">
        <v>4</v>
      </c>
      <c r="E21" s="1011" t="s">
        <v>661</v>
      </c>
      <c r="F21" s="1008" t="s">
        <v>982</v>
      </c>
      <c r="G21" s="1025" t="s">
        <v>734</v>
      </c>
      <c r="H21" s="569"/>
      <c r="I21" s="1017" t="s">
        <v>733</v>
      </c>
      <c r="J21" s="1011" t="s">
        <v>984</v>
      </c>
      <c r="K21" s="2238"/>
      <c r="L21" s="2241"/>
      <c r="M21" s="2238"/>
      <c r="N21" s="2241"/>
      <c r="O21" s="1031">
        <v>94.515586059317059</v>
      </c>
      <c r="P21" s="1021">
        <v>94.134005710259927</v>
      </c>
      <c r="Q21" s="571"/>
      <c r="T21" s="1030"/>
    </row>
    <row r="22" spans="2:20" s="564" customFormat="1" ht="33.950000000000003" customHeight="1">
      <c r="B22" s="2217">
        <v>159008</v>
      </c>
      <c r="C22" s="1012">
        <v>153051</v>
      </c>
      <c r="D22" s="1011">
        <v>2</v>
      </c>
      <c r="E22" s="1011" t="s">
        <v>661</v>
      </c>
      <c r="F22" s="1008" t="s">
        <v>1112</v>
      </c>
      <c r="G22" s="1025" t="s">
        <v>736</v>
      </c>
      <c r="H22" s="569"/>
      <c r="I22" s="1019" t="s">
        <v>735</v>
      </c>
      <c r="J22" s="1011" t="s">
        <v>1121</v>
      </c>
      <c r="K22" s="2239"/>
      <c r="L22" s="2242"/>
      <c r="M22" s="2239"/>
      <c r="N22" s="2242"/>
      <c r="O22" s="1031">
        <v>77.310575568524854</v>
      </c>
      <c r="P22" s="1021">
        <v>76.294829827965842</v>
      </c>
      <c r="Q22" s="571"/>
      <c r="T22" s="1030"/>
    </row>
    <row r="23" spans="2:20" s="564" customFormat="1" ht="33.950000000000003" customHeight="1" thickBot="1">
      <c r="B23" s="1940">
        <v>34852121</v>
      </c>
      <c r="C23" s="1951">
        <v>34486536</v>
      </c>
      <c r="D23" s="1952">
        <f>SUM(D11:D22)</f>
        <v>62</v>
      </c>
      <c r="E23" s="1952">
        <f>SUM(E11:E22)</f>
        <v>13</v>
      </c>
      <c r="F23" s="1009"/>
      <c r="G23" s="1173" t="s">
        <v>737</v>
      </c>
      <c r="H23" s="562"/>
      <c r="I23" s="1153" t="s">
        <v>4</v>
      </c>
      <c r="J23" s="577"/>
      <c r="K23" s="1946">
        <f>'[1]PIR12p6-7'!K23</f>
        <v>10.199999999999999</v>
      </c>
      <c r="L23" s="1947">
        <f>'[1]PIR12p6-7'!L23</f>
        <v>9.4</v>
      </c>
      <c r="M23" s="1946">
        <f>'[1]PIR12p6-7'!M23</f>
        <v>46.7</v>
      </c>
      <c r="N23" s="1948">
        <f>'[1]PIR12p6-7'!N23</f>
        <v>46.4</v>
      </c>
      <c r="O23" s="1949">
        <v>61.863049884395849</v>
      </c>
      <c r="P23" s="1950">
        <v>61.342148135724614</v>
      </c>
      <c r="Q23" s="571"/>
      <c r="T23" s="1030"/>
    </row>
    <row r="24" spans="2:20" ht="14.1" customHeight="1">
      <c r="B24" s="1029"/>
      <c r="D24" s="578"/>
      <c r="R24" s="564"/>
      <c r="S24" s="564"/>
    </row>
    <row r="25" spans="2:20" ht="14.1" customHeight="1">
      <c r="C25" s="579"/>
    </row>
    <row r="26" spans="2:20">
      <c r="N26" s="578"/>
      <c r="O26" s="578"/>
    </row>
    <row r="28" spans="2:20">
      <c r="G28" s="580" t="s">
        <v>739</v>
      </c>
      <c r="I28" s="559" t="s">
        <v>738</v>
      </c>
    </row>
    <row r="41" spans="1:17" ht="17.850000000000001" customHeight="1"/>
    <row r="46" spans="1:17">
      <c r="B46" s="558"/>
      <c r="C46" s="558"/>
      <c r="D46" s="558"/>
      <c r="E46" s="558"/>
      <c r="I46" s="558"/>
      <c r="J46" s="558"/>
      <c r="K46" s="558"/>
      <c r="L46" s="558"/>
      <c r="M46" s="558"/>
      <c r="N46" s="558"/>
      <c r="O46" s="558"/>
      <c r="P46" s="558"/>
      <c r="Q46" s="558"/>
    </row>
    <row r="47" spans="1:17" ht="12.95" customHeight="1" thickBot="1">
      <c r="A47" s="628"/>
      <c r="B47" s="628"/>
      <c r="C47" s="628"/>
      <c r="D47" s="628"/>
      <c r="E47" s="628"/>
      <c r="F47" s="628"/>
      <c r="G47" s="628"/>
      <c r="H47" s="628"/>
      <c r="I47" s="2226"/>
      <c r="J47" s="2226"/>
      <c r="K47" s="2226"/>
      <c r="L47" s="2226"/>
      <c r="M47" s="2226"/>
      <c r="N47" s="871"/>
      <c r="O47" s="628"/>
      <c r="P47" s="628"/>
      <c r="Q47" s="558"/>
    </row>
    <row r="48" spans="1:17" ht="13.5" customHeight="1" thickTop="1">
      <c r="B48" s="558"/>
      <c r="C48" s="558"/>
      <c r="D48" s="558"/>
      <c r="E48" s="558"/>
      <c r="I48" s="872"/>
      <c r="J48" s="872"/>
      <c r="K48" s="872"/>
      <c r="L48" s="872"/>
      <c r="M48" s="872"/>
      <c r="N48" s="872"/>
      <c r="O48" s="558"/>
      <c r="P48" s="558"/>
      <c r="Q48" s="558"/>
    </row>
  </sheetData>
  <mergeCells count="24">
    <mergeCell ref="B2:G2"/>
    <mergeCell ref="B4:G4"/>
    <mergeCell ref="K7:L7"/>
    <mergeCell ref="K8:L8"/>
    <mergeCell ref="K9:L9"/>
    <mergeCell ref="B7:C7"/>
    <mergeCell ref="B8:C8"/>
    <mergeCell ref="B9:C9"/>
    <mergeCell ref="G7:G10"/>
    <mergeCell ref="O7:P7"/>
    <mergeCell ref="O8:P8"/>
    <mergeCell ref="O9:P9"/>
    <mergeCell ref="I47:M47"/>
    <mergeCell ref="I2:P2"/>
    <mergeCell ref="I4:P4"/>
    <mergeCell ref="M7:N7"/>
    <mergeCell ref="M8:N8"/>
    <mergeCell ref="M9:N9"/>
    <mergeCell ref="J7:J10"/>
    <mergeCell ref="I7:I10"/>
    <mergeCell ref="K20:K22"/>
    <mergeCell ref="L20:L22"/>
    <mergeCell ref="M20:M22"/>
    <mergeCell ref="N20:N2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O49"/>
  <sheetViews>
    <sheetView showGridLines="0" topLeftCell="F19" zoomScaleNormal="100" workbookViewId="0">
      <selection activeCell="K11" sqref="K11"/>
    </sheetView>
  </sheetViews>
  <sheetFormatPr baseColWidth="10" defaultColWidth="10.6640625" defaultRowHeight="12.75"/>
  <cols>
    <col min="1" max="1" width="1.83203125" style="558" customWidth="1"/>
    <col min="2" max="7" width="17" style="559" customWidth="1"/>
    <col min="8" max="8" width="33.33203125" style="559" customWidth="1"/>
    <col min="9" max="9" width="1.6640625" style="559" customWidth="1"/>
    <col min="10" max="10" width="32.6640625" style="559" customWidth="1"/>
    <col min="11" max="14" width="26.1640625" style="559" customWidth="1"/>
    <col min="15" max="16" width="10.83203125" style="559" customWidth="1"/>
    <col min="17" max="16384" width="10.6640625" style="559"/>
  </cols>
  <sheetData>
    <row r="2" spans="2:15" ht="45" customHeight="1">
      <c r="B2" s="2243" t="s">
        <v>683</v>
      </c>
      <c r="C2" s="2243"/>
      <c r="D2" s="2243"/>
      <c r="E2" s="2243"/>
      <c r="F2" s="2243"/>
      <c r="G2" s="2243"/>
      <c r="H2" s="2243"/>
      <c r="I2" s="1000"/>
      <c r="J2" s="2227" t="s">
        <v>694</v>
      </c>
      <c r="K2" s="2227"/>
      <c r="L2" s="2227"/>
      <c r="M2" s="2227"/>
      <c r="N2" s="2227"/>
      <c r="O2" s="998"/>
    </row>
    <row r="3" spans="2:15" ht="8.1" customHeight="1">
      <c r="B3" s="561"/>
      <c r="C3" s="562"/>
      <c r="D3" s="558"/>
      <c r="J3" s="560"/>
      <c r="K3" s="560"/>
      <c r="L3" s="560"/>
      <c r="M3" s="560"/>
    </row>
    <row r="4" spans="2:15" ht="28.5" customHeight="1">
      <c r="B4" s="2244" t="s">
        <v>1201</v>
      </c>
      <c r="C4" s="2244"/>
      <c r="D4" s="2244"/>
      <c r="E4" s="2244"/>
      <c r="F4" s="2244"/>
      <c r="G4" s="2244"/>
      <c r="H4" s="2244"/>
      <c r="I4" s="1001"/>
      <c r="J4" s="2228" t="s">
        <v>1200</v>
      </c>
      <c r="K4" s="2228"/>
      <c r="L4" s="2228"/>
      <c r="M4" s="2228"/>
      <c r="N4" s="2228"/>
      <c r="O4" s="999"/>
    </row>
    <row r="5" spans="2:15" ht="20.100000000000001" customHeight="1"/>
    <row r="6" spans="2:15" ht="20.100000000000001" customHeight="1" thickBot="1"/>
    <row r="7" spans="2:15" s="564" customFormat="1" ht="38.25" customHeight="1" thickBot="1">
      <c r="B7" s="2229" t="s">
        <v>1199</v>
      </c>
      <c r="C7" s="2230"/>
      <c r="D7" s="2258" t="s">
        <v>1197</v>
      </c>
      <c r="E7" s="2259"/>
      <c r="F7" s="2259"/>
      <c r="G7" s="2260"/>
      <c r="H7" s="2251" t="s">
        <v>710</v>
      </c>
      <c r="I7" s="565"/>
      <c r="J7" s="2261" t="s">
        <v>701</v>
      </c>
      <c r="K7" s="2256" t="s">
        <v>695</v>
      </c>
      <c r="L7" s="2257"/>
      <c r="M7" s="2254" t="s">
        <v>696</v>
      </c>
      <c r="N7" s="2255"/>
      <c r="O7" s="563"/>
    </row>
    <row r="8" spans="2:15" s="564" customFormat="1" ht="33.950000000000003" customHeight="1">
      <c r="B8" s="2268" t="s">
        <v>1242</v>
      </c>
      <c r="C8" s="2269"/>
      <c r="D8" s="2272" t="s">
        <v>1196</v>
      </c>
      <c r="E8" s="2271"/>
      <c r="F8" s="2270" t="s">
        <v>187</v>
      </c>
      <c r="G8" s="2271"/>
      <c r="H8" s="2252"/>
      <c r="I8" s="562"/>
      <c r="J8" s="2262"/>
      <c r="K8" s="2264" t="s">
        <v>703</v>
      </c>
      <c r="L8" s="2265"/>
      <c r="M8" s="2264" t="s">
        <v>704</v>
      </c>
      <c r="N8" s="2265"/>
      <c r="O8" s="566"/>
    </row>
    <row r="9" spans="2:15" s="564" customFormat="1" ht="33.950000000000003" customHeight="1" thickBot="1">
      <c r="B9" s="2268"/>
      <c r="C9" s="2269"/>
      <c r="D9" s="2273" t="s">
        <v>1198</v>
      </c>
      <c r="E9" s="2274"/>
      <c r="F9" s="2246" t="s">
        <v>711</v>
      </c>
      <c r="G9" s="2225"/>
      <c r="H9" s="2252"/>
      <c r="I9" s="565"/>
      <c r="J9" s="2262"/>
      <c r="K9" s="2266"/>
      <c r="L9" s="2267"/>
      <c r="M9" s="2266"/>
      <c r="N9" s="2267"/>
      <c r="O9" s="566"/>
    </row>
    <row r="10" spans="2:15" s="564" customFormat="1" ht="33.950000000000003" customHeight="1" thickBot="1">
      <c r="B10" s="1045">
        <v>2017</v>
      </c>
      <c r="C10" s="1046">
        <v>2016</v>
      </c>
      <c r="D10" s="1045">
        <v>2017</v>
      </c>
      <c r="E10" s="1046">
        <v>2016</v>
      </c>
      <c r="F10" s="1045">
        <v>2017</v>
      </c>
      <c r="G10" s="1046">
        <v>2016</v>
      </c>
      <c r="H10" s="2253"/>
      <c r="I10" s="565"/>
      <c r="J10" s="2263"/>
      <c r="K10" s="1048">
        <v>2017</v>
      </c>
      <c r="L10" s="1048">
        <v>2016</v>
      </c>
      <c r="M10" s="1063">
        <v>2017</v>
      </c>
      <c r="N10" s="1064">
        <v>2016</v>
      </c>
      <c r="O10" s="1020"/>
    </row>
    <row r="11" spans="2:15" s="564" customFormat="1" ht="33.950000000000003" customHeight="1">
      <c r="B11" s="1026">
        <f>'[2]PIR12 p8-9'!B11</f>
        <v>25537</v>
      </c>
      <c r="C11" s="1061">
        <f>'[2]PIR12 p8-9'!C11</f>
        <v>23283</v>
      </c>
      <c r="D11" s="1042">
        <f>'[3]PIR12 p8-9'!D11</f>
        <v>69625</v>
      </c>
      <c r="E11" s="1067">
        <f>'[3]PIR12 p8-9'!E11</f>
        <v>62114</v>
      </c>
      <c r="F11" s="1043" t="str">
        <f>'[3]PIR12 p8-9'!F11</f>
        <v>…</v>
      </c>
      <c r="G11" s="1939">
        <f>'[3]PIR12 p8-9'!G11</f>
        <v>784</v>
      </c>
      <c r="H11" s="1044" t="s">
        <v>716</v>
      </c>
      <c r="I11" s="569"/>
      <c r="J11" s="1047" t="s">
        <v>550</v>
      </c>
      <c r="K11" s="1065">
        <f>'[4]PIR12 p8-9'!K11</f>
        <v>606</v>
      </c>
      <c r="L11" s="1065">
        <f>'[4]PIR12 p8-9'!L11</f>
        <v>594</v>
      </c>
      <c r="M11" s="1066" t="str">
        <f>'[5]PIR12 p8-9'!M11</f>
        <v>…</v>
      </c>
      <c r="N11" s="1067" t="str">
        <f>'[5]PIR12 p8-9'!N11</f>
        <v>…</v>
      </c>
      <c r="O11" s="568"/>
    </row>
    <row r="12" spans="2:15" s="564" customFormat="1" ht="33.950000000000003" customHeight="1">
      <c r="B12" s="1026">
        <f>'[2]PIR12 p8-9'!B12</f>
        <v>12144</v>
      </c>
      <c r="C12" s="1062">
        <f>'[2]PIR12 p8-9'!C12</f>
        <v>10874</v>
      </c>
      <c r="D12" s="1042">
        <f>'[3]PIR12 p8-9'!D12</f>
        <v>9219</v>
      </c>
      <c r="E12" s="1067">
        <f>'[3]PIR12 p8-9'!E12</f>
        <v>8012</v>
      </c>
      <c r="F12" s="1043" t="str">
        <f>'[3]PIR12 p8-9'!F12</f>
        <v>…</v>
      </c>
      <c r="G12" s="1939">
        <f>'[3]PIR12 p8-9'!G12</f>
        <v>348</v>
      </c>
      <c r="H12" s="1033" t="s">
        <v>624</v>
      </c>
      <c r="I12" s="569"/>
      <c r="J12" s="570" t="s">
        <v>623</v>
      </c>
      <c r="K12" s="1068">
        <f>'[4]PIR12 p8-9'!K12</f>
        <v>594</v>
      </c>
      <c r="L12" s="1068">
        <f>'[4]PIR12 p8-9'!L12</f>
        <v>586</v>
      </c>
      <c r="M12" s="1069" t="str">
        <f>'[5]PIR12 p8-9'!M12</f>
        <v>…</v>
      </c>
      <c r="N12" s="1067" t="str">
        <f>'[5]PIR12 p8-9'!N12</f>
        <v>…</v>
      </c>
      <c r="O12" s="571"/>
    </row>
    <row r="13" spans="2:15" s="564" customFormat="1" ht="33.950000000000003" customHeight="1">
      <c r="B13" s="1026">
        <f>'[2]PIR12 p8-9'!B13</f>
        <v>22325</v>
      </c>
      <c r="C13" s="1062">
        <f>'[2]PIR12 p8-9'!C13</f>
        <v>21905</v>
      </c>
      <c r="D13" s="1042">
        <f>'[3]PIR12 p8-9'!D13</f>
        <v>20373</v>
      </c>
      <c r="E13" s="1067">
        <f>'[3]PIR12 p8-9'!E13</f>
        <v>25857</v>
      </c>
      <c r="F13" s="1043" t="str">
        <f>'[3]PIR12 p8-9'!F13</f>
        <v>…</v>
      </c>
      <c r="G13" s="1939">
        <f>'[3]PIR12 p8-9'!G13</f>
        <v>861</v>
      </c>
      <c r="H13" s="1032" t="s">
        <v>718</v>
      </c>
      <c r="I13" s="569"/>
      <c r="J13" s="567" t="s">
        <v>717</v>
      </c>
      <c r="K13" s="1068">
        <f>'[4]PIR12 p8-9'!K13</f>
        <v>706</v>
      </c>
      <c r="L13" s="1068">
        <f>'[4]PIR12 p8-9'!L13</f>
        <v>698</v>
      </c>
      <c r="M13" s="1069" t="str">
        <f>'[5]PIR12 p8-9'!M13</f>
        <v>…</v>
      </c>
      <c r="N13" s="1067" t="str">
        <f>'[5]PIR12 p8-9'!N13</f>
        <v>…</v>
      </c>
      <c r="O13" s="571"/>
    </row>
    <row r="14" spans="2:15" s="564" customFormat="1" ht="33.950000000000003" customHeight="1">
      <c r="B14" s="1026">
        <f>'[2]PIR12 p8-9'!B14</f>
        <v>8751</v>
      </c>
      <c r="C14" s="1062">
        <f>'[2]PIR12 p8-9'!C14</f>
        <v>8519</v>
      </c>
      <c r="D14" s="1042">
        <f>'[3]PIR12 p8-9'!D14</f>
        <v>33582</v>
      </c>
      <c r="E14" s="1067">
        <f>'[3]PIR12 p8-9'!E14</f>
        <v>26820</v>
      </c>
      <c r="F14" s="1043" t="str">
        <f>'[3]PIR12 p8-9'!F14</f>
        <v>…</v>
      </c>
      <c r="G14" s="1939">
        <f>'[3]PIR12 p8-9'!G14</f>
        <v>803</v>
      </c>
      <c r="H14" s="1032" t="s">
        <v>720</v>
      </c>
      <c r="I14" s="569"/>
      <c r="J14" s="572" t="s">
        <v>719</v>
      </c>
      <c r="K14" s="1068">
        <f>'[4]PIR12 p8-9'!K14</f>
        <v>946</v>
      </c>
      <c r="L14" s="1068">
        <f>'[4]PIR12 p8-9'!L14</f>
        <v>917</v>
      </c>
      <c r="M14" s="1069" t="str">
        <f>'[5]PIR12 p8-9'!M14</f>
        <v>…</v>
      </c>
      <c r="N14" s="1067" t="str">
        <f>'[5]PIR12 p8-9'!N14</f>
        <v>…</v>
      </c>
      <c r="O14" s="571"/>
    </row>
    <row r="15" spans="2:15" s="564" customFormat="1" ht="33.950000000000003" customHeight="1">
      <c r="B15" s="1026">
        <f>'[2]PIR12 p8-9'!B15</f>
        <v>5736</v>
      </c>
      <c r="C15" s="1062">
        <f>'[2]PIR12 p8-9'!C15</f>
        <v>5550</v>
      </c>
      <c r="D15" s="1042">
        <f>'[3]PIR12 p8-9'!D15</f>
        <v>3206</v>
      </c>
      <c r="E15" s="1067">
        <f>'[3]PIR12 p8-9'!E15</f>
        <v>4852</v>
      </c>
      <c r="F15" s="1043" t="str">
        <f>'[3]PIR12 p8-9'!F15</f>
        <v>…</v>
      </c>
      <c r="G15" s="1939">
        <f>'[3]PIR12 p8-9'!G15</f>
        <v>291</v>
      </c>
      <c r="H15" s="1032" t="s">
        <v>722</v>
      </c>
      <c r="I15" s="569"/>
      <c r="J15" s="573" t="s">
        <v>721</v>
      </c>
      <c r="K15" s="1068">
        <f>'[4]PIR12 p8-9'!K15</f>
        <v>340</v>
      </c>
      <c r="L15" s="1068">
        <f>'[4]PIR12 p8-9'!L15</f>
        <v>336</v>
      </c>
      <c r="M15" s="1070" t="str">
        <f>'[5]PIR12 p8-9'!M15</f>
        <v>…</v>
      </c>
      <c r="N15" s="1071" t="str">
        <f>'[5]PIR12 p8-9'!N15</f>
        <v>…</v>
      </c>
      <c r="O15" s="571"/>
    </row>
    <row r="16" spans="2:15" s="564" customFormat="1" ht="33.950000000000003" customHeight="1">
      <c r="B16" s="1026">
        <f>'[2]PIR12 p8-9'!B16</f>
        <v>25833</v>
      </c>
      <c r="C16" s="1062">
        <f>'[2]PIR12 p8-9'!C16</f>
        <v>25522</v>
      </c>
      <c r="D16" s="1042">
        <f>'[3]PIR12 p8-9'!D16</f>
        <v>250845</v>
      </c>
      <c r="E16" s="1067">
        <f>'[3]PIR12 p8-9'!E16</f>
        <v>223318</v>
      </c>
      <c r="F16" s="1043" t="str">
        <f>'[3]PIR12 p8-9'!F16</f>
        <v>…</v>
      </c>
      <c r="G16" s="1939">
        <f>'[3]PIR12 p8-9'!G16</f>
        <v>2707</v>
      </c>
      <c r="H16" s="1034" t="s">
        <v>724</v>
      </c>
      <c r="I16" s="569"/>
      <c r="J16" s="574" t="s">
        <v>723</v>
      </c>
      <c r="K16" s="1068">
        <f>'[4]PIR12 p8-9'!K16</f>
        <v>1865</v>
      </c>
      <c r="L16" s="1068">
        <f>'[4]PIR12 p8-9'!L16</f>
        <v>1841</v>
      </c>
      <c r="M16" s="1069" t="str">
        <f>'[5]PIR12 p8-9'!M16</f>
        <v>…</v>
      </c>
      <c r="N16" s="1071" t="str">
        <f>'[5]PIR12 p8-9'!N16</f>
        <v>…</v>
      </c>
      <c r="O16" s="571"/>
    </row>
    <row r="17" spans="2:15" s="564" customFormat="1" ht="33.950000000000003" customHeight="1">
      <c r="B17" s="1027">
        <f>'[2]PIR12 p8-9'!B17</f>
        <v>83979</v>
      </c>
      <c r="C17" s="1062">
        <f>'[2]PIR12 p8-9'!C17</f>
        <v>81494</v>
      </c>
      <c r="D17" s="1042">
        <f>'[3]PIR12 p8-9'!D17</f>
        <v>11017</v>
      </c>
      <c r="E17" s="1067">
        <f>'[3]PIR12 p8-9'!E17</f>
        <v>23622</v>
      </c>
      <c r="F17" s="1043" t="str">
        <f>'[3]PIR12 p8-9'!F17</f>
        <v>…</v>
      </c>
      <c r="G17" s="1939">
        <f>'[3]PIR12 p8-9'!G17</f>
        <v>603</v>
      </c>
      <c r="H17" s="1035" t="s">
        <v>726</v>
      </c>
      <c r="I17" s="569"/>
      <c r="J17" s="575" t="s">
        <v>725</v>
      </c>
      <c r="K17" s="1068">
        <f>'[4]PIR12 p8-9'!K17</f>
        <v>546</v>
      </c>
      <c r="L17" s="1068">
        <f>'[4]PIR12 p8-9'!L17</f>
        <v>543</v>
      </c>
      <c r="M17" s="1069" t="str">
        <f>'[5]PIR12 p8-9'!M17</f>
        <v>…</v>
      </c>
      <c r="N17" s="1067" t="str">
        <f>'[5]PIR12 p8-9'!N17</f>
        <v>…</v>
      </c>
      <c r="O17" s="571"/>
    </row>
    <row r="18" spans="2:15" s="564" customFormat="1" ht="33.950000000000003" customHeight="1">
      <c r="B18" s="1027">
        <f>'[2]PIR12 p8-9'!B18</f>
        <v>18097</v>
      </c>
      <c r="C18" s="1062">
        <f>'[2]PIR12 p8-9'!C18</f>
        <v>17458</v>
      </c>
      <c r="D18" s="1042">
        <f>'[3]PIR12 p8-9'!D18</f>
        <v>414</v>
      </c>
      <c r="E18" s="1067">
        <f>'[3]PIR12 p8-9'!E18</f>
        <v>1031</v>
      </c>
      <c r="F18" s="1043" t="str">
        <f>'[3]PIR12 p8-9'!F18</f>
        <v>…</v>
      </c>
      <c r="G18" s="1939">
        <f>'[3]PIR12 p8-9'!G18</f>
        <v>63</v>
      </c>
      <c r="H18" s="1034" t="s">
        <v>728</v>
      </c>
      <c r="I18" s="569"/>
      <c r="J18" s="573" t="s">
        <v>727</v>
      </c>
      <c r="K18" s="1068">
        <f>'[4]PIR12 p8-9'!K18</f>
        <v>157</v>
      </c>
      <c r="L18" s="1068">
        <f>'[4]PIR12 p8-9'!L18</f>
        <v>154</v>
      </c>
      <c r="M18" s="1069" t="str">
        <f>'[5]PIR12 p8-9'!M18</f>
        <v>…</v>
      </c>
      <c r="N18" s="1071" t="str">
        <f>'[5]PIR12 p8-9'!N18</f>
        <v>…</v>
      </c>
      <c r="O18" s="571"/>
    </row>
    <row r="19" spans="2:15" s="564" customFormat="1" ht="33.950000000000003" customHeight="1">
      <c r="B19" s="1028">
        <f>'[2]PIR12 p8-9'!B19</f>
        <v>43398</v>
      </c>
      <c r="C19" s="1062">
        <f>'[2]PIR12 p8-9'!C19</f>
        <v>43024</v>
      </c>
      <c r="D19" s="1042">
        <f>'[3]PIR12 p8-9'!D19</f>
        <v>18140</v>
      </c>
      <c r="E19" s="1067">
        <f>'[3]PIR12 p8-9'!E19</f>
        <v>19157</v>
      </c>
      <c r="F19" s="1043" t="str">
        <f>'[3]PIR12 p8-9'!F19</f>
        <v>…</v>
      </c>
      <c r="G19" s="1939">
        <f>'[3]PIR12 p8-9'!G19</f>
        <v>324</v>
      </c>
      <c r="H19" s="1035" t="s">
        <v>730</v>
      </c>
      <c r="I19" s="569"/>
      <c r="J19" s="575" t="s">
        <v>729</v>
      </c>
      <c r="K19" s="1068">
        <f>'[4]PIR12 p8-9'!K19</f>
        <v>465</v>
      </c>
      <c r="L19" s="1068">
        <f>'[4]PIR12 p8-9'!L19</f>
        <v>451</v>
      </c>
      <c r="M19" s="1069" t="str">
        <f>'[5]PIR12 p8-9'!M19</f>
        <v>…</v>
      </c>
      <c r="N19" s="1071" t="str">
        <f>'[5]PIR12 p8-9'!N19</f>
        <v>…</v>
      </c>
      <c r="O19" s="571"/>
    </row>
    <row r="20" spans="2:15" s="564" customFormat="1" ht="33.950000000000003" customHeight="1">
      <c r="B20" s="1027">
        <f>'[2]PIR12 p8-9'!B20</f>
        <v>1863</v>
      </c>
      <c r="C20" s="1062">
        <f>'[2]PIR12 p8-9'!C20</f>
        <v>1863</v>
      </c>
      <c r="D20" s="1042">
        <f>'[3]PIR12 p8-9'!D20</f>
        <v>904</v>
      </c>
      <c r="E20" s="1067">
        <f>'[3]PIR12 p8-9'!E20</f>
        <v>885</v>
      </c>
      <c r="F20" s="1043" t="str">
        <f>'[3]PIR12 p8-9'!F20</f>
        <v>…</v>
      </c>
      <c r="G20" s="1939">
        <f>'[3]PIR12 p8-9'!G20</f>
        <v>8</v>
      </c>
      <c r="H20" s="1035" t="s">
        <v>732</v>
      </c>
      <c r="I20" s="569"/>
      <c r="J20" s="570" t="s">
        <v>731</v>
      </c>
      <c r="K20" s="1068">
        <f>'[4]PIR12 p8-9'!K20</f>
        <v>57</v>
      </c>
      <c r="L20" s="1068">
        <f>'[4]PIR12 p8-9'!L20</f>
        <v>60</v>
      </c>
      <c r="M20" s="1070" t="str">
        <f>'[5]PIR12 p8-9'!M20</f>
        <v>…</v>
      </c>
      <c r="N20" s="1826" t="str">
        <f>'[5]PIR12 p8-9'!N20</f>
        <v>…</v>
      </c>
      <c r="O20" s="571"/>
    </row>
    <row r="21" spans="2:15" s="564" customFormat="1" ht="33.950000000000003" customHeight="1">
      <c r="B21" s="1027">
        <f>'[2]PIR12 p8-9'!B21</f>
        <v>2300</v>
      </c>
      <c r="C21" s="1062">
        <f>'[2]PIR12 p8-9'!C21</f>
        <v>2300</v>
      </c>
      <c r="D21" s="1042">
        <f>'[3]PIR12 p8-9'!D21</f>
        <v>5180</v>
      </c>
      <c r="E21" s="1067">
        <f>'[3]PIR12 p8-9'!E21</f>
        <v>4952</v>
      </c>
      <c r="F21" s="1043" t="str">
        <f>'[3]PIR12 p8-9'!F21</f>
        <v>…</v>
      </c>
      <c r="G21" s="1939">
        <f>'[3]PIR12 p8-9'!G21</f>
        <v>210</v>
      </c>
      <c r="H21" s="1035" t="s">
        <v>734</v>
      </c>
      <c r="I21" s="569"/>
      <c r="J21" s="574" t="s">
        <v>733</v>
      </c>
      <c r="K21" s="1068">
        <f>'[4]PIR12 p8-9'!K21</f>
        <v>79</v>
      </c>
      <c r="L21" s="1068">
        <f>'[4]PIR12 p8-9'!L21</f>
        <v>77</v>
      </c>
      <c r="M21" s="1070" t="str">
        <f>'[5]PIR12 p8-9'!M21</f>
        <v>…</v>
      </c>
      <c r="N21" s="1826" t="str">
        <f>'[5]PIR12 p8-9'!N21</f>
        <v>…</v>
      </c>
      <c r="O21" s="571"/>
    </row>
    <row r="22" spans="2:15" s="564" customFormat="1" ht="33.950000000000003" customHeight="1">
      <c r="B22" s="1027">
        <f>'[2]PIR12 p8-9'!B22</f>
        <v>1227</v>
      </c>
      <c r="C22" s="1062">
        <f>'[2]PIR12 p8-9'!C22</f>
        <v>915</v>
      </c>
      <c r="D22" s="1042">
        <f>'[3]PIR12 p8-9'!D22</f>
        <v>878</v>
      </c>
      <c r="E22" s="1067">
        <f>'[3]PIR12 p8-9'!E22</f>
        <v>807</v>
      </c>
      <c r="F22" s="1043" t="str">
        <f>'[3]PIR12 p8-9'!F22</f>
        <v>…</v>
      </c>
      <c r="G22" s="1939">
        <f>'[3]PIR12 p8-9'!G22</f>
        <v>34</v>
      </c>
      <c r="H22" s="1035" t="s">
        <v>736</v>
      </c>
      <c r="I22" s="569"/>
      <c r="J22" s="576" t="s">
        <v>735</v>
      </c>
      <c r="K22" s="1068">
        <f>'[4]PIR12 p8-9'!K22</f>
        <v>27</v>
      </c>
      <c r="L22" s="1068">
        <f>'[4]PIR12 p8-9'!L22</f>
        <v>26</v>
      </c>
      <c r="M22" s="1070" t="str">
        <f>'[5]PIR12 p8-9'!M22</f>
        <v>…</v>
      </c>
      <c r="N22" s="1826" t="str">
        <f>'[5]PIR12 p8-9'!N22</f>
        <v>…</v>
      </c>
      <c r="O22" s="571"/>
    </row>
    <row r="23" spans="2:15" s="564" customFormat="1" ht="33.950000000000003" customHeight="1" thickBot="1">
      <c r="B23" s="1940">
        <f>'[2]PIR12 p8-9'!B23</f>
        <v>251190</v>
      </c>
      <c r="C23" s="1941">
        <f>'[2]PIR12 p8-9'!C23</f>
        <v>242707</v>
      </c>
      <c r="D23" s="1942">
        <f>'[3]PIR12 p8-9'!D23</f>
        <v>423383</v>
      </c>
      <c r="E23" s="1943">
        <f>'[3]PIR12 p8-9'!E23</f>
        <v>401427</v>
      </c>
      <c r="F23" s="1944" t="str">
        <f>'[3]PIR12 p8-9'!F23</f>
        <v>…</v>
      </c>
      <c r="G23" s="1943">
        <f>'[3]PIR12 p8-9'!G23</f>
        <v>7036</v>
      </c>
      <c r="H23" s="1152" t="s">
        <v>737</v>
      </c>
      <c r="I23" s="562"/>
      <c r="J23" s="1153" t="s">
        <v>4</v>
      </c>
      <c r="K23" s="1945">
        <f>'[4]PIR12 p8-9'!K23</f>
        <v>6388</v>
      </c>
      <c r="L23" s="1945">
        <f>'[4]PIR12 p8-9'!L23</f>
        <v>6283</v>
      </c>
      <c r="M23" s="1945">
        <f>'[5]PIR12 p8-9'!M23</f>
        <v>59134</v>
      </c>
      <c r="N23" s="1943">
        <f>'[5]PIR12 p8-9'!N23</f>
        <v>59104</v>
      </c>
      <c r="O23" s="571"/>
    </row>
    <row r="24" spans="2:15" ht="14.1" customHeight="1">
      <c r="E24" s="578"/>
    </row>
    <row r="25" spans="2:15" ht="14.1" customHeight="1">
      <c r="D25" s="579"/>
      <c r="K25" s="1029"/>
      <c r="L25" s="1029"/>
    </row>
    <row r="28" spans="2:15">
      <c r="H28" s="580"/>
    </row>
    <row r="42" spans="1:15" ht="5.0999999999999996" customHeight="1"/>
    <row r="47" spans="1:15">
      <c r="B47" s="558"/>
      <c r="C47" s="558"/>
      <c r="D47" s="558"/>
      <c r="E47" s="558"/>
      <c r="F47" s="558"/>
      <c r="J47" s="558"/>
      <c r="K47" s="558"/>
      <c r="L47" s="558"/>
      <c r="M47" s="558"/>
      <c r="N47" s="558"/>
      <c r="O47" s="558"/>
    </row>
    <row r="48" spans="1:15" ht="12.95" customHeight="1" thickBot="1">
      <c r="A48" s="628"/>
      <c r="B48" s="628"/>
      <c r="C48" s="628"/>
      <c r="D48" s="628"/>
      <c r="E48" s="628"/>
      <c r="F48" s="628"/>
      <c r="G48" s="628"/>
      <c r="H48" s="628"/>
      <c r="I48" s="628"/>
      <c r="J48" s="2226"/>
      <c r="K48" s="2226"/>
      <c r="L48" s="2226"/>
      <c r="M48" s="2226"/>
      <c r="N48" s="628"/>
      <c r="O48" s="558"/>
    </row>
    <row r="49" spans="2:15" ht="13.5" customHeight="1" thickTop="1">
      <c r="B49" s="558"/>
      <c r="C49" s="558"/>
      <c r="D49" s="558"/>
      <c r="E49" s="558"/>
      <c r="F49" s="558"/>
      <c r="J49" s="872"/>
      <c r="K49" s="872"/>
      <c r="L49" s="872"/>
      <c r="M49" s="872"/>
      <c r="N49" s="558"/>
      <c r="O49" s="558"/>
    </row>
  </sheetData>
  <mergeCells count="18">
    <mergeCell ref="J48:M48"/>
    <mergeCell ref="M8:N9"/>
    <mergeCell ref="K8:L9"/>
    <mergeCell ref="B8:C9"/>
    <mergeCell ref="F8:G8"/>
    <mergeCell ref="F9:G9"/>
    <mergeCell ref="D8:E8"/>
    <mergeCell ref="D9:E9"/>
    <mergeCell ref="B2:H2"/>
    <mergeCell ref="J2:N2"/>
    <mergeCell ref="B4:H4"/>
    <mergeCell ref="J4:N4"/>
    <mergeCell ref="M7:N7"/>
    <mergeCell ref="K7:L7"/>
    <mergeCell ref="D7:G7"/>
    <mergeCell ref="B7:C7"/>
    <mergeCell ref="H7:H10"/>
    <mergeCell ref="J7:J10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77:L81"/>
  <sheetViews>
    <sheetView showGridLines="0" workbookViewId="0">
      <selection activeCell="F13" sqref="F13"/>
    </sheetView>
  </sheetViews>
  <sheetFormatPr baseColWidth="10" defaultRowHeight="12.75"/>
  <cols>
    <col min="12" max="12" width="6.6640625" customWidth="1"/>
  </cols>
  <sheetData>
    <row r="77" spans="1:12" ht="20.25" customHeight="1"/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E92"/>
  <sheetViews>
    <sheetView showGridLines="0" topLeftCell="A46" workbookViewId="0">
      <selection activeCell="C52" sqref="C52"/>
    </sheetView>
  </sheetViews>
  <sheetFormatPr baseColWidth="10" defaultColWidth="9.33203125" defaultRowHeight="12.75"/>
  <cols>
    <col min="1" max="1" width="50.83203125" style="533" customWidth="1"/>
    <col min="2" max="4" width="12.6640625" style="533" customWidth="1"/>
    <col min="5" max="5" width="50.83203125" style="533" customWidth="1"/>
    <col min="6" max="16384" width="9.33203125" style="533"/>
  </cols>
  <sheetData>
    <row r="1" spans="1:5" ht="35.1" customHeight="1">
      <c r="A1" s="632" t="s">
        <v>745</v>
      </c>
      <c r="B1" s="632"/>
      <c r="C1" s="632"/>
      <c r="D1" s="632"/>
      <c r="E1" s="633" t="s">
        <v>746</v>
      </c>
    </row>
    <row r="2" spans="1:5" ht="35.1" customHeight="1">
      <c r="A2" s="651" t="s">
        <v>550</v>
      </c>
      <c r="B2" s="634"/>
      <c r="C2" s="634"/>
      <c r="D2" s="634"/>
      <c r="E2" s="650" t="s">
        <v>716</v>
      </c>
    </row>
    <row r="3" spans="1:5" ht="15" customHeight="1">
      <c r="A3" s="539"/>
    </row>
    <row r="4" spans="1:5" s="636" customFormat="1" ht="20.100000000000001" customHeight="1">
      <c r="A4" s="635"/>
    </row>
    <row r="5" spans="1:5" s="636" customFormat="1" ht="30" customHeight="1">
      <c r="A5" s="637" t="s">
        <v>689</v>
      </c>
      <c r="E5" s="638" t="s">
        <v>747</v>
      </c>
    </row>
    <row r="6" spans="1:5" s="542" customFormat="1" ht="30" customHeight="1">
      <c r="A6" s="640" t="s">
        <v>748</v>
      </c>
      <c r="B6" s="541"/>
      <c r="C6" s="541"/>
      <c r="D6" s="636"/>
      <c r="E6" s="639" t="s">
        <v>749</v>
      </c>
    </row>
    <row r="7" spans="1:5" s="542" customFormat="1" ht="30" customHeight="1">
      <c r="A7" s="641" t="s">
        <v>750</v>
      </c>
      <c r="B7" s="541"/>
      <c r="C7" s="541"/>
      <c r="E7" s="642" t="s">
        <v>186</v>
      </c>
    </row>
    <row r="8" spans="1:5" s="542" customFormat="1" ht="30" customHeight="1">
      <c r="A8" s="640" t="s">
        <v>751</v>
      </c>
      <c r="C8" s="2060">
        <v>15</v>
      </c>
      <c r="D8" s="541"/>
      <c r="E8" s="642" t="s">
        <v>185</v>
      </c>
    </row>
    <row r="9" spans="1:5" s="542" customFormat="1" ht="30" customHeight="1">
      <c r="A9" s="541" t="s">
        <v>752</v>
      </c>
      <c r="C9" s="542">
        <v>15</v>
      </c>
      <c r="D9" s="541"/>
      <c r="E9" s="643" t="s">
        <v>753</v>
      </c>
    </row>
    <row r="10" spans="1:5" s="542" customFormat="1" ht="30" customHeight="1">
      <c r="A10" s="541" t="s">
        <v>1247</v>
      </c>
      <c r="C10" s="542">
        <v>15</v>
      </c>
      <c r="D10" s="541"/>
      <c r="E10" s="643" t="s">
        <v>1205</v>
      </c>
    </row>
    <row r="11" spans="1:5" s="542" customFormat="1" ht="30" customHeight="1">
      <c r="A11" s="541" t="s">
        <v>1248</v>
      </c>
      <c r="C11" s="542">
        <v>15</v>
      </c>
      <c r="D11" s="640"/>
      <c r="E11" s="643" t="s">
        <v>1210</v>
      </c>
    </row>
    <row r="12" spans="1:5" s="542" customFormat="1" ht="30" customHeight="1">
      <c r="A12" s="640" t="s">
        <v>755</v>
      </c>
      <c r="C12" s="2060">
        <v>15</v>
      </c>
      <c r="D12" s="541"/>
      <c r="E12" s="642" t="s">
        <v>196</v>
      </c>
    </row>
    <row r="13" spans="1:5" s="542" customFormat="1" ht="30" customHeight="1">
      <c r="A13" s="541" t="s">
        <v>756</v>
      </c>
      <c r="C13" s="542">
        <v>15</v>
      </c>
      <c r="D13" s="541"/>
      <c r="E13" s="643" t="s">
        <v>197</v>
      </c>
    </row>
    <row r="14" spans="1:5" s="542" customFormat="1" ht="30" customHeight="1">
      <c r="A14" s="541" t="s">
        <v>757</v>
      </c>
      <c r="C14" s="542">
        <v>16</v>
      </c>
      <c r="D14" s="645"/>
      <c r="E14" s="643" t="s">
        <v>205</v>
      </c>
    </row>
    <row r="15" spans="1:5" s="542" customFormat="1" ht="30" customHeight="1">
      <c r="A15" s="541" t="s">
        <v>758</v>
      </c>
      <c r="C15" s="542">
        <v>16</v>
      </c>
      <c r="D15" s="541"/>
      <c r="E15" s="643" t="s">
        <v>206</v>
      </c>
    </row>
    <row r="16" spans="1:5" s="542" customFormat="1" ht="30" customHeight="1">
      <c r="A16" s="541" t="s">
        <v>759</v>
      </c>
      <c r="C16" s="542">
        <v>16</v>
      </c>
      <c r="D16" s="541"/>
      <c r="E16" s="643" t="s">
        <v>760</v>
      </c>
    </row>
    <row r="17" spans="1:5" s="542" customFormat="1" ht="30" customHeight="1">
      <c r="A17" s="640" t="s">
        <v>761</v>
      </c>
      <c r="C17" s="2060">
        <v>17</v>
      </c>
      <c r="D17" s="640"/>
      <c r="E17" s="642" t="s">
        <v>208</v>
      </c>
    </row>
    <row r="18" spans="1:5" s="542" customFormat="1" ht="30" customHeight="1">
      <c r="A18" s="541" t="s">
        <v>762</v>
      </c>
      <c r="C18" s="542">
        <v>17</v>
      </c>
      <c r="D18" s="541"/>
      <c r="E18" s="643" t="s">
        <v>211</v>
      </c>
    </row>
    <row r="19" spans="1:5" s="542" customFormat="1" ht="30" customHeight="1">
      <c r="A19" s="541" t="s">
        <v>763</v>
      </c>
      <c r="C19" s="542">
        <v>17</v>
      </c>
      <c r="D19" s="541"/>
      <c r="E19" s="643" t="s">
        <v>410</v>
      </c>
    </row>
    <row r="20" spans="1:5" s="542" customFormat="1" ht="30" customHeight="1">
      <c r="A20" s="541" t="s">
        <v>764</v>
      </c>
      <c r="C20" s="542">
        <v>17</v>
      </c>
      <c r="D20" s="541"/>
      <c r="E20" s="643" t="s">
        <v>226</v>
      </c>
    </row>
    <row r="21" spans="1:5" s="542" customFormat="1" ht="30" customHeight="1">
      <c r="A21" s="640" t="s">
        <v>1016</v>
      </c>
      <c r="C21" s="2060">
        <v>18</v>
      </c>
      <c r="D21" s="640"/>
      <c r="E21" s="642" t="s">
        <v>1017</v>
      </c>
    </row>
    <row r="22" spans="1:5" s="542" customFormat="1" ht="20.100000000000001" customHeight="1">
      <c r="A22" s="640"/>
      <c r="D22" s="640"/>
      <c r="E22" s="642"/>
    </row>
    <row r="23" spans="1:5" s="542" customFormat="1" ht="30" customHeight="1">
      <c r="A23" s="641" t="s">
        <v>765</v>
      </c>
      <c r="D23" s="541"/>
      <c r="E23" s="642" t="s">
        <v>236</v>
      </c>
    </row>
    <row r="24" spans="1:5" s="542" customFormat="1" ht="30" customHeight="1">
      <c r="A24" s="640" t="s">
        <v>1175</v>
      </c>
      <c r="C24" s="2060">
        <v>19</v>
      </c>
      <c r="D24" s="541"/>
      <c r="E24" s="642" t="s">
        <v>237</v>
      </c>
    </row>
    <row r="25" spans="1:5" s="542" customFormat="1" ht="30" customHeight="1">
      <c r="A25" s="541" t="s">
        <v>1176</v>
      </c>
      <c r="C25" s="542">
        <v>19</v>
      </c>
      <c r="D25" s="541"/>
      <c r="E25" s="643" t="s">
        <v>1178</v>
      </c>
    </row>
    <row r="26" spans="1:5" s="542" customFormat="1" ht="30" customHeight="1">
      <c r="A26" s="541" t="s">
        <v>1177</v>
      </c>
      <c r="C26" s="542">
        <v>19</v>
      </c>
      <c r="D26" s="541"/>
      <c r="E26" s="643" t="s">
        <v>441</v>
      </c>
    </row>
    <row r="27" spans="1:5" s="542" customFormat="1" ht="30" customHeight="1">
      <c r="A27" s="640" t="s">
        <v>1182</v>
      </c>
      <c r="B27" s="533"/>
      <c r="C27" s="2060">
        <v>20</v>
      </c>
      <c r="D27" s="640"/>
      <c r="E27" s="642" t="s">
        <v>258</v>
      </c>
    </row>
    <row r="28" spans="1:5" s="542" customFormat="1" ht="30" customHeight="1">
      <c r="A28" s="541" t="s">
        <v>1179</v>
      </c>
      <c r="C28" s="542">
        <v>20</v>
      </c>
      <c r="D28" s="541"/>
      <c r="E28" s="643" t="s">
        <v>259</v>
      </c>
    </row>
    <row r="29" spans="1:5" ht="30" customHeight="1">
      <c r="A29" s="541" t="s">
        <v>1180</v>
      </c>
      <c r="C29" s="542">
        <v>20</v>
      </c>
      <c r="E29" s="643" t="s">
        <v>598</v>
      </c>
    </row>
    <row r="30" spans="1:5" ht="30" customHeight="1">
      <c r="A30" s="541" t="s">
        <v>1181</v>
      </c>
      <c r="C30" s="542">
        <v>20</v>
      </c>
      <c r="D30" s="640"/>
      <c r="E30" s="643" t="s">
        <v>626</v>
      </c>
    </row>
    <row r="31" spans="1:5" ht="30" customHeight="1">
      <c r="A31" s="640" t="s">
        <v>773</v>
      </c>
      <c r="C31" s="2060">
        <v>21</v>
      </c>
      <c r="D31" s="541"/>
      <c r="E31" s="642" t="s">
        <v>574</v>
      </c>
    </row>
    <row r="32" spans="1:5" ht="30" customHeight="1">
      <c r="A32" s="541" t="s">
        <v>774</v>
      </c>
      <c r="C32" s="542">
        <v>21</v>
      </c>
      <c r="D32" s="541"/>
      <c r="E32" s="643" t="s">
        <v>265</v>
      </c>
    </row>
    <row r="33" spans="1:5" ht="30" customHeight="1">
      <c r="A33" s="541" t="s">
        <v>775</v>
      </c>
      <c r="B33" s="541"/>
      <c r="C33" s="542">
        <v>21</v>
      </c>
      <c r="E33" s="643" t="s">
        <v>277</v>
      </c>
    </row>
    <row r="34" spans="1:5" ht="30" customHeight="1">
      <c r="A34" s="541" t="s">
        <v>776</v>
      </c>
      <c r="B34" s="541"/>
      <c r="C34" s="542">
        <v>21</v>
      </c>
      <c r="E34" s="643" t="s">
        <v>283</v>
      </c>
    </row>
    <row r="35" spans="1:5" ht="3" customHeight="1">
      <c r="A35" s="541"/>
      <c r="B35" s="542"/>
      <c r="D35" s="640"/>
      <c r="E35" s="643"/>
    </row>
    <row r="36" spans="1:5" ht="21.75" customHeight="1">
      <c r="A36" s="541"/>
      <c r="B36" s="542"/>
      <c r="D36" s="640"/>
      <c r="E36" s="643"/>
    </row>
    <row r="37" spans="1:5" ht="12.95" customHeight="1" thickBot="1">
      <c r="A37" s="879"/>
      <c r="B37" s="881"/>
      <c r="C37" s="880"/>
      <c r="D37" s="882"/>
      <c r="E37" s="883"/>
    </row>
    <row r="38" spans="1:5" ht="13.5" customHeight="1" thickTop="1">
      <c r="A38" s="541"/>
      <c r="B38" s="542"/>
      <c r="D38" s="640"/>
      <c r="E38" s="643"/>
    </row>
    <row r="39" spans="1:5" ht="30" customHeight="1">
      <c r="A39" s="640" t="s">
        <v>777</v>
      </c>
      <c r="B39" s="644"/>
      <c r="C39" s="2060">
        <v>21</v>
      </c>
      <c r="E39" s="642" t="s">
        <v>575</v>
      </c>
    </row>
    <row r="40" spans="1:5" ht="30" customHeight="1">
      <c r="A40" s="647" t="s">
        <v>116</v>
      </c>
      <c r="B40" s="541"/>
      <c r="C40" s="542">
        <v>21</v>
      </c>
      <c r="E40" s="648" t="s">
        <v>289</v>
      </c>
    </row>
    <row r="41" spans="1:5" ht="30" customHeight="1">
      <c r="A41" s="647" t="s">
        <v>117</v>
      </c>
      <c r="B41" s="541"/>
      <c r="C41" s="542">
        <v>22</v>
      </c>
      <c r="E41" s="648" t="s">
        <v>292</v>
      </c>
    </row>
    <row r="42" spans="1:5" ht="30" customHeight="1">
      <c r="A42" s="647" t="s">
        <v>778</v>
      </c>
      <c r="B42" s="541"/>
      <c r="E42" s="648" t="s">
        <v>779</v>
      </c>
    </row>
    <row r="43" spans="1:5" ht="30" customHeight="1">
      <c r="A43" s="647" t="s">
        <v>780</v>
      </c>
      <c r="B43" s="541"/>
      <c r="C43" s="542">
        <v>22</v>
      </c>
      <c r="E43" s="648" t="s">
        <v>781</v>
      </c>
    </row>
    <row r="44" spans="1:5" ht="30" customHeight="1">
      <c r="A44" s="647" t="s">
        <v>782</v>
      </c>
      <c r="B44" s="541"/>
      <c r="C44" s="542">
        <v>22</v>
      </c>
      <c r="E44" s="648" t="s">
        <v>783</v>
      </c>
    </row>
    <row r="45" spans="1:5" ht="30" customHeight="1">
      <c r="A45" s="640" t="s">
        <v>784</v>
      </c>
      <c r="B45" s="541"/>
      <c r="C45" s="2060">
        <v>22</v>
      </c>
      <c r="E45" s="642" t="s">
        <v>576</v>
      </c>
    </row>
    <row r="46" spans="1:5" ht="30" customHeight="1">
      <c r="A46" s="541" t="s">
        <v>785</v>
      </c>
      <c r="B46" s="541"/>
      <c r="C46" s="542">
        <v>22</v>
      </c>
      <c r="E46" s="643" t="s">
        <v>298</v>
      </c>
    </row>
    <row r="47" spans="1:5" ht="30" customHeight="1">
      <c r="A47" s="541" t="s">
        <v>786</v>
      </c>
      <c r="B47" s="541"/>
      <c r="C47" s="542">
        <v>22</v>
      </c>
      <c r="E47" s="643" t="s">
        <v>304</v>
      </c>
    </row>
    <row r="48" spans="1:5" ht="30" customHeight="1">
      <c r="A48" s="541" t="s">
        <v>787</v>
      </c>
      <c r="B48" s="541"/>
      <c r="C48" s="542">
        <v>23</v>
      </c>
      <c r="E48" s="643" t="s">
        <v>307</v>
      </c>
    </row>
    <row r="49" spans="1:5" ht="30" customHeight="1">
      <c r="A49" s="640" t="s">
        <v>788</v>
      </c>
      <c r="B49" s="541"/>
      <c r="C49" s="2060">
        <v>23</v>
      </c>
      <c r="E49" s="642" t="s">
        <v>789</v>
      </c>
    </row>
    <row r="50" spans="1:5" ht="30" customHeight="1">
      <c r="A50" s="541" t="s">
        <v>790</v>
      </c>
      <c r="B50" s="541"/>
      <c r="C50" s="542">
        <v>23</v>
      </c>
      <c r="E50" s="643" t="s">
        <v>443</v>
      </c>
    </row>
    <row r="51" spans="1:5" ht="30" customHeight="1">
      <c r="A51" s="541" t="s">
        <v>791</v>
      </c>
      <c r="B51" s="541"/>
      <c r="C51" s="542"/>
      <c r="E51" s="643" t="s">
        <v>792</v>
      </c>
    </row>
    <row r="52" spans="1:5" ht="30" customHeight="1">
      <c r="A52" s="541" t="s">
        <v>793</v>
      </c>
      <c r="B52" s="541"/>
      <c r="C52" s="542">
        <v>24</v>
      </c>
      <c r="E52" s="646" t="s">
        <v>794</v>
      </c>
    </row>
    <row r="53" spans="1:5" ht="30" customHeight="1">
      <c r="A53" s="640" t="s">
        <v>795</v>
      </c>
      <c r="B53" s="541"/>
      <c r="C53" s="2060">
        <v>24</v>
      </c>
      <c r="E53" s="642" t="s">
        <v>578</v>
      </c>
    </row>
    <row r="54" spans="1:5" ht="30" customHeight="1">
      <c r="A54" s="640" t="s">
        <v>796</v>
      </c>
      <c r="B54" s="541"/>
      <c r="C54" s="2060">
        <v>24</v>
      </c>
      <c r="E54" s="642" t="s">
        <v>579</v>
      </c>
    </row>
    <row r="55" spans="1:5" ht="30" customHeight="1">
      <c r="A55" s="541" t="s">
        <v>797</v>
      </c>
      <c r="B55" s="541"/>
      <c r="C55" s="542">
        <v>24</v>
      </c>
      <c r="E55" s="643" t="s">
        <v>798</v>
      </c>
    </row>
    <row r="56" spans="1:5" ht="30" customHeight="1">
      <c r="A56" s="640" t="s">
        <v>799</v>
      </c>
      <c r="B56" s="541"/>
      <c r="C56" s="2060">
        <v>25</v>
      </c>
      <c r="E56" s="642" t="s">
        <v>580</v>
      </c>
    </row>
    <row r="57" spans="1:5" ht="30" customHeight="1">
      <c r="A57" s="541" t="s">
        <v>800</v>
      </c>
      <c r="C57" s="542"/>
      <c r="E57" s="643" t="s">
        <v>801</v>
      </c>
    </row>
    <row r="58" spans="1:5" ht="30" customHeight="1">
      <c r="A58" s="541" t="s">
        <v>802</v>
      </c>
      <c r="C58" s="542">
        <v>26</v>
      </c>
      <c r="E58" s="649" t="s">
        <v>389</v>
      </c>
    </row>
    <row r="79" ht="23.25" customHeight="1"/>
    <row r="91" spans="1:5" ht="12.95" customHeight="1" thickBot="1">
      <c r="A91" s="880"/>
      <c r="B91" s="880"/>
      <c r="C91" s="880"/>
      <c r="D91" s="880"/>
      <c r="E91" s="880"/>
    </row>
    <row r="92" spans="1:5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74"/>
  <sheetViews>
    <sheetView showGridLines="0" topLeftCell="A40" zoomScaleNormal="100" workbookViewId="0">
      <selection activeCell="F67" sqref="F67"/>
    </sheetView>
  </sheetViews>
  <sheetFormatPr baseColWidth="10" defaultRowHeight="12.75"/>
  <cols>
    <col min="11" max="11" width="18.832031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690</v>
      </c>
      <c r="B4" s="552"/>
      <c r="C4" s="552"/>
      <c r="D4" s="552"/>
      <c r="E4" s="552"/>
      <c r="F4" s="552"/>
      <c r="G4" s="552"/>
      <c r="K4" s="554" t="s">
        <v>691</v>
      </c>
    </row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3635748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3680457</v>
      </c>
      <c r="G67" s="1"/>
      <c r="H67" s="1"/>
      <c r="I67" s="1"/>
      <c r="J67" s="1005" t="s">
        <v>1193</v>
      </c>
    </row>
    <row r="68" spans="1:11" ht="24.95" customHeight="1">
      <c r="B68" s="555" t="s">
        <v>692</v>
      </c>
      <c r="C68" s="556"/>
      <c r="D68" s="556"/>
      <c r="E68" s="556"/>
      <c r="F68" s="556"/>
      <c r="G68" s="136"/>
      <c r="H68" s="136"/>
      <c r="I68" s="136"/>
      <c r="J68" s="557" t="s">
        <v>693</v>
      </c>
    </row>
    <row r="73" spans="1:11" ht="12.95" customHeight="1" thickBot="1">
      <c r="A73" s="627"/>
      <c r="B73" s="627"/>
      <c r="C73" s="627"/>
      <c r="D73" s="627"/>
      <c r="E73" s="627"/>
      <c r="F73" s="627"/>
      <c r="G73" s="627"/>
      <c r="H73" s="627"/>
      <c r="I73" s="627"/>
      <c r="J73" s="627"/>
      <c r="K73" s="627"/>
    </row>
    <row r="74" spans="1:11" ht="12.95" customHeight="1" thickTop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S51"/>
  <sheetViews>
    <sheetView showGridLines="0" topLeftCell="A13" zoomScaleNormal="100" workbookViewId="0">
      <selection activeCell="A24" sqref="A24"/>
    </sheetView>
  </sheetViews>
  <sheetFormatPr baseColWidth="10" defaultColWidth="9.33203125" defaultRowHeight="12.75"/>
  <cols>
    <col min="1" max="1" width="6.83203125" style="198" customWidth="1"/>
    <col min="2" max="3" width="8.83203125" style="198" customWidth="1"/>
    <col min="4" max="4" width="9.83203125" style="198" customWidth="1"/>
    <col min="5" max="5" width="8.83203125" style="198" customWidth="1"/>
    <col min="6" max="6" width="20" style="198" customWidth="1"/>
    <col min="7" max="7" width="12.1640625" style="198" customWidth="1"/>
    <col min="8" max="8" width="17" style="198" customWidth="1"/>
    <col min="9" max="9" width="11.1640625" style="198" customWidth="1"/>
    <col min="10" max="10" width="17.5" style="198" customWidth="1"/>
    <col min="11" max="11" width="8.83203125" style="198" customWidth="1"/>
    <col min="12" max="12" width="9.83203125" style="198" customWidth="1"/>
    <col min="13" max="13" width="2.6640625" style="198" customWidth="1"/>
    <col min="14" max="14" width="6.83203125" style="198" customWidth="1"/>
    <col min="15" max="16384" width="9.33203125" style="198"/>
  </cols>
  <sheetData>
    <row r="1" spans="1:17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17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17" ht="12.95" customHeight="1"/>
    <row r="4" spans="1:17" s="203" customFormat="1" ht="9.9499999999999993" customHeight="1">
      <c r="A4" s="2287" t="s">
        <v>516</v>
      </c>
      <c r="B4" s="2287"/>
      <c r="C4" s="2287"/>
      <c r="D4" s="2287"/>
      <c r="E4" s="2287"/>
      <c r="F4" s="2287"/>
      <c r="G4" s="2286">
        <v>2017</v>
      </c>
      <c r="H4" s="2286">
        <v>2016</v>
      </c>
      <c r="I4" s="385"/>
      <c r="J4" s="2288" t="s">
        <v>511</v>
      </c>
      <c r="K4" s="2288"/>
      <c r="L4" s="2288"/>
    </row>
    <row r="5" spans="1:17" s="203" customFormat="1" ht="9.9499999999999993" customHeight="1">
      <c r="A5" s="2287"/>
      <c r="B5" s="2287"/>
      <c r="C5" s="2287"/>
      <c r="D5" s="2287"/>
      <c r="E5" s="2287"/>
      <c r="F5" s="2287"/>
      <c r="G5" s="2286"/>
      <c r="H5" s="2286"/>
      <c r="I5" s="387"/>
      <c r="J5" s="2288"/>
      <c r="K5" s="2288"/>
      <c r="L5" s="2288"/>
    </row>
    <row r="6" spans="1:17" s="203" customFormat="1" ht="21.95" customHeight="1">
      <c r="A6" s="203" t="s">
        <v>517</v>
      </c>
      <c r="G6" s="204">
        <v>2</v>
      </c>
      <c r="H6" s="204">
        <v>2</v>
      </c>
      <c r="L6" s="205" t="s">
        <v>512</v>
      </c>
    </row>
    <row r="7" spans="1:17" s="203" customFormat="1" ht="20.100000000000001" customHeight="1">
      <c r="A7" s="203" t="s">
        <v>518</v>
      </c>
      <c r="G7" s="204">
        <v>6</v>
      </c>
      <c r="H7" s="204">
        <v>6</v>
      </c>
      <c r="L7" s="205" t="s">
        <v>513</v>
      </c>
    </row>
    <row r="8" spans="1:17" s="203" customFormat="1" ht="20.100000000000001" customHeight="1">
      <c r="A8" s="203" t="s">
        <v>519</v>
      </c>
      <c r="G8" s="204"/>
      <c r="L8" s="205" t="s">
        <v>514</v>
      </c>
    </row>
    <row r="9" spans="1:17" s="203" customFormat="1" ht="21.95" customHeight="1">
      <c r="B9" s="471" t="s">
        <v>504</v>
      </c>
      <c r="C9" s="400"/>
      <c r="G9" s="433">
        <v>3.7</v>
      </c>
      <c r="H9" s="433">
        <v>3.6</v>
      </c>
      <c r="I9" s="206"/>
      <c r="J9" s="207"/>
      <c r="K9" s="470" t="s">
        <v>505</v>
      </c>
      <c r="L9" s="207"/>
      <c r="O9" s="1003"/>
      <c r="Q9" s="1003"/>
    </row>
    <row r="10" spans="1:17" s="203" customFormat="1" ht="21.95" customHeight="1">
      <c r="B10" s="203" t="s">
        <v>520</v>
      </c>
      <c r="G10" s="1126">
        <v>0.28199999999999997</v>
      </c>
      <c r="H10" s="1126">
        <v>0.28199999999999997</v>
      </c>
      <c r="K10" s="205" t="s">
        <v>515</v>
      </c>
      <c r="O10" s="1003"/>
      <c r="Q10" s="1003"/>
    </row>
    <row r="11" spans="1:17" s="203" customFormat="1" ht="20.100000000000001" customHeight="1">
      <c r="B11" s="203" t="s">
        <v>91</v>
      </c>
      <c r="G11" s="209">
        <v>0.61</v>
      </c>
      <c r="H11" s="209">
        <v>0.60599999999999998</v>
      </c>
      <c r="K11" s="205" t="s">
        <v>183</v>
      </c>
    </row>
    <row r="12" spans="1:17" s="203" customFormat="1" ht="21.95" customHeight="1">
      <c r="B12" s="203" t="s">
        <v>92</v>
      </c>
      <c r="G12" s="209">
        <f>'[1]p14ccR1 '!G12</f>
        <v>0.46700000000000003</v>
      </c>
      <c r="H12" s="1126">
        <f>'[1]p14ccR1 '!H12</f>
        <v>0.45200000000000001</v>
      </c>
      <c r="K12" s="205" t="s">
        <v>184</v>
      </c>
    </row>
    <row r="13" spans="1:17" s="203" customFormat="1" ht="20.100000000000001" customHeight="1">
      <c r="G13" s="210"/>
      <c r="L13" s="198"/>
    </row>
    <row r="14" spans="1:17" s="203" customFormat="1" ht="20.100000000000001" customHeight="1">
      <c r="A14" s="199" t="s">
        <v>521</v>
      </c>
      <c r="B14" s="200"/>
      <c r="C14" s="200"/>
      <c r="D14" s="200"/>
      <c r="E14" s="200"/>
      <c r="F14" s="200"/>
      <c r="G14" s="211"/>
      <c r="H14" s="200"/>
      <c r="I14" s="200"/>
      <c r="J14" s="200"/>
      <c r="K14" s="200"/>
      <c r="L14" s="202" t="s">
        <v>372</v>
      </c>
    </row>
    <row r="15" spans="1:17" s="203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281">
        <f>'[6]p14ccR1 '!G15:G16</f>
        <v>96808</v>
      </c>
      <c r="H15" s="2281">
        <f>'[6]p14ccR1 '!H15:H16</f>
        <v>96983</v>
      </c>
      <c r="I15" s="2291" t="s">
        <v>524</v>
      </c>
      <c r="J15" s="2291"/>
      <c r="K15" s="2291"/>
      <c r="L15" s="2291"/>
    </row>
    <row r="16" spans="1:17" s="203" customFormat="1" ht="20.100000000000001" customHeight="1">
      <c r="A16" s="2289"/>
      <c r="B16" s="2289"/>
      <c r="C16" s="2289"/>
      <c r="D16" s="2289"/>
      <c r="E16" s="2289"/>
      <c r="F16" s="2289"/>
      <c r="G16" s="2281"/>
      <c r="H16" s="2281"/>
      <c r="I16" s="2291"/>
      <c r="J16" s="2291"/>
      <c r="K16" s="2291"/>
      <c r="L16" s="2291"/>
    </row>
    <row r="17" spans="1:19" s="203" customFormat="1" ht="20.100000000000001" customHeight="1">
      <c r="A17" s="2289" t="s">
        <v>523</v>
      </c>
      <c r="B17" s="2289"/>
      <c r="C17" s="2289"/>
      <c r="D17" s="2289"/>
      <c r="E17" s="2289"/>
      <c r="F17" s="401"/>
      <c r="G17" s="2281">
        <f>'[6]p14ccR1 '!G17:G18</f>
        <v>52459.199999999997</v>
      </c>
      <c r="H17" s="2281">
        <f>'[6]p14ccR1 '!H17:H18</f>
        <v>49498.1</v>
      </c>
      <c r="I17" s="2290" t="s">
        <v>525</v>
      </c>
      <c r="J17" s="2290"/>
      <c r="K17" s="2290"/>
      <c r="L17" s="2290"/>
    </row>
    <row r="18" spans="1:19" s="203" customFormat="1" ht="21.95" customHeight="1">
      <c r="A18" s="2289"/>
      <c r="B18" s="2289"/>
      <c r="C18" s="2289"/>
      <c r="D18" s="2289"/>
      <c r="E18" s="2289"/>
      <c r="F18" s="401"/>
      <c r="G18" s="2281"/>
      <c r="H18" s="2281"/>
      <c r="I18" s="2290"/>
      <c r="J18" s="2290"/>
      <c r="K18" s="2290"/>
      <c r="L18" s="2290"/>
    </row>
    <row r="19" spans="1:19" s="203" customFormat="1" ht="20.100000000000001" customHeight="1">
      <c r="G19" s="215"/>
      <c r="H19" s="216"/>
      <c r="I19" s="216"/>
      <c r="L19" s="212"/>
    </row>
    <row r="20" spans="1:19" s="203" customFormat="1" ht="20.100000000000001" customHeight="1">
      <c r="A20" s="402" t="s">
        <v>528</v>
      </c>
      <c r="B20" s="387"/>
      <c r="C20" s="387"/>
      <c r="D20" s="387"/>
      <c r="E20" s="387"/>
      <c r="F20" s="387"/>
      <c r="G20" s="403"/>
      <c r="H20" s="404"/>
      <c r="I20" s="404"/>
      <c r="J20" s="387"/>
      <c r="K20" s="387"/>
      <c r="L20" s="405" t="s">
        <v>526</v>
      </c>
    </row>
    <row r="21" spans="1:19" s="203" customFormat="1" ht="20.100000000000001" customHeight="1">
      <c r="A21" s="2279" t="s">
        <v>529</v>
      </c>
      <c r="B21" s="2279"/>
      <c r="C21" s="2279"/>
      <c r="D21" s="2279"/>
      <c r="E21" s="2279"/>
      <c r="F21" s="2279"/>
      <c r="G21" s="2281">
        <f>'[6]p14ccR1 '!G21:G22</f>
        <v>659950</v>
      </c>
      <c r="H21" s="2281">
        <f>'[6]p14ccR1 '!H21:H22</f>
        <v>629583</v>
      </c>
      <c r="I21" s="2280" t="s">
        <v>527</v>
      </c>
      <c r="J21" s="2280"/>
      <c r="K21" s="2280"/>
      <c r="L21" s="2280"/>
    </row>
    <row r="22" spans="1:19" s="203" customFormat="1" ht="21.95" customHeight="1">
      <c r="A22" s="2279"/>
      <c r="B22" s="2279"/>
      <c r="C22" s="2279"/>
      <c r="D22" s="2279"/>
      <c r="E22" s="2279"/>
      <c r="F22" s="2279"/>
      <c r="G22" s="2281"/>
      <c r="H22" s="2281"/>
      <c r="I22" s="2280"/>
      <c r="J22" s="2280"/>
      <c r="K22" s="2280"/>
      <c r="L22" s="2280"/>
    </row>
    <row r="23" spans="1:19" s="203" customFormat="1" ht="21.95" customHeight="1">
      <c r="A23" s="471"/>
      <c r="B23" s="471"/>
      <c r="C23" s="471"/>
      <c r="D23" s="471"/>
      <c r="E23" s="471"/>
      <c r="F23" s="471"/>
      <c r="G23" s="204"/>
      <c r="H23" s="217"/>
      <c r="I23" s="470"/>
      <c r="J23" s="470"/>
      <c r="K23" s="470"/>
      <c r="L23" s="470"/>
    </row>
    <row r="24" spans="1:19" s="203" customFormat="1" ht="20.100000000000001" customHeight="1">
      <c r="A24" s="199" t="s">
        <v>533</v>
      </c>
      <c r="B24" s="200"/>
      <c r="C24" s="200"/>
      <c r="D24" s="200"/>
      <c r="E24" s="200"/>
      <c r="F24" s="200"/>
      <c r="G24" s="211"/>
      <c r="H24" s="200"/>
      <c r="I24" s="200"/>
      <c r="J24" s="200"/>
      <c r="K24" s="200"/>
      <c r="L24" s="202" t="s">
        <v>530</v>
      </c>
    </row>
    <row r="25" spans="1:19" s="203" customFormat="1" ht="20.100000000000001" customHeight="1">
      <c r="A25" s="203" t="s">
        <v>501</v>
      </c>
      <c r="G25" s="204" t="str">
        <f>'[3]p14ccR1 '!G25</f>
        <v>…</v>
      </c>
      <c r="H25" s="204">
        <f>'[3]p14ccR1 '!H25</f>
        <v>784</v>
      </c>
      <c r="J25" s="684"/>
      <c r="K25" s="684"/>
      <c r="L25" s="887" t="s">
        <v>1250</v>
      </c>
    </row>
    <row r="26" spans="1:19" s="203" customFormat="1" ht="21.95" customHeight="1">
      <c r="A26" s="2289" t="s">
        <v>534</v>
      </c>
      <c r="B26" s="2289"/>
      <c r="C26" s="2289"/>
      <c r="D26" s="2289"/>
      <c r="E26" s="2289"/>
      <c r="G26" s="2277">
        <f>'[3]p14ccR1 '!G26</f>
        <v>69625</v>
      </c>
      <c r="H26" s="2277">
        <f>'[3]p14ccR1 '!H26</f>
        <v>62114</v>
      </c>
      <c r="I26" s="210"/>
      <c r="J26" s="2278" t="s">
        <v>1030</v>
      </c>
      <c r="K26" s="2278"/>
      <c r="L26" s="2278"/>
      <c r="Q26" s="2278"/>
      <c r="R26" s="2278"/>
      <c r="S26" s="2278"/>
    </row>
    <row r="27" spans="1:19" s="203" customFormat="1" ht="20.100000000000001" customHeight="1">
      <c r="A27" s="2289"/>
      <c r="B27" s="2289"/>
      <c r="C27" s="2289"/>
      <c r="D27" s="2289"/>
      <c r="E27" s="2289"/>
      <c r="G27" s="2277">
        <f>'[3]p14ccR1 '!G27</f>
        <v>0</v>
      </c>
      <c r="H27" s="2277">
        <f>'[3]p14ccR1 '!H27</f>
        <v>0</v>
      </c>
      <c r="I27" s="210"/>
      <c r="J27" s="2278"/>
      <c r="K27" s="2278"/>
      <c r="L27" s="2278"/>
      <c r="Q27" s="2278"/>
      <c r="R27" s="2278"/>
      <c r="S27" s="2278"/>
    </row>
    <row r="28" spans="1:19" s="203" customFormat="1" ht="21.95" customHeight="1">
      <c r="A28" s="203" t="s">
        <v>535</v>
      </c>
      <c r="G28" s="218">
        <f>'[3]p14ccR1 '!G28</f>
        <v>169711</v>
      </c>
      <c r="H28" s="218">
        <f>'[3]p14ccR1 '!H28</f>
        <v>143284</v>
      </c>
      <c r="J28" s="684"/>
      <c r="K28" s="684"/>
      <c r="L28" s="887" t="s">
        <v>532</v>
      </c>
    </row>
    <row r="29" spans="1:19" s="203" customFormat="1" ht="20.100000000000001" customHeight="1">
      <c r="G29" s="210"/>
    </row>
    <row r="30" spans="1:19" s="203" customFormat="1" ht="20.100000000000001" customHeight="1">
      <c r="A30" s="199" t="s">
        <v>539</v>
      </c>
      <c r="B30" s="200"/>
      <c r="C30" s="200"/>
      <c r="D30" s="200"/>
      <c r="E30" s="200"/>
      <c r="F30" s="200"/>
      <c r="G30" s="201"/>
      <c r="H30" s="200"/>
      <c r="I30" s="200"/>
      <c r="J30" s="200"/>
      <c r="K30" s="200"/>
      <c r="L30" s="202" t="s">
        <v>536</v>
      </c>
    </row>
    <row r="31" spans="1:19" s="203" customFormat="1" ht="20.100000000000001" customHeight="1">
      <c r="A31" s="2279" t="s">
        <v>540</v>
      </c>
      <c r="B31" s="2279"/>
      <c r="C31" s="2279"/>
      <c r="D31" s="2279"/>
      <c r="E31" s="2279"/>
      <c r="G31" s="2282">
        <f>'[2]p14ccR1 '!G31:G32</f>
        <v>294</v>
      </c>
      <c r="H31" s="2282">
        <f>'[2]p14ccR1 '!H31:H32</f>
        <v>278</v>
      </c>
      <c r="J31" s="2280" t="s">
        <v>537</v>
      </c>
      <c r="K31" s="2280"/>
      <c r="L31" s="2280"/>
    </row>
    <row r="32" spans="1:19" s="203" customFormat="1" ht="20.100000000000001" customHeight="1">
      <c r="A32" s="2279"/>
      <c r="B32" s="2279"/>
      <c r="C32" s="2279"/>
      <c r="D32" s="2279"/>
      <c r="E32" s="2279"/>
      <c r="G32" s="2282"/>
      <c r="H32" s="2282"/>
      <c r="J32" s="2280"/>
      <c r="K32" s="2280"/>
      <c r="L32" s="2280"/>
    </row>
    <row r="33" spans="1:12" s="203" customFormat="1" ht="20.100000000000001" customHeight="1">
      <c r="A33" s="2279" t="s">
        <v>541</v>
      </c>
      <c r="B33" s="2279"/>
      <c r="C33" s="2279"/>
      <c r="D33" s="2279"/>
      <c r="E33" s="2279"/>
      <c r="F33" s="2279"/>
      <c r="G33" s="2277">
        <f>'[2]p14ccR1 '!G33:G34</f>
        <v>25537</v>
      </c>
      <c r="H33" s="2277">
        <f>'[2]p14ccR1 '!H33:H34</f>
        <v>23283</v>
      </c>
      <c r="J33" s="2280" t="s">
        <v>538</v>
      </c>
      <c r="K33" s="2280"/>
      <c r="L33" s="2280"/>
    </row>
    <row r="34" spans="1:12" s="203" customFormat="1" ht="21.95" customHeight="1">
      <c r="A34" s="2279"/>
      <c r="B34" s="2279"/>
      <c r="C34" s="2279"/>
      <c r="D34" s="2279"/>
      <c r="E34" s="2279"/>
      <c r="F34" s="2279"/>
      <c r="G34" s="2277"/>
      <c r="H34" s="2277"/>
      <c r="J34" s="2280"/>
      <c r="K34" s="2280"/>
      <c r="L34" s="2280"/>
    </row>
    <row r="35" spans="1:12" s="203" customFormat="1" ht="20.100000000000001" customHeight="1">
      <c r="G35" s="204"/>
      <c r="L35" s="198"/>
    </row>
    <row r="36" spans="1:12" s="203" customFormat="1" ht="20.100000000000001" customHeight="1">
      <c r="A36" s="402" t="s">
        <v>1095</v>
      </c>
      <c r="B36" s="387"/>
      <c r="C36" s="387"/>
      <c r="D36" s="387"/>
      <c r="E36" s="387"/>
      <c r="F36" s="387"/>
      <c r="G36" s="406"/>
      <c r="H36" s="387"/>
      <c r="I36" s="387"/>
      <c r="J36" s="387"/>
      <c r="K36" s="387"/>
      <c r="L36" s="405" t="s">
        <v>1096</v>
      </c>
    </row>
    <row r="37" spans="1:12" s="203" customFormat="1" ht="20.100000000000001" customHeight="1">
      <c r="A37" s="2279" t="s">
        <v>544</v>
      </c>
      <c r="B37" s="2279"/>
      <c r="C37" s="2279"/>
      <c r="D37" s="2279"/>
      <c r="G37" s="2284">
        <f>'[5]p14ccR1 '!G38</f>
        <v>4788.6156099999998</v>
      </c>
      <c r="H37" s="2284">
        <f>'[5]p14ccR1 '!H38</f>
        <v>4731.4229999999998</v>
      </c>
      <c r="J37" s="2280" t="s">
        <v>542</v>
      </c>
      <c r="K37" s="2280"/>
      <c r="L37" s="2280"/>
    </row>
    <row r="38" spans="1:12" s="203" customFormat="1" ht="20.100000000000001" customHeight="1">
      <c r="A38" s="2279"/>
      <c r="B38" s="2279"/>
      <c r="C38" s="2279"/>
      <c r="D38" s="2279"/>
      <c r="G38" s="2284"/>
      <c r="H38" s="2284"/>
      <c r="J38" s="2280"/>
      <c r="K38" s="2280"/>
      <c r="L38" s="2280"/>
    </row>
    <row r="39" spans="1:12" s="203" customFormat="1" ht="20.100000000000001" customHeight="1">
      <c r="A39" s="2279" t="s">
        <v>545</v>
      </c>
      <c r="B39" s="2279"/>
      <c r="C39" s="2279"/>
      <c r="D39" s="2279"/>
      <c r="G39" s="2285">
        <f>'[5]p14ccR1 '!G40</f>
        <v>9347.9113899999993</v>
      </c>
      <c r="H39" s="2285">
        <f>'[5]p14ccR1 '!H40</f>
        <v>8127.3119999999999</v>
      </c>
      <c r="J39" s="2280" t="s">
        <v>543</v>
      </c>
      <c r="K39" s="2280"/>
      <c r="L39" s="2280"/>
    </row>
    <row r="40" spans="1:12" s="203" customFormat="1" ht="21.95" customHeight="1">
      <c r="A40" s="2279"/>
      <c r="B40" s="2279"/>
      <c r="C40" s="2279"/>
      <c r="D40" s="2279"/>
      <c r="G40" s="2285"/>
      <c r="H40" s="2285"/>
      <c r="J40" s="2280"/>
      <c r="K40" s="2280"/>
      <c r="L40" s="2280"/>
    </row>
    <row r="41" spans="1:12" s="203" customFormat="1" ht="20.100000000000001" customHeight="1">
      <c r="G41" s="219"/>
      <c r="L41" s="198"/>
    </row>
    <row r="42" spans="1:12" s="203" customFormat="1" ht="20.100000000000001" customHeight="1">
      <c r="A42" s="402" t="s">
        <v>546</v>
      </c>
      <c r="B42" s="387"/>
      <c r="C42" s="387"/>
      <c r="D42" s="387"/>
      <c r="E42" s="387"/>
      <c r="F42" s="387"/>
      <c r="G42" s="386"/>
      <c r="H42" s="387"/>
      <c r="I42" s="387"/>
      <c r="J42" s="387"/>
      <c r="K42" s="387"/>
      <c r="L42" s="405" t="s">
        <v>547</v>
      </c>
    </row>
    <row r="43" spans="1:12" s="203" customFormat="1" ht="30.75" customHeight="1">
      <c r="A43" s="2279" t="s">
        <v>549</v>
      </c>
      <c r="B43" s="2279"/>
      <c r="C43" s="2279"/>
      <c r="G43" s="2283" t="str">
        <f>'[5]p14ccR1 '!G43:G44</f>
        <v>…</v>
      </c>
      <c r="H43" s="2283" t="str">
        <f>'[5]p14ccR1 '!H43:H44</f>
        <v>…</v>
      </c>
      <c r="J43" s="2280" t="s">
        <v>548</v>
      </c>
      <c r="K43" s="2280"/>
      <c r="L43" s="2280"/>
    </row>
    <row r="44" spans="1:12" ht="24.95" customHeight="1">
      <c r="A44" s="2279"/>
      <c r="B44" s="2279"/>
      <c r="C44" s="2279"/>
      <c r="D44" s="203"/>
      <c r="E44" s="203"/>
      <c r="F44" s="203"/>
      <c r="G44" s="2283"/>
      <c r="H44" s="2283"/>
      <c r="I44" s="203"/>
      <c r="J44" s="2280"/>
      <c r="K44" s="2280"/>
      <c r="L44" s="2280"/>
    </row>
    <row r="45" spans="1:12" ht="24.95" customHeight="1">
      <c r="A45" s="203" t="s">
        <v>397</v>
      </c>
      <c r="B45" s="203"/>
      <c r="C45" s="203"/>
      <c r="D45" s="203"/>
      <c r="E45" s="203"/>
      <c r="F45" s="203"/>
      <c r="G45" s="210"/>
      <c r="H45" s="203"/>
      <c r="I45" s="203"/>
      <c r="J45" s="203"/>
      <c r="K45" s="203"/>
      <c r="L45" s="233" t="s">
        <v>477</v>
      </c>
    </row>
    <row r="46" spans="1:12" ht="54.75" customHeight="1">
      <c r="A46" s="203"/>
      <c r="B46" s="203"/>
      <c r="C46" s="203"/>
      <c r="D46" s="203"/>
      <c r="E46" s="203"/>
      <c r="F46" s="203"/>
      <c r="G46" s="210"/>
      <c r="H46" s="203"/>
      <c r="I46" s="203"/>
      <c r="J46" s="203"/>
      <c r="K46" s="203"/>
      <c r="L46" s="233"/>
    </row>
    <row r="47" spans="1:12" ht="24.95" customHeight="1">
      <c r="A47" s="203"/>
      <c r="B47" s="203"/>
      <c r="C47" s="203"/>
      <c r="D47" s="203"/>
      <c r="E47" s="203"/>
      <c r="F47" s="203"/>
      <c r="G47" s="210"/>
      <c r="H47" s="203"/>
      <c r="I47" s="203"/>
      <c r="J47" s="203"/>
      <c r="K47" s="203"/>
      <c r="L47" s="233"/>
    </row>
    <row r="48" spans="1:12" ht="12.95" customHeight="1" thickBot="1">
      <c r="A48" s="884"/>
      <c r="B48" s="884"/>
      <c r="C48" s="884"/>
      <c r="D48" s="884"/>
      <c r="E48" s="884"/>
      <c r="F48" s="884"/>
      <c r="G48" s="885"/>
      <c r="H48" s="884"/>
      <c r="I48" s="884"/>
      <c r="J48" s="884"/>
      <c r="K48" s="884"/>
      <c r="L48" s="886"/>
    </row>
    <row r="49" spans="7:7" ht="13.5" customHeight="1" thickTop="1">
      <c r="G49" s="223"/>
    </row>
    <row r="50" spans="7:7" ht="14.1" customHeight="1">
      <c r="G50" s="223"/>
    </row>
    <row r="51" spans="7:7" ht="14.1" customHeight="1"/>
  </sheetData>
  <mergeCells count="41">
    <mergeCell ref="G4:G5"/>
    <mergeCell ref="H4:H5"/>
    <mergeCell ref="Q26:S27"/>
    <mergeCell ref="A31:E32"/>
    <mergeCell ref="J31:L32"/>
    <mergeCell ref="A4:F5"/>
    <mergeCell ref="J4:L5"/>
    <mergeCell ref="A15:F16"/>
    <mergeCell ref="G15:G16"/>
    <mergeCell ref="G17:G18"/>
    <mergeCell ref="A17:E18"/>
    <mergeCell ref="I17:L18"/>
    <mergeCell ref="A26:E27"/>
    <mergeCell ref="H26:H27"/>
    <mergeCell ref="I15:L16"/>
    <mergeCell ref="H15:H16"/>
    <mergeCell ref="A43:C44"/>
    <mergeCell ref="G43:G44"/>
    <mergeCell ref="J43:L44"/>
    <mergeCell ref="A37:D38"/>
    <mergeCell ref="G37:G38"/>
    <mergeCell ref="J37:L38"/>
    <mergeCell ref="A39:D40"/>
    <mergeCell ref="G39:G40"/>
    <mergeCell ref="J39:L40"/>
    <mergeCell ref="H37:H38"/>
    <mergeCell ref="H39:H40"/>
    <mergeCell ref="H43:H44"/>
    <mergeCell ref="G33:G34"/>
    <mergeCell ref="J26:L27"/>
    <mergeCell ref="A21:F22"/>
    <mergeCell ref="J33:L34"/>
    <mergeCell ref="H17:H18"/>
    <mergeCell ref="H21:H22"/>
    <mergeCell ref="A33:F34"/>
    <mergeCell ref="G26:G27"/>
    <mergeCell ref="G21:G22"/>
    <mergeCell ref="I21:L22"/>
    <mergeCell ref="G31:G32"/>
    <mergeCell ref="H31:H32"/>
    <mergeCell ref="H33:H3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T238"/>
  <sheetViews>
    <sheetView showGridLines="0" topLeftCell="A184" zoomScaleNormal="100" workbookViewId="0">
      <selection activeCell="N192" sqref="N192"/>
    </sheetView>
  </sheetViews>
  <sheetFormatPr baseColWidth="10" defaultColWidth="9.33203125" defaultRowHeight="12.75"/>
  <cols>
    <col min="1" max="1" width="35.1640625" customWidth="1"/>
    <col min="2" max="7" width="11.83203125" customWidth="1"/>
    <col min="8" max="8" width="31.83203125" customWidth="1"/>
    <col min="9" max="9" width="1.83203125" customWidth="1"/>
  </cols>
  <sheetData>
    <row r="1" spans="1:16" s="7" customFormat="1" ht="33" customHeight="1">
      <c r="A1" s="424" t="s">
        <v>0</v>
      </c>
      <c r="H1" s="425" t="s">
        <v>186</v>
      </c>
    </row>
    <row r="2" spans="1:16" ht="18" customHeight="1">
      <c r="A2" s="7"/>
      <c r="B2" s="7"/>
      <c r="C2" s="7"/>
      <c r="D2" s="7"/>
      <c r="E2" s="7"/>
      <c r="F2" s="7"/>
      <c r="H2" s="7"/>
    </row>
    <row r="3" spans="1:16" ht="18" customHeight="1">
      <c r="A3" s="426" t="s">
        <v>147</v>
      </c>
      <c r="B3" s="427"/>
      <c r="C3" s="7"/>
      <c r="D3" s="7"/>
      <c r="F3" s="20"/>
      <c r="G3" s="427"/>
      <c r="H3" s="428" t="s">
        <v>185</v>
      </c>
    </row>
    <row r="4" spans="1:16" s="39" customFormat="1" ht="18" customHeight="1">
      <c r="A4" s="44"/>
      <c r="B4" s="20"/>
      <c r="C4" s="20"/>
      <c r="D4" s="20"/>
      <c r="E4" s="20"/>
      <c r="F4" s="20"/>
      <c r="H4" s="20"/>
    </row>
    <row r="5" spans="1:16" ht="18" customHeight="1">
      <c r="A5" s="18" t="s">
        <v>123</v>
      </c>
      <c r="B5" s="7"/>
      <c r="C5" s="7"/>
      <c r="D5" s="7"/>
      <c r="E5" s="7"/>
      <c r="F5" s="7"/>
      <c r="H5" s="107" t="s">
        <v>192</v>
      </c>
      <c r="O5" s="407"/>
      <c r="P5" s="408"/>
    </row>
    <row r="6" spans="1:16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  <c r="I6" s="9"/>
      <c r="O6" s="409"/>
      <c r="P6" s="410"/>
    </row>
    <row r="7" spans="1:16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  <c r="I7" s="9"/>
      <c r="O7" s="409"/>
      <c r="P7" s="410"/>
    </row>
    <row r="8" spans="1:16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16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16" ht="18" customHeight="1">
      <c r="A10" s="31" t="s">
        <v>163</v>
      </c>
      <c r="B10" s="1060">
        <f>D10+F10</f>
        <v>3680</v>
      </c>
      <c r="C10" s="1060">
        <f>G10+E10</f>
        <v>3636</v>
      </c>
      <c r="D10" s="1060">
        <v>1434</v>
      </c>
      <c r="E10" s="1060">
        <v>1431</v>
      </c>
      <c r="F10" s="1060">
        <v>2246</v>
      </c>
      <c r="G10" s="1060">
        <v>2205</v>
      </c>
      <c r="H10" s="115" t="s">
        <v>187</v>
      </c>
    </row>
    <row r="11" spans="1:16" ht="18" customHeight="1" thickBot="1">
      <c r="A11" s="1177" t="s">
        <v>10</v>
      </c>
      <c r="B11" s="1178">
        <v>10.6</v>
      </c>
      <c r="C11" s="1178">
        <v>10.5</v>
      </c>
      <c r="D11" s="1178">
        <v>10.8</v>
      </c>
      <c r="E11" s="1178">
        <v>10.7</v>
      </c>
      <c r="F11" s="1178">
        <f>(2246133/21560585)*100</f>
        <v>10.41777391476159</v>
      </c>
      <c r="G11" s="1178">
        <v>10.4</v>
      </c>
      <c r="H11" s="1179" t="s">
        <v>188</v>
      </c>
    </row>
    <row r="12" spans="1:16" ht="18" customHeight="1" thickTop="1">
      <c r="A12" s="98" t="s">
        <v>452</v>
      </c>
      <c r="B12" s="7"/>
      <c r="C12" s="7"/>
      <c r="D12" s="1055"/>
      <c r="E12" s="1055"/>
      <c r="F12" s="1176"/>
      <c r="G12" s="1176"/>
      <c r="H12" s="112" t="s">
        <v>398</v>
      </c>
    </row>
    <row r="13" spans="1:16" ht="18" customHeight="1">
      <c r="A13" s="98" t="s">
        <v>1097</v>
      </c>
      <c r="B13" s="7"/>
      <c r="C13" s="7"/>
      <c r="D13" s="1055"/>
      <c r="E13" s="14"/>
      <c r="F13" s="1055"/>
      <c r="G13" s="14"/>
      <c r="H13" s="81" t="s">
        <v>604</v>
      </c>
    </row>
    <row r="14" spans="1:16" ht="18" customHeight="1">
      <c r="A14" s="10"/>
      <c r="B14" s="12"/>
      <c r="C14" s="11"/>
      <c r="D14" s="11"/>
      <c r="E14" s="11"/>
      <c r="F14" s="11"/>
      <c r="G14" s="11"/>
    </row>
    <row r="15" spans="1:16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16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19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19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19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19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19" ht="18" customHeight="1">
      <c r="A21" s="67" t="s">
        <v>164</v>
      </c>
      <c r="B21" s="478">
        <f>'[1]p15--18socR1'!B21</f>
        <v>46.7</v>
      </c>
      <c r="C21" s="478">
        <f>'[1]p15--18socR1'!C21</f>
        <v>45.2</v>
      </c>
      <c r="D21" s="478">
        <f>'[1]p15--18socR1'!D21</f>
        <v>53.1</v>
      </c>
      <c r="E21" s="478">
        <f>'[1]p15--18socR1'!E21</f>
        <v>50.8</v>
      </c>
      <c r="F21" s="478">
        <f>'[1]p15--18socR1'!F21</f>
        <v>42.6</v>
      </c>
      <c r="G21" s="478">
        <f>'[1]p15--18socR1'!G21</f>
        <v>41.4</v>
      </c>
      <c r="H21" s="115" t="s">
        <v>193</v>
      </c>
    </row>
    <row r="22" spans="1:19" ht="18" customHeight="1" thickBot="1">
      <c r="A22" s="1177" t="s">
        <v>176</v>
      </c>
      <c r="B22" s="1180">
        <f>'[1]p15--18socR1'!B22</f>
        <v>46.7</v>
      </c>
      <c r="C22" s="1180">
        <f>'[1]p15--18socR1'!C22</f>
        <v>46.4</v>
      </c>
      <c r="D22" s="1181">
        <f>'[1]p15--18socR1'!D22</f>
        <v>54.1</v>
      </c>
      <c r="E22" s="1181">
        <f>'[1]p15--18socR1'!E22</f>
        <v>55.7</v>
      </c>
      <c r="F22" s="1180">
        <f>'[1]p15--18socR1'!F22</f>
        <v>42.4</v>
      </c>
      <c r="G22" s="1182">
        <f>'[1]p15--18socR1'!G22</f>
        <v>40.5</v>
      </c>
      <c r="H22" s="1179" t="s">
        <v>194</v>
      </c>
    </row>
    <row r="23" spans="1:19" ht="18" customHeight="1" thickTop="1">
      <c r="A23" s="98" t="s">
        <v>603</v>
      </c>
      <c r="B23" s="7"/>
      <c r="C23" s="7"/>
      <c r="D23" s="489"/>
      <c r="E23" s="14"/>
      <c r="F23" s="489"/>
      <c r="G23" s="14"/>
      <c r="H23" s="81" t="s">
        <v>604</v>
      </c>
    </row>
    <row r="24" spans="1:19" ht="18" customHeight="1">
      <c r="A24" s="5"/>
      <c r="B24" s="8"/>
      <c r="C24" s="8"/>
      <c r="D24" s="8"/>
      <c r="E24" s="7"/>
      <c r="F24" s="7"/>
      <c r="G24" s="7"/>
      <c r="H24" s="7"/>
    </row>
    <row r="25" spans="1:19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19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s="39" customFormat="1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</row>
    <row r="28" spans="1:19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  <c r="I30" s="1"/>
      <c r="J30" s="1"/>
      <c r="K30" s="1"/>
      <c r="L30" s="319"/>
      <c r="M30" s="1"/>
      <c r="N30" s="1"/>
      <c r="O30" s="36"/>
      <c r="P30" s="1"/>
      <c r="Q30" s="320"/>
      <c r="R30" s="1"/>
      <c r="S30" s="1"/>
    </row>
    <row r="31" spans="1:19" ht="18" customHeight="1">
      <c r="A31" s="67" t="s">
        <v>164</v>
      </c>
      <c r="B31" s="478">
        <f>'[1]p15--18socR1'!B31</f>
        <v>8.1999999999999993</v>
      </c>
      <c r="C31" s="478">
        <f>'[1]p15--18socR1'!C31</f>
        <v>9.6</v>
      </c>
      <c r="D31" s="478">
        <f>'[1]p15--18socR1'!D31</f>
        <v>3.9</v>
      </c>
      <c r="E31" s="478">
        <f>'[1]p15--18socR1'!E31</f>
        <v>4.0999999999999996</v>
      </c>
      <c r="F31" s="478">
        <f>'[1]p15--18socR1'!F31</f>
        <v>11.5</v>
      </c>
      <c r="G31" s="478">
        <f>'[1]p15--18socR1'!G31</f>
        <v>14.2</v>
      </c>
      <c r="H31" s="115" t="s">
        <v>193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 thickBot="1">
      <c r="A32" s="1177" t="s">
        <v>176</v>
      </c>
      <c r="B32" s="1180">
        <f>'[1]p15--18socR1'!B32</f>
        <v>10.199999999999999</v>
      </c>
      <c r="C32" s="1180">
        <f>'[1]p15--18socR1'!C32</f>
        <v>9.4</v>
      </c>
      <c r="D32" s="1181">
        <f>'[1]p15--18socR1'!D32</f>
        <v>4</v>
      </c>
      <c r="E32" s="1181">
        <f>'[1]p15--18socR1'!E32</f>
        <v>4.2</v>
      </c>
      <c r="F32" s="1180">
        <f>'[1]p15--18socR1'!F32</f>
        <v>14.7</v>
      </c>
      <c r="G32" s="1182">
        <f>'[1]p15--18socR1'!G32</f>
        <v>13.9</v>
      </c>
      <c r="H32" s="1179" t="s">
        <v>194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20" ht="18" customHeight="1" thickTop="1">
      <c r="A33" s="98" t="s">
        <v>603</v>
      </c>
      <c r="B33" s="7"/>
      <c r="C33" s="7"/>
      <c r="D33" s="1055"/>
      <c r="E33" s="14"/>
      <c r="F33" s="1055"/>
      <c r="G33" s="14"/>
      <c r="H33" s="81" t="s">
        <v>604</v>
      </c>
      <c r="I33" s="36"/>
      <c r="J33" s="323"/>
      <c r="K33" s="324"/>
      <c r="L33" s="325"/>
      <c r="M33" s="306"/>
      <c r="N33" s="306"/>
      <c r="O33" s="306"/>
      <c r="P33" s="326"/>
      <c r="Q33" s="36"/>
      <c r="R33" s="36"/>
      <c r="S33" s="36"/>
      <c r="T33" s="36"/>
    </row>
    <row r="34" spans="1:20" ht="18" customHeight="1">
      <c r="A34" s="7"/>
      <c r="B34" s="7"/>
      <c r="C34" s="7"/>
      <c r="D34" s="7"/>
      <c r="E34" s="7"/>
      <c r="F34" s="7"/>
      <c r="G34" s="7"/>
      <c r="H34" s="7"/>
      <c r="I34" s="36"/>
      <c r="J34" s="327"/>
      <c r="K34" s="327"/>
      <c r="L34" s="327"/>
      <c r="M34" s="327"/>
      <c r="N34" s="328"/>
      <c r="O34" s="327"/>
      <c r="P34" s="329"/>
      <c r="Q34" s="36"/>
      <c r="R34" s="36"/>
      <c r="S34" s="36"/>
      <c r="T34" s="36"/>
    </row>
    <row r="35" spans="1:20" ht="18" customHeight="1">
      <c r="A35" s="426" t="s">
        <v>105</v>
      </c>
      <c r="B35" s="427"/>
      <c r="C35" s="20"/>
      <c r="D35" s="7"/>
      <c r="E35" s="7"/>
      <c r="F35" s="20"/>
      <c r="G35" s="427"/>
      <c r="H35" s="428" t="s">
        <v>196</v>
      </c>
      <c r="I35" s="36"/>
      <c r="J35" s="333"/>
      <c r="K35" s="333"/>
      <c r="L35" s="333"/>
      <c r="M35" s="334"/>
      <c r="N35" s="334"/>
      <c r="O35" s="335"/>
      <c r="P35" s="326"/>
      <c r="Q35" s="36"/>
      <c r="R35" s="36"/>
      <c r="S35" s="36"/>
      <c r="T35" s="36"/>
    </row>
    <row r="36" spans="1:20" ht="18" customHeight="1">
      <c r="A36" s="44"/>
      <c r="B36" s="20"/>
      <c r="C36" s="20"/>
      <c r="D36" s="20"/>
      <c r="E36" s="20"/>
      <c r="F36" s="20"/>
      <c r="G36" s="20"/>
      <c r="H36" s="20"/>
      <c r="I36" s="36"/>
      <c r="J36" s="336"/>
      <c r="K36" s="327"/>
      <c r="L36" s="327"/>
      <c r="M36" s="327"/>
      <c r="N36" s="327"/>
      <c r="O36" s="327"/>
      <c r="P36" s="329"/>
      <c r="Q36" s="36"/>
      <c r="R36" s="36"/>
      <c r="S36" s="36"/>
      <c r="T36" s="36"/>
    </row>
    <row r="37" spans="1:20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  <c r="I37" s="36"/>
      <c r="J37" s="237"/>
      <c r="K37" s="339"/>
      <c r="L37" s="339"/>
      <c r="M37" s="338"/>
      <c r="N37" s="338"/>
      <c r="O37" s="338"/>
      <c r="P37" s="237"/>
      <c r="Q37" s="36"/>
      <c r="R37" s="36"/>
      <c r="S37" s="36"/>
      <c r="T37" s="36"/>
    </row>
    <row r="38" spans="1:20" ht="18" customHeight="1" thickTop="1">
      <c r="A38" s="1215"/>
      <c r="B38" s="1211" t="s">
        <v>199</v>
      </c>
      <c r="C38" s="1216" t="s">
        <v>191</v>
      </c>
      <c r="D38" s="1216" t="s">
        <v>202</v>
      </c>
      <c r="E38" s="1216"/>
      <c r="F38" s="1216" t="s">
        <v>201</v>
      </c>
      <c r="G38" s="1216"/>
      <c r="H38" s="1217"/>
      <c r="I38" s="36"/>
      <c r="J38" s="237"/>
      <c r="K38" s="339"/>
      <c r="L38" s="339"/>
      <c r="M38" s="338"/>
      <c r="N38" s="338"/>
      <c r="O38" s="338"/>
      <c r="P38" s="237"/>
      <c r="Q38" s="36"/>
      <c r="R38" s="36"/>
      <c r="S38" s="36"/>
      <c r="T38" s="36"/>
    </row>
    <row r="39" spans="1:20" ht="18" customHeight="1">
      <c r="A39" s="229"/>
      <c r="B39" s="1053" t="s">
        <v>8</v>
      </c>
      <c r="C39" s="1053" t="s">
        <v>3</v>
      </c>
      <c r="D39" s="1053" t="s">
        <v>5</v>
      </c>
      <c r="E39" s="2302" t="s">
        <v>7</v>
      </c>
      <c r="F39" s="2302"/>
      <c r="G39" s="2302"/>
      <c r="H39" s="1058"/>
      <c r="I39" s="36"/>
      <c r="J39" s="340"/>
      <c r="K39" s="339"/>
      <c r="L39" s="339"/>
      <c r="M39" s="338"/>
      <c r="N39" s="338"/>
      <c r="O39" s="338"/>
      <c r="P39" s="184"/>
      <c r="Q39" s="36"/>
      <c r="R39" s="36"/>
      <c r="S39" s="36"/>
      <c r="T39" s="36"/>
    </row>
    <row r="40" spans="1:20" ht="18" customHeight="1">
      <c r="A40" s="141"/>
      <c r="B40" s="1056" t="s">
        <v>200</v>
      </c>
      <c r="C40" s="1056" t="s">
        <v>203</v>
      </c>
      <c r="D40" s="1056"/>
      <c r="E40" s="1056" t="s">
        <v>191</v>
      </c>
      <c r="F40" s="1056" t="s">
        <v>190</v>
      </c>
      <c r="G40" s="1056" t="s">
        <v>189</v>
      </c>
      <c r="H40" s="1054"/>
      <c r="I40" s="36"/>
      <c r="J40" s="341"/>
      <c r="K40" s="341"/>
      <c r="L40" s="341"/>
      <c r="M40" s="341"/>
      <c r="N40" s="341"/>
      <c r="O40" s="341"/>
      <c r="P40" s="224"/>
      <c r="Q40" s="36"/>
      <c r="R40" s="36"/>
      <c r="S40" s="36"/>
      <c r="T40" s="36"/>
    </row>
    <row r="41" spans="1:20" ht="18" customHeight="1">
      <c r="A41" s="121"/>
      <c r="B41" s="1057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  <c r="I41" s="36"/>
      <c r="J41" s="342"/>
      <c r="K41" s="325"/>
      <c r="L41" s="325"/>
      <c r="M41" s="343"/>
      <c r="N41" s="343"/>
      <c r="O41" s="343"/>
      <c r="P41" s="326"/>
      <c r="Q41" s="319"/>
      <c r="R41" s="36"/>
      <c r="S41" s="36"/>
      <c r="T41" s="36"/>
    </row>
    <row r="42" spans="1:20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  <c r="I42" s="36"/>
      <c r="J42" s="327"/>
      <c r="K42" s="327"/>
      <c r="L42" s="327"/>
      <c r="M42" s="344"/>
      <c r="N42" s="345"/>
      <c r="O42" s="344"/>
      <c r="P42" s="329"/>
      <c r="Q42" s="36"/>
      <c r="R42" s="36"/>
      <c r="S42" s="36"/>
      <c r="T42" s="36"/>
    </row>
    <row r="43" spans="1:20" ht="18" customHeight="1">
      <c r="A43" s="232" t="s">
        <v>9</v>
      </c>
      <c r="B43" s="321">
        <f>'[7]p15--18socR1'!B43</f>
        <v>210372</v>
      </c>
      <c r="C43" s="321">
        <f>'[7]p15--18socR1'!C43</f>
        <v>441080</v>
      </c>
      <c r="D43" s="322">
        <f>'[7]p15--18socR1'!D43</f>
        <v>55698</v>
      </c>
      <c r="E43" s="322">
        <f>'[7]p15--18socR1'!E43</f>
        <v>385382</v>
      </c>
      <c r="F43" s="322">
        <f>'[7]p15--18socR1'!F43</f>
        <v>190213</v>
      </c>
      <c r="G43" s="322">
        <f>'[7]p15--18socR1'!G43</f>
        <v>195169</v>
      </c>
      <c r="H43" s="122" t="s">
        <v>198</v>
      </c>
      <c r="I43" s="36"/>
      <c r="J43" s="343"/>
      <c r="K43" s="333"/>
      <c r="L43" s="346"/>
      <c r="M43" s="347"/>
      <c r="N43" s="348"/>
      <c r="O43" s="348"/>
      <c r="P43" s="326"/>
      <c r="Q43" s="36"/>
      <c r="R43" s="36"/>
      <c r="S43" s="36"/>
      <c r="T43" s="36"/>
    </row>
    <row r="44" spans="1:20" ht="18" customHeight="1">
      <c r="A44" s="30" t="s">
        <v>10</v>
      </c>
      <c r="B44" s="481">
        <f>'[7]p15--18socR1'!B44</f>
        <v>0.105587602445903</v>
      </c>
      <c r="C44" s="481">
        <f>'[7]p15--18socR1'!C44</f>
        <v>0.10511617997487678</v>
      </c>
      <c r="D44" s="481">
        <f>'[7]p15--18socR1'!D44</f>
        <v>8.1059251055481743E-2</v>
      </c>
      <c r="E44" s="481">
        <f>'[7]p15--18socR1'!E44</f>
        <v>0.1098269816517108</v>
      </c>
      <c r="F44" s="481">
        <f>'[7]p15--18socR1'!F44</f>
        <v>9.7671500099872813E-2</v>
      </c>
      <c r="G44" s="481">
        <f>'[7]p15--18socR1'!G44</f>
        <v>0.12498695177439859</v>
      </c>
      <c r="H44" s="123" t="s">
        <v>188</v>
      </c>
      <c r="I44" s="36"/>
      <c r="J44" s="344"/>
      <c r="K44" s="157"/>
      <c r="L44" s="349"/>
      <c r="M44" s="349"/>
      <c r="N44" s="349"/>
      <c r="O44" s="349"/>
      <c r="P44" s="329"/>
      <c r="Q44" s="36"/>
      <c r="R44" s="36"/>
      <c r="S44" s="36"/>
      <c r="T44" s="36"/>
    </row>
    <row r="45" spans="1:20" ht="18" customHeight="1">
      <c r="A45" s="269" t="s">
        <v>501</v>
      </c>
      <c r="B45" s="1059"/>
      <c r="C45" s="1059">
        <f>'[7]p15--18socR1'!C45</f>
        <v>1092</v>
      </c>
      <c r="D45" s="1059">
        <f>'[7]p15--18socR1'!D45</f>
        <v>227</v>
      </c>
      <c r="E45" s="331">
        <f>'[7]p15--18socR1'!E45</f>
        <v>865</v>
      </c>
      <c r="F45" s="331">
        <f>'[7]p15--18socR1'!F45</f>
        <v>545</v>
      </c>
      <c r="G45" s="332">
        <f>'[7]p15--18socR1'!G45</f>
        <v>320</v>
      </c>
      <c r="H45" s="122" t="s">
        <v>500</v>
      </c>
      <c r="I45" s="36"/>
      <c r="J45" s="237"/>
      <c r="K45" s="339"/>
      <c r="L45" s="339"/>
      <c r="M45" s="338"/>
      <c r="N45" s="338"/>
      <c r="O45" s="338"/>
      <c r="P45" s="237"/>
      <c r="Q45" s="36"/>
      <c r="R45" s="36"/>
      <c r="S45" s="36"/>
      <c r="T45" s="36"/>
    </row>
    <row r="46" spans="1:20" ht="18" customHeight="1">
      <c r="A46" s="30" t="s">
        <v>10</v>
      </c>
      <c r="B46" s="482">
        <f>'[7]p15--18socR1'!B46</f>
        <v>0</v>
      </c>
      <c r="C46" s="481">
        <f>'[7]p15--18socR1'!C46</f>
        <v>0.10273779283093423</v>
      </c>
      <c r="D46" s="481">
        <f>'[7]p15--18socR1'!D46</f>
        <v>7.7500853533629219E-2</v>
      </c>
      <c r="E46" s="481">
        <f>'[7]p15--18socR1'!E46</f>
        <v>0.11233766233766233</v>
      </c>
      <c r="F46" s="481">
        <f>'[7]p15--18socR1'!F46</f>
        <v>0.11531950909860347</v>
      </c>
      <c r="G46" s="481">
        <f>'[7]p15--18socR1'!G46</f>
        <v>0.10759919300605246</v>
      </c>
      <c r="H46" s="116" t="s">
        <v>188</v>
      </c>
      <c r="I46" s="36"/>
      <c r="J46" s="237"/>
      <c r="K46" s="339"/>
      <c r="L46" s="339"/>
      <c r="M46" s="338"/>
      <c r="N46" s="338"/>
      <c r="O46" s="338"/>
      <c r="P46" s="237"/>
      <c r="Q46" s="36"/>
      <c r="R46" s="36"/>
      <c r="S46" s="36"/>
      <c r="T46" s="36"/>
    </row>
    <row r="47" spans="1:20" s="39" customFormat="1" ht="18" customHeight="1">
      <c r="A47" s="1106"/>
      <c r="B47" s="1107"/>
      <c r="C47" s="1108"/>
      <c r="D47" s="1108"/>
      <c r="E47" s="1108"/>
      <c r="F47" s="1108"/>
      <c r="G47" s="1108"/>
      <c r="H47" s="329"/>
      <c r="I47" s="36"/>
      <c r="J47" s="237"/>
      <c r="K47" s="339"/>
      <c r="L47" s="339"/>
      <c r="M47" s="338"/>
      <c r="N47" s="338"/>
      <c r="O47" s="338"/>
      <c r="P47" s="237"/>
      <c r="Q47" s="36"/>
      <c r="R47" s="36"/>
      <c r="S47" s="36"/>
      <c r="T47" s="36"/>
    </row>
    <row r="48" spans="1:20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  <c r="I48" s="36"/>
      <c r="J48" s="237"/>
      <c r="K48" s="339"/>
      <c r="L48" s="339"/>
      <c r="M48" s="338"/>
      <c r="N48" s="338"/>
      <c r="O48" s="338"/>
      <c r="P48" s="237"/>
      <c r="Q48" s="36"/>
      <c r="R48" s="36"/>
      <c r="S48" s="36"/>
      <c r="T48" s="36"/>
    </row>
    <row r="49" spans="1:20" ht="18" customHeight="1">
      <c r="A49" s="232" t="s">
        <v>9</v>
      </c>
      <c r="B49" s="321">
        <f>'[7]p15--18socR1'!B49</f>
        <v>215616</v>
      </c>
      <c r="C49" s="321">
        <f>'[7]p15--18socR1'!C49</f>
        <v>451159</v>
      </c>
      <c r="D49" s="322">
        <f>'[7]p15--18socR1'!D49</f>
        <v>59720</v>
      </c>
      <c r="E49" s="322">
        <f>'[7]p15--18socR1'!E49</f>
        <v>391439</v>
      </c>
      <c r="F49" s="322">
        <f>'[7]p15--18socR1'!F49</f>
        <v>189695</v>
      </c>
      <c r="G49" s="322">
        <f>'[7]p15--18socR1'!G49</f>
        <v>201744</v>
      </c>
      <c r="H49" s="122" t="s">
        <v>198</v>
      </c>
      <c r="I49" s="36"/>
      <c r="J49" s="340"/>
      <c r="K49" s="339"/>
      <c r="L49" s="339"/>
      <c r="M49" s="338"/>
      <c r="N49" s="338"/>
      <c r="O49" s="338"/>
      <c r="P49" s="184"/>
      <c r="Q49" s="36"/>
      <c r="R49" s="36"/>
      <c r="S49" s="36"/>
      <c r="T49" s="36"/>
    </row>
    <row r="50" spans="1:20" ht="18" customHeight="1">
      <c r="A50" s="30" t="s">
        <v>10</v>
      </c>
      <c r="B50" s="481">
        <f>'[7]p15--18socR1'!B50</f>
        <v>0.10509820054621663</v>
      </c>
      <c r="C50" s="481">
        <f>'[7]p15--18socR1'!C50</f>
        <v>0.10468554472639251</v>
      </c>
      <c r="D50" s="481">
        <f>'[7]p15--18socR1'!D50</f>
        <v>8.268215826461614E-2</v>
      </c>
      <c r="E50" s="481">
        <f>'[7]p15--18socR1'!E50</f>
        <v>0.10911571831771141</v>
      </c>
      <c r="F50" s="481">
        <f>'[7]p15--18socR1'!F50</f>
        <v>9.5442104309850367E-2</v>
      </c>
      <c r="G50" s="481">
        <f>'[7]p15--18socR1'!G50</f>
        <v>0.12610300437232588</v>
      </c>
      <c r="H50" s="123" t="s">
        <v>188</v>
      </c>
      <c r="I50" s="36"/>
      <c r="J50" s="350"/>
      <c r="K50" s="350"/>
      <c r="L50" s="350"/>
      <c r="M50" s="350"/>
      <c r="N50" s="350"/>
      <c r="O50" s="350"/>
      <c r="P50" s="224"/>
      <c r="Q50" s="36"/>
      <c r="R50" s="36"/>
      <c r="S50" s="36"/>
      <c r="T50" s="36"/>
    </row>
    <row r="51" spans="1:20" ht="18" customHeight="1">
      <c r="A51" s="269" t="s">
        <v>501</v>
      </c>
      <c r="B51" s="1059"/>
      <c r="C51" s="1059">
        <f>'[7]p15--18socR1'!C51</f>
        <v>1128</v>
      </c>
      <c r="D51" s="1059">
        <f>'[7]p15--18socR1'!D51</f>
        <v>259</v>
      </c>
      <c r="E51" s="331">
        <f>'[7]p15--18socR1'!E51</f>
        <v>869</v>
      </c>
      <c r="F51" s="331">
        <f>'[7]p15--18socR1'!F51</f>
        <v>544</v>
      </c>
      <c r="G51" s="332">
        <f>'[7]p15--18socR1'!G51</f>
        <v>325</v>
      </c>
      <c r="H51" s="122" t="s">
        <v>500</v>
      </c>
      <c r="I51" s="36"/>
      <c r="J51" s="351"/>
      <c r="K51" s="333"/>
      <c r="L51" s="346"/>
      <c r="M51" s="325"/>
      <c r="N51" s="325"/>
      <c r="O51" s="325"/>
      <c r="P51" s="326"/>
      <c r="Q51" s="319"/>
      <c r="R51" s="36"/>
      <c r="S51" s="36"/>
      <c r="T51" s="36"/>
    </row>
    <row r="52" spans="1:20" ht="18" customHeight="1" thickBot="1">
      <c r="A52" s="1183" t="s">
        <v>10</v>
      </c>
      <c r="B52" s="1184">
        <f>'[7]p15--18socR1'!B52</f>
        <v>0</v>
      </c>
      <c r="C52" s="1185">
        <f>'[7]p15--18socR1'!C52</f>
        <v>0.10403984504703929</v>
      </c>
      <c r="D52" s="1185">
        <f>'[7]p15--18socR1'!D52</f>
        <v>8.2986222364626716E-2</v>
      </c>
      <c r="E52" s="1185">
        <f>'[7]p15--18socR1'!E52</f>
        <v>0.11255018779950783</v>
      </c>
      <c r="F52" s="1185">
        <f>'[7]p15--18socR1'!F52</f>
        <v>0.11486486486486487</v>
      </c>
      <c r="G52" s="1185">
        <f>'[7]p15--18socR1'!G52</f>
        <v>0.10887772194304858</v>
      </c>
      <c r="H52" s="1179" t="s">
        <v>188</v>
      </c>
      <c r="I52" s="36"/>
      <c r="J52" s="327"/>
      <c r="K52" s="327"/>
      <c r="L52" s="327"/>
      <c r="M52" s="327"/>
      <c r="N52" s="328"/>
      <c r="O52" s="327"/>
      <c r="P52" s="329"/>
      <c r="Q52" s="36"/>
      <c r="R52" s="36"/>
      <c r="S52" s="36"/>
      <c r="T52" s="36"/>
    </row>
    <row r="53" spans="1:20" ht="18" customHeight="1" thickTop="1">
      <c r="A53" s="102"/>
      <c r="B53" s="8"/>
      <c r="C53" s="15"/>
      <c r="D53" s="15"/>
      <c r="E53" s="16"/>
      <c r="F53" s="16"/>
      <c r="G53" s="16"/>
      <c r="H53" s="81"/>
      <c r="I53" s="36"/>
      <c r="J53" s="355"/>
      <c r="K53" s="356"/>
      <c r="L53" s="356"/>
      <c r="M53" s="357"/>
      <c r="N53" s="358"/>
      <c r="O53" s="357"/>
      <c r="P53" s="329"/>
      <c r="Q53" s="36"/>
      <c r="R53" s="36"/>
      <c r="S53" s="36"/>
      <c r="T53" s="36"/>
    </row>
    <row r="54" spans="1:20" s="39" customFormat="1" ht="18" customHeight="1">
      <c r="A54" s="102"/>
      <c r="B54" s="8"/>
      <c r="C54" s="15"/>
      <c r="D54" s="15"/>
      <c r="E54" s="16"/>
      <c r="F54" s="16"/>
      <c r="G54" s="16"/>
      <c r="H54" s="81"/>
      <c r="I54" s="36"/>
      <c r="J54" s="158"/>
      <c r="K54" s="158"/>
      <c r="L54" s="158"/>
      <c r="M54" s="337"/>
      <c r="N54" s="338"/>
      <c r="O54" s="338"/>
      <c r="P54" s="237"/>
      <c r="Q54" s="36"/>
      <c r="R54" s="36"/>
      <c r="S54" s="36"/>
      <c r="T54" s="36"/>
    </row>
    <row r="55" spans="1:20" ht="18" customHeight="1">
      <c r="A55" s="102"/>
      <c r="B55" s="8"/>
      <c r="C55" s="15"/>
      <c r="D55" s="15"/>
      <c r="E55" s="16"/>
      <c r="F55" s="16"/>
      <c r="G55" s="16"/>
      <c r="H55" s="81"/>
      <c r="I55" s="36"/>
      <c r="J55" s="237"/>
      <c r="K55" s="339"/>
      <c r="L55" s="339"/>
      <c r="M55" s="338"/>
      <c r="N55" s="338"/>
      <c r="O55" s="338"/>
      <c r="P55" s="237"/>
      <c r="Q55" s="36"/>
      <c r="R55" s="36"/>
      <c r="S55" s="36"/>
      <c r="T55" s="36"/>
    </row>
    <row r="56" spans="1:20" ht="18" customHeight="1" thickBot="1">
      <c r="A56" s="102"/>
      <c r="B56" s="8"/>
      <c r="C56" s="15"/>
      <c r="D56" s="15"/>
      <c r="E56" s="16"/>
      <c r="F56" s="16"/>
      <c r="G56" s="16"/>
      <c r="H56" s="81"/>
      <c r="I56" s="81"/>
      <c r="J56" s="237"/>
      <c r="K56" s="339"/>
      <c r="L56" s="339"/>
      <c r="M56" s="338"/>
      <c r="N56" s="338"/>
      <c r="O56" s="338"/>
      <c r="P56" s="237"/>
      <c r="Q56" s="36"/>
      <c r="R56" s="36"/>
      <c r="S56" s="36"/>
      <c r="T56" s="36"/>
    </row>
    <row r="57" spans="1:20" ht="13.5" customHeight="1" thickTop="1">
      <c r="A57" s="927"/>
      <c r="B57" s="942"/>
      <c r="C57" s="955"/>
      <c r="D57" s="955"/>
      <c r="E57" s="956"/>
      <c r="F57" s="956"/>
      <c r="G57" s="956"/>
      <c r="H57" s="928"/>
      <c r="I57" s="928"/>
      <c r="J57" s="237"/>
      <c r="K57" s="339"/>
      <c r="L57" s="339"/>
      <c r="M57" s="338"/>
      <c r="N57" s="338"/>
      <c r="O57" s="338"/>
      <c r="P57" s="237"/>
      <c r="Q57" s="36"/>
      <c r="R57" s="36"/>
      <c r="S57" s="36"/>
      <c r="T57" s="36"/>
    </row>
    <row r="58" spans="1:20" ht="18" customHeight="1">
      <c r="A58" s="102"/>
      <c r="B58" s="8"/>
      <c r="C58" s="15"/>
      <c r="D58" s="15"/>
      <c r="E58" s="16"/>
      <c r="F58" s="16"/>
      <c r="G58" s="16"/>
      <c r="H58" s="81"/>
      <c r="I58" s="36"/>
      <c r="J58" s="340"/>
      <c r="K58" s="339"/>
      <c r="L58" s="339"/>
      <c r="M58" s="338"/>
      <c r="N58" s="338"/>
      <c r="O58" s="338"/>
      <c r="P58" s="184"/>
      <c r="Q58" s="36"/>
      <c r="R58" s="36"/>
      <c r="S58" s="36"/>
      <c r="T58" s="36"/>
    </row>
    <row r="59" spans="1:20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  <c r="I59" s="36"/>
      <c r="J59" s="359"/>
      <c r="K59" s="360"/>
      <c r="L59" s="359"/>
      <c r="M59" s="359"/>
      <c r="N59" s="359"/>
      <c r="O59" s="359"/>
      <c r="P59" s="224"/>
      <c r="Q59" s="36"/>
      <c r="R59" s="36"/>
      <c r="S59" s="36"/>
      <c r="T59" s="36"/>
    </row>
    <row r="60" spans="1:20" ht="18" customHeight="1" thickTop="1">
      <c r="A60" s="1215"/>
      <c r="B60" s="1211" t="s">
        <v>199</v>
      </c>
      <c r="C60" s="1216" t="s">
        <v>191</v>
      </c>
      <c r="D60" s="1216" t="s">
        <v>202</v>
      </c>
      <c r="E60" s="1216"/>
      <c r="F60" s="1216" t="s">
        <v>201</v>
      </c>
      <c r="G60" s="1216"/>
      <c r="H60" s="1217"/>
      <c r="I60" s="36"/>
      <c r="J60" s="71"/>
      <c r="K60" s="71"/>
      <c r="L60" s="71"/>
      <c r="M60" s="71"/>
      <c r="N60" s="71"/>
      <c r="O60" s="71"/>
      <c r="P60" s="361"/>
      <c r="Q60" s="36"/>
      <c r="R60" s="36"/>
      <c r="S60" s="36"/>
      <c r="T60" s="36"/>
    </row>
    <row r="61" spans="1:20" ht="18" customHeight="1">
      <c r="A61" s="229"/>
      <c r="B61" s="1053" t="s">
        <v>8</v>
      </c>
      <c r="C61" s="1053" t="s">
        <v>3</v>
      </c>
      <c r="D61" s="1053" t="s">
        <v>5</v>
      </c>
      <c r="E61" s="2302" t="s">
        <v>7</v>
      </c>
      <c r="F61" s="2302"/>
      <c r="G61" s="2302"/>
      <c r="H61" s="1058"/>
      <c r="I61" s="36"/>
      <c r="J61" s="71"/>
      <c r="K61" s="71"/>
      <c r="L61" s="71"/>
      <c r="M61" s="2304"/>
      <c r="N61" s="2304"/>
      <c r="O61" s="2304"/>
      <c r="P61" s="71"/>
      <c r="Q61" s="36"/>
      <c r="R61" s="36"/>
      <c r="S61" s="36"/>
      <c r="T61" s="36"/>
    </row>
    <row r="62" spans="1:20" ht="18" customHeight="1">
      <c r="A62" s="141"/>
      <c r="B62" s="1056" t="s">
        <v>200</v>
      </c>
      <c r="C62" s="1056" t="s">
        <v>203</v>
      </c>
      <c r="D62" s="1056"/>
      <c r="E62" s="1056" t="s">
        <v>191</v>
      </c>
      <c r="F62" s="1056" t="s">
        <v>190</v>
      </c>
      <c r="G62" s="1056" t="s">
        <v>189</v>
      </c>
      <c r="H62" s="1054"/>
      <c r="I62" s="36"/>
      <c r="J62" s="71"/>
      <c r="K62" s="71"/>
      <c r="L62" s="71"/>
      <c r="M62" s="71"/>
      <c r="N62" s="71"/>
      <c r="O62" s="71"/>
      <c r="P62" s="71"/>
      <c r="Q62" s="36"/>
      <c r="R62" s="36"/>
      <c r="S62" s="36"/>
      <c r="T62" s="36"/>
    </row>
    <row r="63" spans="1:20" ht="18" customHeight="1">
      <c r="A63" s="121"/>
      <c r="B63" s="1057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  <c r="I63" s="36"/>
      <c r="J63" s="71"/>
      <c r="K63" s="362"/>
      <c r="L63" s="362"/>
      <c r="M63" s="362"/>
      <c r="N63" s="362"/>
      <c r="O63" s="362"/>
      <c r="P63" s="71"/>
      <c r="Q63" s="36"/>
      <c r="R63" s="36"/>
      <c r="S63" s="36"/>
      <c r="T63" s="36"/>
    </row>
    <row r="64" spans="1:20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  <c r="I64" s="36"/>
      <c r="J64" s="363"/>
      <c r="K64" s="363"/>
      <c r="L64" s="363"/>
      <c r="M64" s="364"/>
      <c r="N64" s="365"/>
      <c r="O64" s="364"/>
      <c r="P64" s="326"/>
      <c r="Q64" s="36"/>
      <c r="R64" s="36"/>
      <c r="S64" s="36"/>
      <c r="T64" s="36"/>
    </row>
    <row r="65" spans="1:20" ht="18" customHeight="1">
      <c r="A65" s="269" t="s">
        <v>9</v>
      </c>
      <c r="B65" s="45">
        <f>'[7]p15--18socR1'!B65</f>
        <v>82443</v>
      </c>
      <c r="C65" s="45">
        <f>'[7]p15--18socR1'!C65</f>
        <v>176832</v>
      </c>
      <c r="D65" s="45">
        <f>'[7]p15--18socR1'!D65</f>
        <v>13247</v>
      </c>
      <c r="E65" s="84">
        <f>'[7]p15--18socR1'!E65</f>
        <v>163585</v>
      </c>
      <c r="F65" s="84">
        <f>'[7]p15--18socR1'!F65</f>
        <v>54593</v>
      </c>
      <c r="G65" s="84">
        <f>'[7]p15--18socR1'!G65</f>
        <v>108992</v>
      </c>
      <c r="H65" s="122" t="s">
        <v>198</v>
      </c>
      <c r="I65" s="36"/>
      <c r="J65" s="363"/>
      <c r="K65" s="363"/>
      <c r="L65" s="363"/>
      <c r="M65" s="364"/>
      <c r="N65" s="365"/>
      <c r="O65" s="364"/>
      <c r="P65" s="326"/>
      <c r="Q65" s="36"/>
      <c r="R65" s="36"/>
      <c r="S65" s="36"/>
      <c r="T65" s="36"/>
    </row>
    <row r="66" spans="1:20" ht="18" customHeight="1">
      <c r="A66" s="1109" t="s">
        <v>10</v>
      </c>
      <c r="B66" s="1110">
        <f>'[7]p15--18socR1'!B66</f>
        <v>0.1076831847148733</v>
      </c>
      <c r="C66" s="1110">
        <f>'[7]p15--18socR1'!C66</f>
        <v>0.10565081792871055</v>
      </c>
      <c r="D66" s="1110">
        <f>'[7]p15--18socR1'!D66</f>
        <v>8.8775558072363439E-2</v>
      </c>
      <c r="E66" s="1110">
        <f>'[7]p15--18socR1'!E66</f>
        <v>0.10730255601595518</v>
      </c>
      <c r="F66" s="1110">
        <f>'[7]p15--18socR1'!F66</f>
        <v>0.10393242383974839</v>
      </c>
      <c r="G66" s="1110">
        <f>'[7]p15--18socR1'!G66</f>
        <v>0.10907413282201497</v>
      </c>
      <c r="H66" s="961" t="s">
        <v>188</v>
      </c>
      <c r="I66" s="36"/>
      <c r="J66" s="365"/>
      <c r="K66" s="365"/>
      <c r="L66" s="365"/>
      <c r="M66" s="365"/>
      <c r="N66" s="365"/>
      <c r="O66" s="365"/>
      <c r="P66" s="329"/>
      <c r="Q66" s="36"/>
      <c r="R66" s="36"/>
      <c r="S66" s="36"/>
      <c r="T66" s="36"/>
    </row>
    <row r="67" spans="1:20" ht="18" customHeight="1">
      <c r="A67" s="269" t="s">
        <v>501</v>
      </c>
      <c r="B67" s="84"/>
      <c r="C67" s="85">
        <f>'[7]p15--18socR1'!C67</f>
        <v>312</v>
      </c>
      <c r="D67" s="85">
        <f>'[7]p15--18socR1'!D67</f>
        <v>116</v>
      </c>
      <c r="E67" s="86">
        <f>'[7]p15--18socR1'!E67</f>
        <v>196</v>
      </c>
      <c r="F67" s="85">
        <f>'[7]p15--18socR1'!F67</f>
        <v>85</v>
      </c>
      <c r="G67" s="85">
        <f>'[7]p15--18socR1'!G67</f>
        <v>111</v>
      </c>
      <c r="H67" s="122" t="s">
        <v>500</v>
      </c>
      <c r="I67" s="36"/>
      <c r="J67" s="158"/>
      <c r="K67" s="158"/>
      <c r="L67" s="158"/>
      <c r="M67" s="337"/>
      <c r="N67" s="338"/>
      <c r="O67" s="338"/>
      <c r="P67" s="237"/>
      <c r="Q67" s="36"/>
      <c r="R67" s="36"/>
      <c r="S67" s="36"/>
      <c r="T67" s="36"/>
    </row>
    <row r="68" spans="1:20" ht="18" customHeight="1">
      <c r="A68" s="976" t="s">
        <v>10</v>
      </c>
      <c r="B68" s="1111">
        <f>'[7]p15--18socR1'!B68</f>
        <v>0</v>
      </c>
      <c r="C68" s="1112">
        <f>'[7]p15--18socR1'!C68</f>
        <v>9.4574113367687174E-2</v>
      </c>
      <c r="D68" s="1112">
        <f>'[7]p15--18socR1'!D68</f>
        <v>8.7745839636913764E-2</v>
      </c>
      <c r="E68" s="1112">
        <f>'[7]p15--18socR1'!E68</f>
        <v>0.10020449897750511</v>
      </c>
      <c r="F68" s="1112">
        <f>'[7]p15--18socR1'!F68</f>
        <v>0.10023584905660378</v>
      </c>
      <c r="G68" s="1112">
        <f>'[7]p15--18socR1'!G68</f>
        <v>0.10018050541516245</v>
      </c>
      <c r="H68" s="116" t="s">
        <v>188</v>
      </c>
      <c r="I68" s="36"/>
      <c r="J68" s="237"/>
      <c r="K68" s="339"/>
      <c r="L68" s="339"/>
      <c r="M68" s="338"/>
      <c r="N68" s="338"/>
      <c r="O68" s="338"/>
      <c r="P68" s="237"/>
      <c r="Q68" s="36"/>
      <c r="R68" s="36"/>
      <c r="S68" s="36"/>
      <c r="T68" s="36"/>
    </row>
    <row r="69" spans="1:20" ht="18" customHeight="1">
      <c r="A69" s="1106"/>
      <c r="B69" s="1107"/>
      <c r="C69" s="1108"/>
      <c r="D69" s="1108"/>
      <c r="E69" s="1108"/>
      <c r="F69" s="1108"/>
      <c r="G69" s="1108"/>
      <c r="H69" s="329"/>
      <c r="I69" s="36"/>
      <c r="J69" s="237"/>
      <c r="K69" s="339"/>
      <c r="L69" s="339"/>
      <c r="M69" s="338"/>
      <c r="N69" s="338"/>
      <c r="O69" s="338"/>
      <c r="P69" s="237"/>
      <c r="Q69" s="36"/>
      <c r="R69" s="36"/>
      <c r="S69" s="36"/>
      <c r="T69" s="36"/>
    </row>
    <row r="70" spans="1:20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  <c r="I70" s="36"/>
      <c r="J70" s="237"/>
      <c r="K70" s="339"/>
      <c r="L70" s="339"/>
      <c r="M70" s="338"/>
      <c r="N70" s="338"/>
      <c r="O70" s="338"/>
      <c r="P70" s="237"/>
      <c r="Q70" s="36"/>
      <c r="R70" s="36"/>
      <c r="S70" s="36"/>
      <c r="T70" s="36"/>
    </row>
    <row r="71" spans="1:20" ht="18" customHeight="1">
      <c r="A71" s="269" t="s">
        <v>9</v>
      </c>
      <c r="B71" s="1060">
        <f>'[7]p15--18socR1'!B71</f>
        <v>85484</v>
      </c>
      <c r="C71" s="1060">
        <f>'[7]p15--18socR1'!C71</f>
        <v>180245</v>
      </c>
      <c r="D71" s="1060">
        <f>'[7]p15--18socR1'!D71</f>
        <v>13247</v>
      </c>
      <c r="E71" s="84">
        <f>'[7]p15--18socR1'!E71</f>
        <v>166998</v>
      </c>
      <c r="F71" s="84">
        <f>'[7]p15--18socR1'!F71</f>
        <v>57135</v>
      </c>
      <c r="G71" s="84">
        <f>'[7]p15--18socR1'!G71</f>
        <v>109863</v>
      </c>
      <c r="H71" s="122" t="s">
        <v>198</v>
      </c>
      <c r="I71" s="36"/>
      <c r="J71" s="237"/>
      <c r="K71" s="237"/>
      <c r="L71" s="237"/>
      <c r="M71" s="237"/>
      <c r="N71" s="237"/>
      <c r="O71" s="237"/>
      <c r="P71" s="184"/>
      <c r="Q71" s="36"/>
      <c r="R71" s="36"/>
      <c r="S71" s="36"/>
      <c r="T71" s="36"/>
    </row>
    <row r="72" spans="1:20" ht="18" customHeight="1">
      <c r="A72" s="1109" t="s">
        <v>10</v>
      </c>
      <c r="B72" s="1110">
        <f>'[7]p15--18socR1'!B72</f>
        <v>0.10951862997938615</v>
      </c>
      <c r="C72" s="1110">
        <f>'[7]p15--18socR1'!C72</f>
        <v>0.10679792856634987</v>
      </c>
      <c r="D72" s="1110">
        <f>'[7]p15--18socR1'!D72</f>
        <v>8.3524063530494769E-2</v>
      </c>
      <c r="E72" s="1110">
        <f>'[7]p15--18socR1'!E72</f>
        <v>0.10921190567902171</v>
      </c>
      <c r="F72" s="1110">
        <f>'[7]p15--18socR1'!F72</f>
        <v>0.10612727843481071</v>
      </c>
      <c r="G72" s="1110">
        <f>'[7]p15--18socR1'!G72</f>
        <v>0.11088804912612187</v>
      </c>
      <c r="H72" s="961" t="s">
        <v>188</v>
      </c>
      <c r="I72" s="36"/>
      <c r="J72" s="237"/>
      <c r="K72" s="237"/>
      <c r="L72" s="237"/>
      <c r="M72" s="237"/>
      <c r="N72" s="366"/>
      <c r="O72" s="367"/>
      <c r="P72" s="368"/>
      <c r="Q72" s="36"/>
      <c r="R72" s="36"/>
      <c r="S72" s="36"/>
      <c r="T72" s="36"/>
    </row>
    <row r="73" spans="1:20" ht="18" customHeight="1">
      <c r="A73" s="269" t="s">
        <v>501</v>
      </c>
      <c r="B73" s="84"/>
      <c r="C73" s="85">
        <f>'[7]p15--18socR1'!C73</f>
        <v>313</v>
      </c>
      <c r="D73" s="85">
        <f>'[7]p15--18socR1'!D73</f>
        <v>116</v>
      </c>
      <c r="E73" s="86">
        <f>'[7]p15--18socR1'!E73</f>
        <v>197</v>
      </c>
      <c r="F73" s="85">
        <f>'[7]p15--18socR1'!F73</f>
        <v>0</v>
      </c>
      <c r="G73" s="85">
        <f>'[7]p15--18socR1'!G73</f>
        <v>0</v>
      </c>
      <c r="H73" s="122" t="s">
        <v>500</v>
      </c>
      <c r="I73" s="36"/>
      <c r="J73" s="71"/>
      <c r="K73" s="349"/>
      <c r="L73" s="71"/>
      <c r="M73" s="237"/>
      <c r="N73" s="71"/>
      <c r="O73" s="71"/>
      <c r="P73" s="237"/>
      <c r="Q73" s="36"/>
      <c r="R73" s="36"/>
      <c r="S73" s="36"/>
      <c r="T73" s="36"/>
    </row>
    <row r="74" spans="1:20" ht="18" customHeight="1" thickBot="1">
      <c r="A74" s="1177" t="s">
        <v>10</v>
      </c>
      <c r="B74" s="1186">
        <f>'[7]p15--18socR1'!B74</f>
        <v>0</v>
      </c>
      <c r="C74" s="1187">
        <f>'[7]p15--18socR1'!C74</f>
        <v>9.1466978375219166E-2</v>
      </c>
      <c r="D74" s="1187">
        <f>'[7]p15--18socR1'!D74</f>
        <v>8.0276816608996535E-2</v>
      </c>
      <c r="E74" s="1187">
        <f>'[7]p15--18socR1'!E74</f>
        <v>9.9645928174001017E-2</v>
      </c>
      <c r="F74" s="1187">
        <f>'[7]p15--18socR1'!F74</f>
        <v>0</v>
      </c>
      <c r="G74" s="1187">
        <f>'[7]p15--18socR1'!G74</f>
        <v>0</v>
      </c>
      <c r="H74" s="1179" t="s">
        <v>188</v>
      </c>
      <c r="I74" s="36"/>
      <c r="J74" s="71"/>
      <c r="K74" s="71"/>
      <c r="L74" s="71"/>
      <c r="M74" s="71"/>
      <c r="N74" s="71"/>
      <c r="O74" s="71"/>
      <c r="P74" s="237"/>
      <c r="Q74" s="36"/>
      <c r="R74" s="36"/>
      <c r="S74" s="36"/>
      <c r="T74" s="36"/>
    </row>
    <row r="75" spans="1:20" ht="18" customHeight="1" thickTop="1">
      <c r="A75" s="102"/>
      <c r="B75" s="8"/>
      <c r="C75" s="15"/>
      <c r="D75" s="15"/>
      <c r="E75" s="16"/>
      <c r="F75" s="16"/>
      <c r="G75" s="16"/>
      <c r="H75" s="81"/>
      <c r="I75" s="36"/>
      <c r="J75" s="325"/>
      <c r="K75" s="369"/>
      <c r="L75" s="370"/>
      <c r="M75" s="370"/>
      <c r="N75" s="342"/>
      <c r="O75" s="371"/>
      <c r="P75" s="372"/>
      <c r="Q75" s="36"/>
      <c r="R75" s="36"/>
      <c r="S75" s="36"/>
      <c r="T75" s="36"/>
    </row>
    <row r="76" spans="1:20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  <c r="I76" s="36"/>
      <c r="J76" s="373"/>
      <c r="K76" s="374"/>
      <c r="L76" s="373"/>
      <c r="M76" s="373"/>
      <c r="N76" s="373"/>
      <c r="O76" s="373"/>
      <c r="P76" s="329"/>
      <c r="Q76" s="36"/>
      <c r="R76" s="36"/>
      <c r="S76" s="36"/>
      <c r="T76" s="36"/>
    </row>
    <row r="77" spans="1:20" ht="18" customHeight="1" thickTop="1">
      <c r="A77" s="1215"/>
      <c r="B77" s="1211" t="s">
        <v>199</v>
      </c>
      <c r="C77" s="1216" t="s">
        <v>191</v>
      </c>
      <c r="D77" s="1216" t="s">
        <v>202</v>
      </c>
      <c r="E77" s="1216"/>
      <c r="F77" s="1216" t="s">
        <v>201</v>
      </c>
      <c r="G77" s="1216"/>
      <c r="H77" s="1217"/>
      <c r="I77" s="36"/>
      <c r="J77" s="325"/>
      <c r="K77" s="377"/>
      <c r="L77" s="370"/>
      <c r="M77" s="370"/>
      <c r="N77" s="370"/>
      <c r="O77" s="371"/>
      <c r="P77" s="372"/>
      <c r="Q77" s="36"/>
      <c r="R77" s="36"/>
      <c r="S77" s="36"/>
      <c r="T77" s="36"/>
    </row>
    <row r="78" spans="1:20" ht="18" customHeight="1">
      <c r="A78" s="229"/>
      <c r="B78" s="1053" t="s">
        <v>8</v>
      </c>
      <c r="C78" s="1053" t="s">
        <v>3</v>
      </c>
      <c r="D78" s="1053" t="s">
        <v>5</v>
      </c>
      <c r="E78" s="2302" t="s">
        <v>7</v>
      </c>
      <c r="F78" s="2302"/>
      <c r="G78" s="2302"/>
      <c r="H78" s="1058"/>
      <c r="I78" s="36"/>
      <c r="J78" s="373"/>
      <c r="K78" s="374"/>
      <c r="L78" s="373"/>
      <c r="M78" s="373"/>
      <c r="N78" s="373"/>
      <c r="O78" s="373"/>
      <c r="P78" s="329"/>
      <c r="Q78" s="36"/>
      <c r="R78" s="36"/>
      <c r="S78" s="36"/>
      <c r="T78" s="36"/>
    </row>
    <row r="79" spans="1:20" ht="18" customHeight="1">
      <c r="A79" s="141"/>
      <c r="B79" s="1056" t="s">
        <v>200</v>
      </c>
      <c r="C79" s="1056" t="s">
        <v>203</v>
      </c>
      <c r="D79" s="1056"/>
      <c r="E79" s="1056" t="s">
        <v>191</v>
      </c>
      <c r="F79" s="1056" t="s">
        <v>190</v>
      </c>
      <c r="G79" s="1056" t="s">
        <v>189</v>
      </c>
      <c r="H79" s="1054"/>
      <c r="I79" s="36"/>
      <c r="J79" s="325"/>
      <c r="K79" s="378"/>
      <c r="L79" s="325"/>
      <c r="M79" s="325"/>
      <c r="N79" s="370"/>
      <c r="O79" s="371"/>
      <c r="P79" s="372"/>
      <c r="Q79" s="36"/>
      <c r="R79" s="36"/>
      <c r="S79" s="36"/>
      <c r="T79" s="36"/>
    </row>
    <row r="80" spans="1:20" ht="18" customHeight="1">
      <c r="A80" s="121"/>
      <c r="B80" s="1057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  <c r="I80" s="36"/>
      <c r="J80" s="373"/>
      <c r="K80" s="374"/>
      <c r="L80" s="373"/>
      <c r="M80" s="373"/>
      <c r="N80" s="373"/>
      <c r="O80" s="373"/>
      <c r="P80" s="329"/>
      <c r="Q80" s="36"/>
      <c r="R80" s="36"/>
      <c r="S80" s="36"/>
      <c r="T80" s="36"/>
    </row>
    <row r="81" spans="1:20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  <c r="I81" s="36"/>
      <c r="J81" s="373"/>
      <c r="K81" s="379"/>
      <c r="L81" s="373"/>
      <c r="M81" s="373"/>
      <c r="N81" s="373"/>
      <c r="O81" s="380"/>
      <c r="P81" s="326"/>
      <c r="Q81" s="36"/>
      <c r="R81" s="36"/>
      <c r="S81" s="36"/>
      <c r="T81" s="36"/>
    </row>
    <row r="82" spans="1:20" ht="18" customHeight="1">
      <c r="A82" s="269" t="s">
        <v>9</v>
      </c>
      <c r="B82" s="87">
        <f>'[7]p15--18socR1'!B82</f>
        <v>47686</v>
      </c>
      <c r="C82" s="85">
        <f>'[7]p15--18socR1'!C82</f>
        <v>93069</v>
      </c>
      <c r="D82" s="85">
        <f>'[7]p15--18socR1'!D82</f>
        <v>4973</v>
      </c>
      <c r="E82" s="45">
        <f>'[7]p15--18socR1'!E82</f>
        <v>88096</v>
      </c>
      <c r="F82" s="45">
        <f>'[7]p15--18socR1'!F82</f>
        <v>15530</v>
      </c>
      <c r="G82" s="45">
        <f>'[7]p15--18socR1'!G82</f>
        <v>72566</v>
      </c>
      <c r="H82" s="122" t="s">
        <v>198</v>
      </c>
      <c r="I82" s="36"/>
      <c r="J82" s="373"/>
      <c r="K82" s="374"/>
      <c r="L82" s="373"/>
      <c r="M82" s="373"/>
      <c r="N82" s="373"/>
      <c r="O82" s="373"/>
      <c r="P82" s="329"/>
      <c r="Q82" s="36"/>
      <c r="R82" s="36"/>
      <c r="S82" s="36"/>
      <c r="T82" s="36"/>
    </row>
    <row r="83" spans="1:20" ht="18" customHeight="1">
      <c r="A83" s="23" t="s">
        <v>10</v>
      </c>
      <c r="B83" s="483">
        <f>'[7]p15--18socR1'!B83</f>
        <v>8.8251678106973194E-2</v>
      </c>
      <c r="C83" s="483">
        <f>'[7]p15--18socR1'!C83</f>
        <v>9.2663227725788777E-2</v>
      </c>
      <c r="D83" s="483">
        <f>'[7]p15--18socR1'!D83</f>
        <v>5.856996478500006E-2</v>
      </c>
      <c r="E83" s="483">
        <f>'[7]p15--18socR1'!E83</f>
        <v>9.5811509213983681E-2</v>
      </c>
      <c r="F83" s="483">
        <f>'[7]p15--18socR1'!F83</f>
        <v>9.8640125507332907E-2</v>
      </c>
      <c r="G83" s="483">
        <f>'[7]p15--18socR1'!G83</f>
        <v>9.5227097060355814E-2</v>
      </c>
      <c r="H83" s="123" t="s">
        <v>188</v>
      </c>
      <c r="I83" s="36"/>
      <c r="J83" s="381"/>
      <c r="K83" s="36"/>
      <c r="L83" s="36"/>
      <c r="M83" s="36"/>
      <c r="N83" s="36"/>
      <c r="O83" s="36"/>
      <c r="P83" s="36"/>
      <c r="Q83" s="36"/>
      <c r="R83" s="36"/>
      <c r="S83" s="36"/>
      <c r="T83" s="36"/>
    </row>
    <row r="84" spans="1:20" ht="18" customHeight="1">
      <c r="A84" s="269" t="s">
        <v>501</v>
      </c>
      <c r="B84" s="90"/>
      <c r="C84" s="89">
        <f>'[7]p15--18socR1'!C84</f>
        <v>154</v>
      </c>
      <c r="D84" s="89">
        <f>'[7]p15--18socR1'!D84</f>
        <v>38</v>
      </c>
      <c r="E84" s="85">
        <f>'[7]p15--18socR1'!E84</f>
        <v>116</v>
      </c>
      <c r="F84" s="85">
        <f>'[7]p15--18socR1'!F84</f>
        <v>36</v>
      </c>
      <c r="G84" s="88">
        <f>'[7]p15--18socR1'!G84</f>
        <v>80</v>
      </c>
      <c r="H84" s="122" t="s">
        <v>500</v>
      </c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</row>
    <row r="85" spans="1:20" ht="18" customHeight="1">
      <c r="A85" s="23" t="s">
        <v>10</v>
      </c>
      <c r="B85" s="484">
        <f>'[7]p15--18socR1'!B85</f>
        <v>0</v>
      </c>
      <c r="C85" s="485">
        <f>'[7]p15--18socR1'!C85</f>
        <v>8.2573726541554954E-2</v>
      </c>
      <c r="D85" s="485">
        <f>'[7]p15--18socR1'!D85</f>
        <v>5.4519368723098996E-2</v>
      </c>
      <c r="E85" s="485">
        <f>'[7]p15--18socR1'!E85</f>
        <v>9.9315068493150679E-2</v>
      </c>
      <c r="F85" s="485">
        <f>'[7]p15--18socR1'!F85</f>
        <v>0.1125</v>
      </c>
      <c r="G85" s="485">
        <f>'[7]p15--18socR1'!G85</f>
        <v>9.4339622641509441E-2</v>
      </c>
      <c r="H85" s="116" t="s">
        <v>188</v>
      </c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</row>
    <row r="86" spans="1:20" ht="18" customHeight="1">
      <c r="A86" s="1106"/>
      <c r="B86" s="1107"/>
      <c r="C86" s="1108"/>
      <c r="D86" s="1108"/>
      <c r="E86" s="1108"/>
      <c r="F86" s="1108"/>
      <c r="G86" s="1108"/>
      <c r="H86" s="329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</row>
    <row r="87" spans="1:20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  <c r="I87" s="36"/>
    </row>
    <row r="88" spans="1:20" ht="18" customHeight="1">
      <c r="A88" s="269" t="s">
        <v>9</v>
      </c>
      <c r="B88" s="1060">
        <f>'[7]p15--18socR1'!B88</f>
        <v>48797</v>
      </c>
      <c r="C88" s="1060">
        <f>'[7]p15--18socR1'!C88</f>
        <v>92917</v>
      </c>
      <c r="D88" s="1060">
        <f>'[7]p15--18socR1'!D88</f>
        <v>5170</v>
      </c>
      <c r="E88" s="84">
        <f>'[7]p15--18socR1'!E88</f>
        <v>87747</v>
      </c>
      <c r="F88" s="84">
        <f>'[7]p15--18socR1'!F88</f>
        <v>15531</v>
      </c>
      <c r="G88" s="84">
        <f>'[7]p15--18socR1'!G88</f>
        <v>72216</v>
      </c>
      <c r="H88" s="122" t="s">
        <v>198</v>
      </c>
      <c r="I88" s="36"/>
    </row>
    <row r="89" spans="1:20" ht="18" customHeight="1">
      <c r="A89" s="1109" t="s">
        <v>10</v>
      </c>
      <c r="B89" s="1110">
        <f>'[7]p15--18socR1'!B89</f>
        <v>5.0787145066578963E-2</v>
      </c>
      <c r="C89" s="1110">
        <f>'[7]p15--18socR1'!C89</f>
        <v>9.2210849315938537E-2</v>
      </c>
      <c r="D89" s="1110">
        <f>'[7]p15--18socR1'!D89</f>
        <v>5.7338686422820133E-2</v>
      </c>
      <c r="E89" s="1110">
        <f>'[7]p15--18socR1'!E89</f>
        <v>9.5637891120576524E-2</v>
      </c>
      <c r="F89" s="1110">
        <f>'[7]p15--18socR1'!F89</f>
        <v>9.4889262257522533E-2</v>
      </c>
      <c r="G89" s="1110">
        <f>'[7]p15--18socR1'!G89</f>
        <v>9.5800439629246892E-2</v>
      </c>
      <c r="H89" s="961" t="s">
        <v>188</v>
      </c>
      <c r="I89" s="36"/>
    </row>
    <row r="90" spans="1:20" ht="18" customHeight="1">
      <c r="A90" s="269" t="s">
        <v>501</v>
      </c>
      <c r="B90" s="84"/>
      <c r="C90" s="85">
        <f>'[7]p15--18socR1'!C90</f>
        <v>164</v>
      </c>
      <c r="D90" s="85">
        <f>'[7]p15--18socR1'!D90</f>
        <v>45</v>
      </c>
      <c r="E90" s="86">
        <f>'[7]p15--18socR1'!E90</f>
        <v>119</v>
      </c>
      <c r="F90" s="85">
        <f>'[7]p15--18socR1'!F90</f>
        <v>39</v>
      </c>
      <c r="G90" s="85">
        <f>'[7]p15--18socR1'!G90</f>
        <v>80</v>
      </c>
      <c r="H90" s="122" t="s">
        <v>500</v>
      </c>
      <c r="I90" s="36"/>
    </row>
    <row r="91" spans="1:20" s="39" customFormat="1" ht="18" customHeight="1" thickBot="1">
      <c r="A91" s="1177" t="s">
        <v>10</v>
      </c>
      <c r="B91" s="1186">
        <f>'[7]p15--18socR1'!B91</f>
        <v>0</v>
      </c>
      <c r="C91" s="1187">
        <f>'[7]p15--18socR1'!C91</f>
        <v>8.1147946561108367E-2</v>
      </c>
      <c r="D91" s="1187">
        <f>'[7]p15--18socR1'!D91</f>
        <v>5.5282555282555282E-2</v>
      </c>
      <c r="E91" s="1187">
        <f>'[7]p15--18socR1'!E91</f>
        <v>9.8591549295774641E-2</v>
      </c>
      <c r="F91" s="1187">
        <f>'[7]p15--18socR1'!F91</f>
        <v>0.11239193083573487</v>
      </c>
      <c r="G91" s="1187">
        <f>'[7]p15--18socR1'!G91</f>
        <v>9.3023255813953487E-2</v>
      </c>
      <c r="H91" s="1179" t="s">
        <v>188</v>
      </c>
      <c r="I91" s="36"/>
    </row>
    <row r="92" spans="1:20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20" ht="18" customHeight="1">
      <c r="A93" s="102"/>
      <c r="B93" s="8"/>
      <c r="C93" s="15"/>
      <c r="D93" s="15"/>
      <c r="E93" s="16"/>
      <c r="F93" s="16"/>
      <c r="G93" s="16"/>
      <c r="H93" s="81"/>
      <c r="J93" s="81"/>
      <c r="K93" s="81"/>
      <c r="L93" s="81"/>
    </row>
    <row r="94" spans="1:20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20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20" s="262" customFormat="1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  <c r="I96"/>
      <c r="J96" s="392"/>
      <c r="K96" s="252"/>
      <c r="L96" s="393"/>
      <c r="M96" s="394"/>
    </row>
    <row r="97" spans="1:13" s="262" customFormat="1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  <c r="I97"/>
      <c r="J97" s="392"/>
      <c r="K97" s="327"/>
      <c r="L97" s="393"/>
      <c r="M97" s="394"/>
    </row>
    <row r="98" spans="1:13" s="262" customFormat="1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tr">
        <f>'[7]p15--18socR1'!G98</f>
        <v>2017-2016</v>
      </c>
      <c r="H98" s="117"/>
      <c r="I98"/>
      <c r="J98" s="392"/>
      <c r="K98" s="327"/>
      <c r="L98" s="393"/>
      <c r="M98" s="394"/>
    </row>
    <row r="99" spans="1:13" s="262" customFormat="1" ht="18" customHeight="1">
      <c r="A99" s="232" t="s">
        <v>63</v>
      </c>
      <c r="B99" s="125">
        <f>'[7]p15--18socR1'!B99</f>
        <v>5972</v>
      </c>
      <c r="C99" s="125">
        <f>'[7]p15--18socR1'!C99</f>
        <v>5352</v>
      </c>
      <c r="D99" s="1113">
        <f>'[7]p15--18socR1'!D99</f>
        <v>2395</v>
      </c>
      <c r="E99" s="1113">
        <f>'[7]p15--18socR1'!E99</f>
        <v>912</v>
      </c>
      <c r="F99" s="191">
        <f>'[7]p15--18socR1'!F99</f>
        <v>3577</v>
      </c>
      <c r="G99" s="191">
        <f>'[7]p15--18socR1'!G99</f>
        <v>4440</v>
      </c>
      <c r="H99" s="128" t="s">
        <v>212</v>
      </c>
      <c r="I99"/>
    </row>
    <row r="100" spans="1:13" s="262" customFormat="1" ht="18" customHeight="1">
      <c r="A100" s="23" t="s">
        <v>10</v>
      </c>
      <c r="B100" s="479">
        <f>'[7]p15--18socR1'!B100</f>
        <v>0.11036980908906097</v>
      </c>
      <c r="C100" s="1049">
        <f>'[7]p15--18socR1'!C100</f>
        <v>0.1017529183619149</v>
      </c>
      <c r="D100" s="1114">
        <f>'[7]p15--18socR1'!D100</f>
        <v>0.1387681789211426</v>
      </c>
      <c r="E100" s="1114">
        <f>'[7]p15--18socR1'!E100</f>
        <v>0.16863905325443787</v>
      </c>
      <c r="F100" s="1049">
        <f>'[7]p15--18socR1'!F100</f>
        <v>9.7069199457259156E-2</v>
      </c>
      <c r="G100" s="479">
        <f>'[7]p15--18socR1'!G100</f>
        <v>9.4087730451366813E-2</v>
      </c>
      <c r="H100" s="123" t="s">
        <v>188</v>
      </c>
      <c r="I100"/>
    </row>
    <row r="101" spans="1:13" ht="18" customHeight="1">
      <c r="A101" s="269" t="s">
        <v>64</v>
      </c>
      <c r="B101" s="91">
        <f>'[7]p15--18socR1'!B101</f>
        <v>7493</v>
      </c>
      <c r="C101" s="1051">
        <f>'[7]p15--18socR1'!C101</f>
        <v>8197</v>
      </c>
      <c r="D101" s="1113">
        <f>'[7]p15--18socR1'!D101</f>
        <v>666</v>
      </c>
      <c r="E101" s="1113">
        <f>'[7]p15--18socR1'!E101</f>
        <v>409</v>
      </c>
      <c r="F101" s="192">
        <f>'[7]p15--18socR1'!F101</f>
        <v>6827</v>
      </c>
      <c r="G101" s="192">
        <f>'[7]p15--18socR1'!G101</f>
        <v>7788</v>
      </c>
      <c r="H101" s="129" t="s">
        <v>214</v>
      </c>
    </row>
    <row r="102" spans="1:13" ht="18" customHeight="1">
      <c r="A102" s="23" t="s">
        <v>10</v>
      </c>
      <c r="B102" s="479">
        <f>'[7]p15--18socR1'!B102</f>
        <v>9.0488611936333119E-2</v>
      </c>
      <c r="C102" s="1049">
        <f>'[7]p15--18socR1'!C102</f>
        <v>0.10405321350140269</v>
      </c>
      <c r="D102" s="1114">
        <f>'[7]p15--18socR1'!D102</f>
        <v>6.8321707016823968E-2</v>
      </c>
      <c r="E102" s="1114">
        <f>'[7]p15--18socR1'!E102</f>
        <v>6.9878694686485568E-2</v>
      </c>
      <c r="F102" s="1049">
        <f>'[7]p15--18socR1'!F102</f>
        <v>9.3446302937392214E-2</v>
      </c>
      <c r="G102" s="479">
        <f>'[7]p15--18socR1'!G102</f>
        <v>0.10679611650485436</v>
      </c>
      <c r="H102" s="123" t="s">
        <v>188</v>
      </c>
      <c r="I102" s="262"/>
    </row>
    <row r="103" spans="1:13" s="262" customFormat="1" ht="18" customHeight="1">
      <c r="A103" s="269" t="s">
        <v>65</v>
      </c>
      <c r="B103" s="91">
        <f>'[7]p15--18socR1'!B103</f>
        <v>8907</v>
      </c>
      <c r="C103" s="1051">
        <f>'[7]p15--18socR1'!C103</f>
        <v>9592</v>
      </c>
      <c r="D103" s="1113">
        <f>'[7]p15--18socR1'!D103</f>
        <v>1847</v>
      </c>
      <c r="E103" s="1113">
        <f>'[7]p15--18socR1'!E103</f>
        <v>1191</v>
      </c>
      <c r="F103" s="193">
        <f>'[7]p15--18socR1'!F103</f>
        <v>7060</v>
      </c>
      <c r="G103" s="193">
        <f>'[7]p15--18socR1'!G103</f>
        <v>8401</v>
      </c>
      <c r="H103" s="129" t="s">
        <v>213</v>
      </c>
    </row>
    <row r="104" spans="1:13" s="262" customFormat="1" ht="18" customHeight="1">
      <c r="A104" s="23" t="s">
        <v>10</v>
      </c>
      <c r="B104" s="479">
        <f>'[7]p15--18socR1'!B104</f>
        <v>7.9866933278337202E-2</v>
      </c>
      <c r="C104" s="1049">
        <f>'[7]p15--18socR1'!C104</f>
        <v>8.5024154589371986E-2</v>
      </c>
      <c r="D104" s="1114">
        <f>'[7]p15--18socR1'!D104</f>
        <v>9.2023317223855317E-2</v>
      </c>
      <c r="E104" s="1114">
        <f>'[7]p15--18socR1'!E104</f>
        <v>8.1075561606535063E-2</v>
      </c>
      <c r="F104" s="1049">
        <f>'[7]p15--18socR1'!F104</f>
        <v>7.7198967764510351E-2</v>
      </c>
      <c r="G104" s="479">
        <f>'[7]p15--18socR1'!G104</f>
        <v>8.5615286624203826E-2</v>
      </c>
      <c r="H104" s="123" t="s">
        <v>188</v>
      </c>
    </row>
    <row r="105" spans="1:13" ht="18" customHeight="1">
      <c r="A105" s="269" t="s">
        <v>66</v>
      </c>
      <c r="B105" s="45">
        <f>'[7]p15--18socR1'!B105</f>
        <v>10599</v>
      </c>
      <c r="C105" s="1060">
        <f>'[7]p15--18socR1'!C105</f>
        <v>9304</v>
      </c>
      <c r="D105" s="1113">
        <f>'[7]p15--18socR1'!D105</f>
        <v>2494</v>
      </c>
      <c r="E105" s="1113">
        <f>'[7]p15--18socR1'!E105</f>
        <v>1753</v>
      </c>
      <c r="F105" s="194">
        <f>'[7]p15--18socR1'!F105</f>
        <v>8105</v>
      </c>
      <c r="G105" s="194">
        <f>'[7]p15--18socR1'!G105</f>
        <v>7551</v>
      </c>
      <c r="H105" s="129" t="s">
        <v>215</v>
      </c>
      <c r="I105" s="262"/>
    </row>
    <row r="106" spans="1:13" ht="18" customHeight="1">
      <c r="A106" s="23" t="s">
        <v>10</v>
      </c>
      <c r="B106" s="479">
        <f>'[7]p15--18socR1'!B106</f>
        <v>7.1764697916596135E-2</v>
      </c>
      <c r="C106" s="1049">
        <f>'[7]p15--18socR1'!C106</f>
        <v>6.8021143287444893E-2</v>
      </c>
      <c r="D106" s="1114">
        <f>'[7]p15--18socR1'!D106</f>
        <v>9.1402184270321776E-2</v>
      </c>
      <c r="E106" s="1114">
        <f>'[7]p15--18socR1'!E106</f>
        <v>7.8564065791242768E-2</v>
      </c>
      <c r="F106" s="1049">
        <f>'[7]p15--18socR1'!F106</f>
        <v>6.8451501203496468E-2</v>
      </c>
      <c r="G106" s="479">
        <f>'[7]p15--18socR1'!G106</f>
        <v>6.5966034175490088E-2</v>
      </c>
      <c r="H106" s="123" t="s">
        <v>188</v>
      </c>
    </row>
    <row r="107" spans="1:13" ht="18" customHeight="1">
      <c r="A107" s="22"/>
      <c r="B107" s="53"/>
      <c r="C107" s="53"/>
      <c r="D107" s="53"/>
      <c r="E107" s="53"/>
      <c r="F107" s="53"/>
      <c r="G107" s="53"/>
      <c r="H107" s="122"/>
    </row>
    <row r="108" spans="1:13" ht="18" customHeight="1">
      <c r="A108" s="23" t="s">
        <v>67</v>
      </c>
      <c r="B108" s="92">
        <f>'[7]p15--18socR1'!B108</f>
        <v>32971</v>
      </c>
      <c r="C108" s="1050">
        <f>'[7]p15--18socR1'!C108</f>
        <v>32445</v>
      </c>
      <c r="D108" s="1115">
        <f>'[7]p15--18socR1'!D108</f>
        <v>7402</v>
      </c>
      <c r="E108" s="1115">
        <f>'[7]p15--18socR1'!E108</f>
        <v>4265</v>
      </c>
      <c r="F108" s="1050">
        <f>'[7]p15--18socR1'!F108</f>
        <v>25569</v>
      </c>
      <c r="G108" s="92">
        <f>'[7]p15--18socR1'!G108</f>
        <v>28180</v>
      </c>
      <c r="H108" s="123" t="s">
        <v>204</v>
      </c>
      <c r="I108" s="262"/>
    </row>
    <row r="109" spans="1:13" ht="18" customHeight="1" thickBot="1">
      <c r="A109" s="1177" t="s">
        <v>10</v>
      </c>
      <c r="B109" s="1188">
        <f>'[7]p15--18socR1'!B109</f>
        <v>8.3232987233956612E-2</v>
      </c>
      <c r="C109" s="1188">
        <f>'[7]p15--18socR1'!C109</f>
        <v>8.5163962611327373E-2</v>
      </c>
      <c r="D109" s="1189">
        <f>'[7]p15--18socR1'!D109</f>
        <v>9.6930490807186631E-2</v>
      </c>
      <c r="E109" s="1189">
        <f>'[7]p15--18socR1'!E109</f>
        <v>8.8368141886292065E-2</v>
      </c>
      <c r="F109" s="1188">
        <f>'[7]p15--18socR1'!F109</f>
        <v>7.9961846981376955E-2</v>
      </c>
      <c r="G109" s="1188">
        <f>'[7]p15--18socR1'!G109</f>
        <v>8.4699149702290602E-2</v>
      </c>
      <c r="H109" s="1179" t="s">
        <v>188</v>
      </c>
      <c r="I109" s="262"/>
    </row>
    <row r="110" spans="1:13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13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13" ht="18" customHeight="1">
      <c r="A112" s="101"/>
      <c r="B112" s="98"/>
      <c r="C112" s="7"/>
      <c r="D112" s="7"/>
      <c r="E112" s="7"/>
      <c r="F112" s="7"/>
      <c r="G112" s="7"/>
      <c r="H112" s="118"/>
    </row>
    <row r="113" spans="1:9" s="39" customFormat="1" ht="18" customHeight="1">
      <c r="A113" s="6"/>
      <c r="B113" s="7"/>
      <c r="C113" s="7"/>
      <c r="D113" s="7"/>
      <c r="E113" s="7"/>
      <c r="F113" s="7"/>
      <c r="G113" s="7"/>
      <c r="H113" s="7"/>
      <c r="I113"/>
    </row>
    <row r="114" spans="1:9" s="39" customFormat="1" ht="18" customHeight="1" thickBot="1">
      <c r="A114" s="888"/>
      <c r="B114" s="889"/>
      <c r="C114" s="890"/>
      <c r="D114" s="890"/>
      <c r="E114" s="891"/>
      <c r="F114" s="891"/>
      <c r="G114" s="891"/>
      <c r="H114" s="892"/>
      <c r="I114" s="892"/>
    </row>
    <row r="115" spans="1:9" s="39" customFormat="1" ht="13.5" customHeight="1" thickTop="1">
      <c r="A115" s="895"/>
      <c r="B115" s="8"/>
      <c r="C115" s="15"/>
      <c r="D115" s="15"/>
      <c r="E115" s="16"/>
      <c r="F115" s="16"/>
      <c r="G115" s="16"/>
      <c r="H115" s="229"/>
      <c r="I115" s="229"/>
    </row>
    <row r="116" spans="1:9" ht="18" customHeight="1">
      <c r="A116" s="7"/>
      <c r="B116" s="7"/>
      <c r="C116" s="7"/>
      <c r="D116" s="7"/>
      <c r="E116" s="7"/>
      <c r="F116" s="7"/>
      <c r="G116" s="7"/>
      <c r="H116" s="7"/>
      <c r="I116" s="1"/>
    </row>
    <row r="117" spans="1:9" ht="18" customHeight="1">
      <c r="A117" s="426" t="s">
        <v>391</v>
      </c>
      <c r="B117" s="427"/>
      <c r="C117" s="7"/>
      <c r="D117" s="7"/>
      <c r="E117" s="7"/>
      <c r="F117" s="7"/>
      <c r="G117" s="427"/>
      <c r="H117" s="428" t="s">
        <v>208</v>
      </c>
    </row>
    <row r="118" spans="1:9" ht="18" customHeight="1">
      <c r="A118" s="44"/>
      <c r="B118" s="20"/>
      <c r="C118" s="20"/>
      <c r="D118" s="20"/>
      <c r="E118" s="20"/>
      <c r="F118" s="20"/>
      <c r="G118" s="20"/>
      <c r="H118" s="20"/>
    </row>
    <row r="119" spans="1:9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  <c r="I119" s="39"/>
    </row>
    <row r="120" spans="1:9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9" ht="18" customHeight="1">
      <c r="A121" s="130"/>
      <c r="B121" s="2299" t="s">
        <v>10</v>
      </c>
      <c r="C121" s="2299"/>
      <c r="D121" s="143"/>
      <c r="E121" s="111"/>
      <c r="F121" s="2299" t="s">
        <v>14</v>
      </c>
      <c r="G121" s="2299"/>
      <c r="H121" s="111"/>
    </row>
    <row r="122" spans="1:9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052"/>
    </row>
    <row r="123" spans="1:9" ht="18" customHeight="1">
      <c r="A123" s="130" t="s">
        <v>12</v>
      </c>
      <c r="B123" s="1847"/>
      <c r="C123" s="1847"/>
      <c r="D123" s="1847"/>
      <c r="E123" s="1847"/>
      <c r="F123" s="1847"/>
      <c r="G123" s="1847"/>
      <c r="H123" s="131" t="s">
        <v>209</v>
      </c>
    </row>
    <row r="124" spans="1:9" ht="18" customHeight="1">
      <c r="A124" s="54" t="s">
        <v>107</v>
      </c>
      <c r="B124" s="2019">
        <f>'[8]p15--18socR1'!B124</f>
        <v>7.3382074194421873E-2</v>
      </c>
      <c r="C124" s="1380" t="str">
        <f>'[8]p15--18socR1'!C124</f>
        <v>…</v>
      </c>
      <c r="D124" s="1380"/>
      <c r="E124" s="63"/>
      <c r="F124" s="1768">
        <f>'[8]p15--18socR1'!F124</f>
        <v>813</v>
      </c>
      <c r="G124" s="38" t="str">
        <f>'[8]p15--18socR1'!G124</f>
        <v>…</v>
      </c>
      <c r="H124" s="126" t="s">
        <v>216</v>
      </c>
    </row>
    <row r="125" spans="1:9" ht="18" customHeight="1">
      <c r="A125" s="54" t="s">
        <v>106</v>
      </c>
      <c r="B125" s="2023">
        <f>'[8]p15--18socR1'!B125</f>
        <v>6.9716775599128547E-2</v>
      </c>
      <c r="C125" s="1380" t="str">
        <f>'[8]p15--18socR1'!C125</f>
        <v>…</v>
      </c>
      <c r="D125" s="1380"/>
      <c r="E125" s="63"/>
      <c r="F125" s="1768">
        <f>'[8]p15--18socR1'!F125</f>
        <v>32</v>
      </c>
      <c r="G125" s="38" t="str">
        <f>'[8]p15--18socR1'!G125</f>
        <v>…</v>
      </c>
      <c r="H125" s="126" t="s">
        <v>217</v>
      </c>
      <c r="I125" s="1"/>
    </row>
    <row r="126" spans="1:9" ht="18" customHeight="1">
      <c r="A126" s="1116" t="s">
        <v>402</v>
      </c>
      <c r="B126" s="2024">
        <f>'[8]p15--18socR1'!B126</f>
        <v>9.385213472322565E-2</v>
      </c>
      <c r="C126" s="1117" t="str">
        <f>'[8]p15--18socR1'!C126</f>
        <v>…</v>
      </c>
      <c r="D126" s="1117"/>
      <c r="E126" s="140"/>
      <c r="F126" s="1763">
        <f>'[8]p15--18socR1'!F126</f>
        <v>2728</v>
      </c>
      <c r="G126" s="1847" t="str">
        <f>'[8]p15--18socR1'!G126</f>
        <v>…</v>
      </c>
      <c r="H126" s="1118" t="s">
        <v>401</v>
      </c>
      <c r="I126" s="1"/>
    </row>
    <row r="127" spans="1:9" ht="18" customHeight="1">
      <c r="A127" s="34" t="s">
        <v>11</v>
      </c>
      <c r="B127" s="2023"/>
      <c r="C127" s="1888"/>
      <c r="D127" s="1888"/>
      <c r="E127" s="38"/>
      <c r="F127" s="1768"/>
      <c r="G127" s="38"/>
      <c r="H127" s="127" t="s">
        <v>210</v>
      </c>
    </row>
    <row r="128" spans="1:9" ht="18" customHeight="1">
      <c r="A128" s="54" t="s">
        <v>107</v>
      </c>
      <c r="B128" s="2023">
        <f>'[8]p15--18socR1'!B128</f>
        <v>7.7282412719226354E-2</v>
      </c>
      <c r="C128" s="1380" t="str">
        <f>'[8]p15--18socR1'!C128</f>
        <v>…</v>
      </c>
      <c r="D128" s="1380"/>
      <c r="E128" s="38"/>
      <c r="F128" s="1768">
        <f>'[8]p15--18socR1'!F128</f>
        <v>943</v>
      </c>
      <c r="G128" s="38" t="str">
        <f>'[8]p15--18socR1'!G128</f>
        <v>…</v>
      </c>
      <c r="H128" s="126" t="s">
        <v>216</v>
      </c>
    </row>
    <row r="129" spans="1:18" ht="18" customHeight="1" thickBot="1">
      <c r="A129" s="1190" t="s">
        <v>106</v>
      </c>
      <c r="B129" s="2025">
        <f>'[8]p15--18socR1'!B129</f>
        <v>7.7859660365267536E-2</v>
      </c>
      <c r="C129" s="1191" t="str">
        <f>'[8]p15--18socR1'!C129</f>
        <v>…</v>
      </c>
      <c r="D129" s="1191"/>
      <c r="E129" s="1848"/>
      <c r="F129" s="1193">
        <f>'[8]p15--18socR1'!F129</f>
        <v>243</v>
      </c>
      <c r="G129" s="1848" t="str">
        <f>'[8]p15--18socR1'!G129</f>
        <v>…</v>
      </c>
      <c r="H129" s="1194" t="s">
        <v>217</v>
      </c>
    </row>
    <row r="130" spans="1:1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1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1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1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1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1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  <c r="L135" s="411"/>
      <c r="M135" s="412"/>
      <c r="N135" s="413"/>
      <c r="O135" s="412"/>
      <c r="P135" s="414"/>
      <c r="Q135" s="413"/>
      <c r="R135" s="415"/>
    </row>
    <row r="136" spans="1:18" ht="18" customHeight="1">
      <c r="A136" s="130"/>
      <c r="B136" s="2299" t="s">
        <v>10</v>
      </c>
      <c r="C136" s="2299"/>
      <c r="D136" s="143"/>
      <c r="E136" s="1052"/>
      <c r="F136" s="2299" t="s">
        <v>14</v>
      </c>
      <c r="G136" s="2299"/>
      <c r="H136" s="1052"/>
    </row>
    <row r="137" spans="1:1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052"/>
    </row>
    <row r="138" spans="1:18" ht="18" customHeight="1">
      <c r="A138" s="388" t="s">
        <v>502</v>
      </c>
      <c r="B138" s="2018">
        <f>'[8]p15--18socR1'!B138</f>
        <v>6.1403508771929821E-2</v>
      </c>
      <c r="C138" s="389" t="str">
        <f>'[8]p15--18socR1'!C138</f>
        <v>…</v>
      </c>
      <c r="D138" s="32"/>
      <c r="E138" s="188"/>
      <c r="F138" s="391">
        <f>'[8]p15--18socR1'!F138</f>
        <v>7</v>
      </c>
      <c r="G138" s="32" t="str">
        <f>'[8]p15--18socR1'!G138</f>
        <v>…</v>
      </c>
      <c r="H138" s="46" t="s">
        <v>503</v>
      </c>
    </row>
    <row r="139" spans="1:18" ht="18" customHeight="1">
      <c r="A139" s="388" t="s">
        <v>459</v>
      </c>
      <c r="B139" s="2018">
        <f>'[8]p15--18socR1'!B139</f>
        <v>9.3862815884476536E-2</v>
      </c>
      <c r="C139" s="389" t="str">
        <f>'[8]p15--18socR1'!C139</f>
        <v>…</v>
      </c>
      <c r="D139" s="32"/>
      <c r="E139" s="188"/>
      <c r="F139" s="391">
        <f>'[8]p15--18socR1'!F139</f>
        <v>78</v>
      </c>
      <c r="G139" s="32" t="str">
        <f>'[8]p15--18socR1'!G139</f>
        <v>…</v>
      </c>
      <c r="H139" s="46" t="s">
        <v>218</v>
      </c>
    </row>
    <row r="140" spans="1:18" ht="18" customHeight="1">
      <c r="A140" s="395" t="s">
        <v>411</v>
      </c>
      <c r="B140" s="2018">
        <f>'[8]p15--18socR1'!B140</f>
        <v>7.5916230366492143E-2</v>
      </c>
      <c r="C140" s="389" t="str">
        <f>'[8]p15--18socR1'!C140</f>
        <v>…</v>
      </c>
      <c r="D140" s="32"/>
      <c r="E140" s="188"/>
      <c r="F140" s="391">
        <f>'[8]p15--18socR1'!F140</f>
        <v>58</v>
      </c>
      <c r="G140" s="32" t="str">
        <f>'[8]p15--18socR1'!G140</f>
        <v>…</v>
      </c>
      <c r="H140" s="46" t="s">
        <v>219</v>
      </c>
    </row>
    <row r="141" spans="1:18" ht="18" customHeight="1">
      <c r="A141" s="388" t="s">
        <v>460</v>
      </c>
      <c r="B141" s="2018">
        <f>'[8]p15--18socR1'!B141</f>
        <v>0.1015748031496063</v>
      </c>
      <c r="C141" s="396" t="str">
        <f>'[8]p15--18socR1'!C141</f>
        <v>…</v>
      </c>
      <c r="D141" s="32"/>
      <c r="E141" s="32"/>
      <c r="F141" s="32">
        <f>'[8]p15--18socR1'!F141</f>
        <v>129</v>
      </c>
      <c r="G141" s="32" t="str">
        <f>'[8]p15--18socR1'!G141</f>
        <v>…</v>
      </c>
      <c r="H141" s="46" t="s">
        <v>220</v>
      </c>
    </row>
    <row r="142" spans="1:18" ht="18" customHeight="1">
      <c r="A142" s="51" t="s">
        <v>461</v>
      </c>
      <c r="B142" s="2019" t="str">
        <f>'[8]p15--18socR1'!B142</f>
        <v>…</v>
      </c>
      <c r="C142" s="271" t="str">
        <f>'[8]p15--18socR1'!C142</f>
        <v>…</v>
      </c>
      <c r="D142" s="1766"/>
      <c r="E142" s="1766"/>
      <c r="F142" s="271" t="str">
        <f>'[8]p15--18socR1'!F142</f>
        <v>…</v>
      </c>
      <c r="G142" s="38" t="str">
        <f>'[8]p15--18socR1'!G142</f>
        <v>…</v>
      </c>
      <c r="H142" s="59" t="s">
        <v>221</v>
      </c>
    </row>
    <row r="143" spans="1:18" ht="18" customHeight="1">
      <c r="A143" s="51" t="s">
        <v>125</v>
      </c>
      <c r="B143" s="2019">
        <f>'[8]p15--18socR1'!B143</f>
        <v>0.13783783783783785</v>
      </c>
      <c r="C143" s="271" t="str">
        <f>'[8]p15--18socR1'!C143</f>
        <v>…</v>
      </c>
      <c r="D143" s="50"/>
      <c r="E143" s="1766"/>
      <c r="F143" s="271">
        <f>'[8]p15--18socR1'!F143</f>
        <v>51</v>
      </c>
      <c r="G143" s="38" t="str">
        <f>'[8]p15--18socR1'!G143</f>
        <v>…</v>
      </c>
      <c r="H143" s="59" t="s">
        <v>439</v>
      </c>
    </row>
    <row r="144" spans="1:18" ht="18" customHeight="1">
      <c r="A144" s="395" t="s">
        <v>13</v>
      </c>
      <c r="B144" s="2018">
        <f>'[8]p15--18socR1'!B144</f>
        <v>0.1038961038961039</v>
      </c>
      <c r="C144" s="391" t="str">
        <f>'[8]p15--18socR1'!C144</f>
        <v>…</v>
      </c>
      <c r="D144" s="65"/>
      <c r="E144" s="32"/>
      <c r="F144" s="391">
        <f>'[8]p15--18socR1'!F144</f>
        <v>8</v>
      </c>
      <c r="G144" s="32" t="str">
        <f>'[8]p15--18socR1'!G144</f>
        <v>…</v>
      </c>
      <c r="H144" s="397" t="s">
        <v>222</v>
      </c>
    </row>
    <row r="145" spans="1:8" ht="18" customHeight="1" thickBot="1">
      <c r="A145" s="1195" t="s">
        <v>85</v>
      </c>
      <c r="B145" s="2020">
        <f>'[8]p15--18socR1'!B145</f>
        <v>0.23076923076923078</v>
      </c>
      <c r="C145" s="1197" t="str">
        <f>'[8]p15--18socR1'!C145</f>
        <v>…</v>
      </c>
      <c r="D145" s="1296"/>
      <c r="E145" s="1296"/>
      <c r="F145" s="1197">
        <f>'[8]p15--18socR1'!F145</f>
        <v>6</v>
      </c>
      <c r="G145" s="1296" t="str">
        <f>'[8]p15--18socR1'!G145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17"/>
      <c r="B149" s="8"/>
      <c r="C149" s="8"/>
      <c r="D149" s="8"/>
      <c r="E149" s="8"/>
      <c r="F149" s="8"/>
      <c r="G149" s="8"/>
      <c r="H149" s="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562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052"/>
      <c r="F153" s="2299" t="s">
        <v>14</v>
      </c>
      <c r="G153" s="2299"/>
      <c r="H153" s="1052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052"/>
    </row>
    <row r="155" spans="1:8" ht="36" customHeight="1">
      <c r="A155" s="105" t="s">
        <v>161</v>
      </c>
      <c r="B155" s="2021">
        <f>'[8]p15--18socR1'!B155</f>
        <v>7.6402234917081563E-2</v>
      </c>
      <c r="C155" s="480">
        <f>'[8]p15--18socR1'!C155</f>
        <v>7.4256186555094791E-2</v>
      </c>
      <c r="D155" s="1827"/>
      <c r="E155" s="1827"/>
      <c r="F155" s="195">
        <f>'[8]p15--18socR1'!F155</f>
        <v>231533</v>
      </c>
      <c r="G155" s="1827">
        <f>'[8]p15--18socR1'!G155</f>
        <v>224564</v>
      </c>
      <c r="H155" s="132" t="s">
        <v>225</v>
      </c>
    </row>
    <row r="156" spans="1:8" ht="18" customHeight="1" thickBot="1">
      <c r="A156" s="1199" t="s">
        <v>162</v>
      </c>
      <c r="B156" s="2022">
        <f>'[8]p15--18socR1'!B156</f>
        <v>9.4145486310641208E-2</v>
      </c>
      <c r="C156" s="1200">
        <f>'[8]p15--18socR1'!C156</f>
        <v>9.3628847573375765E-2</v>
      </c>
      <c r="D156" s="1828"/>
      <c r="E156" s="1828"/>
      <c r="F156" s="1203">
        <f>'[8]p15--18socR1'!F156</f>
        <v>614206</v>
      </c>
      <c r="G156" s="1828">
        <f>'[8]p15--18socR1'!G156</f>
        <v>569519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433</v>
      </c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9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9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9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9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9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9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9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9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9" ht="18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9" ht="18" customHeight="1">
      <c r="A170" s="924"/>
      <c r="B170" s="925"/>
      <c r="C170" s="925"/>
      <c r="D170" s="925"/>
      <c r="E170" s="925"/>
      <c r="F170" s="925"/>
      <c r="G170" s="925"/>
      <c r="H170" s="926"/>
    </row>
    <row r="171" spans="1:9" ht="18" customHeight="1" thickBot="1">
      <c r="A171" s="924"/>
      <c r="B171" s="925"/>
      <c r="C171" s="925"/>
      <c r="D171" s="925"/>
      <c r="E171" s="925"/>
      <c r="F171" s="925"/>
      <c r="G171" s="925"/>
      <c r="H171" s="926"/>
      <c r="I171" s="926"/>
    </row>
    <row r="172" spans="1:9" ht="13.5" customHeight="1" thickTop="1">
      <c r="A172" s="918"/>
      <c r="B172" s="919"/>
      <c r="C172" s="920"/>
      <c r="D172" s="921"/>
      <c r="E172" s="922"/>
      <c r="F172" s="923"/>
      <c r="G172" s="922"/>
      <c r="H172" s="914"/>
      <c r="I172" s="914"/>
    </row>
    <row r="173" spans="1:9" ht="18" customHeight="1">
      <c r="A173" s="93"/>
      <c r="B173" s="49"/>
      <c r="C173" s="94"/>
      <c r="D173" s="21"/>
      <c r="E173" s="52"/>
      <c r="F173" s="57"/>
      <c r="G173" s="52"/>
    </row>
    <row r="174" spans="1:9" ht="18" customHeight="1">
      <c r="A174" s="449" t="s">
        <v>558</v>
      </c>
      <c r="B174" s="20"/>
      <c r="C174" s="20"/>
      <c r="D174" s="7"/>
      <c r="E174" s="7"/>
      <c r="F174" s="7"/>
      <c r="G174" s="7"/>
      <c r="H174" s="133" t="s">
        <v>559</v>
      </c>
    </row>
    <row r="175" spans="1:9" ht="18" customHeight="1" thickBot="1">
      <c r="A175" s="28" t="s">
        <v>465</v>
      </c>
      <c r="B175" s="20"/>
      <c r="C175" s="20"/>
      <c r="D175" s="7"/>
      <c r="E175" s="7"/>
      <c r="F175" s="7"/>
      <c r="G175" s="7"/>
      <c r="H175" s="133" t="s">
        <v>466</v>
      </c>
    </row>
    <row r="176" spans="1:9" ht="18" customHeight="1" thickTop="1">
      <c r="A176" s="1210"/>
      <c r="B176" s="2298" t="s">
        <v>188</v>
      </c>
      <c r="C176" s="2298"/>
      <c r="D176" s="1211" t="s">
        <v>435</v>
      </c>
      <c r="E176" s="2298" t="s">
        <v>188</v>
      </c>
      <c r="F176" s="2298"/>
      <c r="G176" s="1211" t="s">
        <v>187</v>
      </c>
      <c r="H176" s="1209"/>
    </row>
    <row r="177" spans="1:8" ht="18" customHeight="1">
      <c r="A177" s="31"/>
      <c r="B177" s="2299" t="s">
        <v>10</v>
      </c>
      <c r="C177" s="2299"/>
      <c r="D177" s="111" t="s">
        <v>428</v>
      </c>
      <c r="E177" s="2299" t="s">
        <v>10</v>
      </c>
      <c r="F177" s="2299"/>
      <c r="G177" s="111" t="s">
        <v>14</v>
      </c>
      <c r="H177" s="136"/>
    </row>
    <row r="178" spans="1:8" ht="18" customHeight="1">
      <c r="A178" s="1101" t="s">
        <v>1222</v>
      </c>
      <c r="B178" s="1124"/>
      <c r="C178" s="74"/>
      <c r="D178" s="74"/>
      <c r="E178" s="74"/>
      <c r="F178" s="74"/>
      <c r="G178" s="74"/>
      <c r="H178" s="397" t="s">
        <v>1223</v>
      </c>
    </row>
    <row r="179" spans="1:8" ht="36" customHeight="1">
      <c r="A179" s="134" t="s">
        <v>161</v>
      </c>
      <c r="B179" s="2303">
        <f>'[8]p15--18socR1'!B179:C179</f>
        <v>7.1936874391945627E-2</v>
      </c>
      <c r="C179" s="2303"/>
      <c r="D179" s="1123">
        <f>'[8]p15--18socR1'!D179</f>
        <v>145739</v>
      </c>
      <c r="E179" s="2303">
        <f>'[8]p15--18socR1'!E179:F179</f>
        <v>7.3078132886622821E-2</v>
      </c>
      <c r="F179" s="2303"/>
      <c r="G179" s="243">
        <f>'[8]p15--18socR1'!G179</f>
        <v>9990</v>
      </c>
      <c r="H179" s="135" t="s">
        <v>225</v>
      </c>
    </row>
    <row r="180" spans="1:8" ht="18" customHeight="1">
      <c r="A180" s="73" t="s">
        <v>162</v>
      </c>
      <c r="B180" s="2292">
        <f>'[8]p15--18socR1'!B180:C180</f>
        <v>7.4032425147065081E-2</v>
      </c>
      <c r="C180" s="2292"/>
      <c r="D180" s="243">
        <f>'[8]p15--18socR1'!D180</f>
        <v>126995</v>
      </c>
      <c r="E180" s="2292">
        <f>'[8]p15--18socR1'!E180:F180</f>
        <v>6.2375175021500105E-2</v>
      </c>
      <c r="F180" s="2292"/>
      <c r="G180" s="242">
        <f>'[8]p15--18socR1'!G180</f>
        <v>8776</v>
      </c>
      <c r="H180" s="109" t="s">
        <v>427</v>
      </c>
    </row>
    <row r="181" spans="1:8" ht="18" customHeight="1">
      <c r="A181" s="93"/>
      <c r="B181" s="1119"/>
      <c r="C181" s="1119"/>
      <c r="D181" s="1120"/>
      <c r="E181" s="1119"/>
      <c r="F181" s="1119"/>
      <c r="G181" s="1121"/>
      <c r="H181" s="1122"/>
    </row>
    <row r="182" spans="1:8" ht="18" customHeight="1">
      <c r="A182" s="1102" t="s">
        <v>1224</v>
      </c>
      <c r="B182" s="723"/>
      <c r="C182" s="262"/>
      <c r="D182" s="262"/>
      <c r="E182" s="262"/>
      <c r="F182" s="262"/>
      <c r="G182" s="262"/>
      <c r="H182" s="1125" t="s">
        <v>1225</v>
      </c>
    </row>
    <row r="183" spans="1:8" ht="36" customHeight="1">
      <c r="A183" s="134" t="s">
        <v>161</v>
      </c>
      <c r="B183" s="2292">
        <f>'[8]p15--18socR1'!B183:C183</f>
        <v>6.9360878154155078E-2</v>
      </c>
      <c r="C183" s="2292"/>
      <c r="D183" s="244">
        <f>'[8]p15--18socR1'!D183</f>
        <v>159581</v>
      </c>
      <c r="E183" s="2292">
        <f>'[8]p15--18socR1'!E183:F183</f>
        <v>7.3393992169661901E-2</v>
      </c>
      <c r="F183" s="2292"/>
      <c r="G183" s="195">
        <f>'[8]p15--18socR1'!G183</f>
        <v>10704</v>
      </c>
      <c r="H183" s="135" t="s">
        <v>225</v>
      </c>
    </row>
    <row r="184" spans="1:8" ht="18" customHeight="1" thickBot="1">
      <c r="A184" s="1199" t="s">
        <v>162</v>
      </c>
      <c r="B184" s="2293">
        <f>'[8]p15--18socR1'!B184:C184</f>
        <v>7.340040402634973E-2</v>
      </c>
      <c r="C184" s="2293"/>
      <c r="D184" s="1203">
        <f>'[8]p15--18socR1'!D184</f>
        <v>139270</v>
      </c>
      <c r="E184" s="2293">
        <f>'[8]p15--18socR1'!E184:F184</f>
        <v>6.1517707024993852E-2</v>
      </c>
      <c r="F184" s="2293"/>
      <c r="G184" s="1205">
        <f>'[8]p15--18socR1'!G184</f>
        <v>9257</v>
      </c>
      <c r="H184" s="1204" t="s">
        <v>427</v>
      </c>
    </row>
    <row r="185" spans="1:8" ht="18" customHeight="1" thickTop="1">
      <c r="A185" s="102" t="s">
        <v>437</v>
      </c>
      <c r="B185" s="7"/>
      <c r="C185" s="7"/>
      <c r="D185" s="7"/>
      <c r="E185" s="7"/>
      <c r="F185" s="7"/>
      <c r="G185" s="7"/>
      <c r="H185" s="118" t="s">
        <v>429</v>
      </c>
    </row>
    <row r="186" spans="1:8" ht="18" customHeight="1">
      <c r="A186" s="102" t="s">
        <v>431</v>
      </c>
      <c r="B186" s="7"/>
      <c r="C186" s="7"/>
      <c r="D186" s="7"/>
      <c r="E186" s="7"/>
      <c r="F186" s="7"/>
      <c r="G186" s="7"/>
      <c r="H186" s="118" t="s">
        <v>430</v>
      </c>
    </row>
    <row r="187" spans="1:8" ht="18" customHeight="1">
      <c r="A187" s="102" t="s">
        <v>403</v>
      </c>
      <c r="B187" s="7"/>
      <c r="C187" s="7"/>
      <c r="D187" s="7"/>
      <c r="E187" s="7"/>
      <c r="F187" s="7"/>
      <c r="G187" s="7"/>
      <c r="H187" s="118" t="s">
        <v>433</v>
      </c>
    </row>
    <row r="188" spans="1:8" ht="18" customHeight="1">
      <c r="A188" s="7"/>
      <c r="B188" s="7"/>
      <c r="C188" s="7"/>
      <c r="D188" s="7"/>
      <c r="E188" s="7"/>
      <c r="F188" s="7"/>
      <c r="G188" s="7"/>
    </row>
    <row r="189" spans="1:8" ht="18" customHeight="1">
      <c r="A189" s="426" t="s">
        <v>96</v>
      </c>
      <c r="B189" s="427"/>
      <c r="G189" s="427"/>
      <c r="H189" s="428" t="s">
        <v>228</v>
      </c>
    </row>
    <row r="190" spans="1:8" ht="18" customHeight="1">
      <c r="A190" s="44"/>
      <c r="B190" s="20"/>
      <c r="C190" s="39"/>
      <c r="D190" s="39"/>
      <c r="E190" s="39"/>
      <c r="F190" s="39"/>
      <c r="G190" s="39"/>
    </row>
    <row r="191" spans="1:8" ht="18" customHeight="1" thickBot="1">
      <c r="A191" s="2297" t="s">
        <v>177</v>
      </c>
      <c r="B191" s="2297"/>
      <c r="H191" s="107" t="s">
        <v>234</v>
      </c>
    </row>
    <row r="192" spans="1:8" ht="18" customHeight="1" thickTop="1">
      <c r="A192" s="1208"/>
      <c r="B192" s="2296" t="s">
        <v>191</v>
      </c>
      <c r="C192" s="2296"/>
      <c r="D192" s="2296" t="s">
        <v>200</v>
      </c>
      <c r="E192" s="2296"/>
      <c r="F192" s="2294" t="s">
        <v>229</v>
      </c>
      <c r="G192" s="2294"/>
      <c r="H192" s="1209"/>
    </row>
    <row r="193" spans="1:9" ht="18" customHeight="1">
      <c r="A193" s="67"/>
      <c r="B193" s="2295" t="s">
        <v>4</v>
      </c>
      <c r="C193" s="2295"/>
      <c r="D193" s="2295" t="s">
        <v>6</v>
      </c>
      <c r="E193" s="2295"/>
      <c r="F193" s="2295" t="s">
        <v>100</v>
      </c>
      <c r="G193" s="2295"/>
      <c r="H193" s="136"/>
    </row>
    <row r="194" spans="1:9" ht="18" customHeight="1">
      <c r="A194" s="31"/>
      <c r="B194" s="1097">
        <v>2017</v>
      </c>
      <c r="C194" s="1097">
        <v>2016</v>
      </c>
      <c r="D194" s="1097">
        <v>2017</v>
      </c>
      <c r="E194" s="1097">
        <v>2016</v>
      </c>
      <c r="F194" s="1097">
        <v>2017</v>
      </c>
      <c r="G194" s="1097">
        <v>2016</v>
      </c>
      <c r="H194" s="115"/>
    </row>
    <row r="195" spans="1:9" ht="18" customHeight="1">
      <c r="A195" s="137" t="s">
        <v>126</v>
      </c>
      <c r="B195" s="277" t="s">
        <v>1251</v>
      </c>
      <c r="C195" s="277" t="s">
        <v>1251</v>
      </c>
      <c r="D195" s="277" t="s">
        <v>1251</v>
      </c>
      <c r="E195" s="277" t="s">
        <v>1251</v>
      </c>
      <c r="F195" s="277" t="s">
        <v>1251</v>
      </c>
      <c r="G195" s="277" t="s">
        <v>1251</v>
      </c>
      <c r="H195" s="139" t="s">
        <v>230</v>
      </c>
    </row>
    <row r="196" spans="1:9" ht="18" customHeight="1">
      <c r="A196" s="60" t="s">
        <v>467</v>
      </c>
      <c r="B196" s="61">
        <f t="shared" ref="B196:B200" si="0">F196+D196</f>
        <v>208</v>
      </c>
      <c r="C196" s="138">
        <f t="shared" ref="C196:C200" si="1">G196+E196</f>
        <v>218</v>
      </c>
      <c r="D196" s="61">
        <v>16</v>
      </c>
      <c r="E196" s="61">
        <v>17</v>
      </c>
      <c r="F196" s="61">
        <v>192</v>
      </c>
      <c r="G196" s="61">
        <v>201</v>
      </c>
      <c r="H196" s="139" t="s">
        <v>486</v>
      </c>
    </row>
    <row r="197" spans="1:9" ht="18" customHeight="1">
      <c r="A197" s="60" t="s">
        <v>181</v>
      </c>
      <c r="B197" s="61">
        <f t="shared" si="0"/>
        <v>50</v>
      </c>
      <c r="C197" s="138">
        <f t="shared" si="1"/>
        <v>50</v>
      </c>
      <c r="D197" s="61">
        <v>23</v>
      </c>
      <c r="E197" s="61">
        <v>23</v>
      </c>
      <c r="F197" s="61">
        <v>27</v>
      </c>
      <c r="G197" s="61">
        <v>27</v>
      </c>
      <c r="H197" s="139" t="s">
        <v>231</v>
      </c>
    </row>
    <row r="198" spans="1:9" ht="18" customHeight="1">
      <c r="A198" s="60" t="s">
        <v>97</v>
      </c>
      <c r="B198" s="61">
        <f t="shared" si="0"/>
        <v>142</v>
      </c>
      <c r="C198" s="138">
        <f t="shared" si="1"/>
        <v>142</v>
      </c>
      <c r="D198" s="61">
        <v>14</v>
      </c>
      <c r="E198" s="61">
        <v>14</v>
      </c>
      <c r="F198" s="61">
        <v>128</v>
      </c>
      <c r="G198" s="61">
        <v>128</v>
      </c>
      <c r="H198" s="139" t="s">
        <v>485</v>
      </c>
    </row>
    <row r="199" spans="1:9" ht="18" customHeight="1">
      <c r="A199" s="60" t="s">
        <v>98</v>
      </c>
      <c r="B199" s="61">
        <f t="shared" si="0"/>
        <v>146</v>
      </c>
      <c r="C199" s="61">
        <f t="shared" si="1"/>
        <v>146</v>
      </c>
      <c r="D199" s="61">
        <v>58</v>
      </c>
      <c r="E199" s="271">
        <v>58</v>
      </c>
      <c r="F199" s="61">
        <v>88</v>
      </c>
      <c r="G199" s="271">
        <v>88</v>
      </c>
      <c r="H199" s="139" t="s">
        <v>436</v>
      </c>
      <c r="I199" s="1"/>
    </row>
    <row r="200" spans="1:9" ht="18" customHeight="1">
      <c r="A200" s="137" t="s">
        <v>99</v>
      </c>
      <c r="B200" s="138">
        <f t="shared" si="0"/>
        <v>455</v>
      </c>
      <c r="C200" s="138">
        <f t="shared" si="1"/>
        <v>452</v>
      </c>
      <c r="D200" s="673">
        <v>0</v>
      </c>
      <c r="E200" s="673">
        <v>0</v>
      </c>
      <c r="F200" s="138">
        <v>455</v>
      </c>
      <c r="G200" s="277">
        <v>452</v>
      </c>
      <c r="H200" s="115" t="s">
        <v>232</v>
      </c>
      <c r="I200" s="1"/>
    </row>
    <row r="201" spans="1:9" ht="15.75" thickBot="1">
      <c r="A201" s="1206" t="s">
        <v>178</v>
      </c>
      <c r="B201" s="1202">
        <f>F201+D201</f>
        <v>88</v>
      </c>
      <c r="C201" s="1202">
        <f>G201+E201</f>
        <v>87</v>
      </c>
      <c r="D201" s="1202">
        <v>21</v>
      </c>
      <c r="E201" s="1202">
        <v>21</v>
      </c>
      <c r="F201" s="1202">
        <v>67</v>
      </c>
      <c r="G201" s="1202">
        <v>66</v>
      </c>
      <c r="H201" s="1207" t="s">
        <v>233</v>
      </c>
    </row>
    <row r="202" spans="1:9" ht="13.5" thickTop="1">
      <c r="A202" s="98" t="s">
        <v>1226</v>
      </c>
      <c r="H202" s="81" t="s">
        <v>1227</v>
      </c>
    </row>
    <row r="203" spans="1:9" ht="14.25">
      <c r="A203" s="894"/>
      <c r="B203" s="1"/>
      <c r="C203" s="1"/>
      <c r="D203" s="1"/>
      <c r="E203" s="1"/>
      <c r="F203" s="1"/>
      <c r="G203" s="1"/>
      <c r="H203" s="1"/>
    </row>
    <row r="204" spans="1:9" ht="18" customHeight="1">
      <c r="A204" s="894"/>
      <c r="B204" s="1"/>
      <c r="C204" s="1"/>
      <c r="D204" s="1"/>
      <c r="E204" s="1"/>
      <c r="F204" s="1"/>
      <c r="G204" s="1"/>
      <c r="H204" s="1"/>
    </row>
    <row r="206" spans="1:9" ht="18" customHeight="1"/>
    <row r="226" spans="1:9">
      <c r="A226" s="1"/>
      <c r="B226" s="1"/>
      <c r="C226" s="1"/>
      <c r="D226" s="1"/>
      <c r="E226" s="1"/>
      <c r="F226" s="1"/>
      <c r="G226" s="1"/>
      <c r="H226" s="1"/>
    </row>
    <row r="227" spans="1:9">
      <c r="A227" s="1"/>
      <c r="B227" s="1"/>
      <c r="C227" s="1"/>
      <c r="D227" s="1"/>
      <c r="E227" s="1"/>
      <c r="F227" s="1"/>
      <c r="G227" s="1"/>
      <c r="H227" s="1"/>
    </row>
    <row r="234" spans="1:9" ht="14.25" customHeight="1"/>
    <row r="236" spans="1:9" ht="15.75" customHeight="1"/>
    <row r="237" spans="1:9" ht="13.5" thickBot="1"/>
    <row r="238" spans="1:9" ht="13.5" customHeight="1" thickTop="1">
      <c r="A238" s="914"/>
      <c r="B238" s="914"/>
      <c r="C238" s="914"/>
      <c r="D238" s="914"/>
      <c r="E238" s="914"/>
      <c r="F238" s="914"/>
      <c r="G238" s="914"/>
      <c r="H238" s="914"/>
      <c r="I238" s="914"/>
    </row>
  </sheetData>
  <mergeCells count="63">
    <mergeCell ref="F26:H26"/>
    <mergeCell ref="B18:C18"/>
    <mergeCell ref="D18:E18"/>
    <mergeCell ref="F18:G18"/>
    <mergeCell ref="B19:C19"/>
    <mergeCell ref="D19:E19"/>
    <mergeCell ref="F19:G19"/>
    <mergeCell ref="B153:C153"/>
    <mergeCell ref="F153:G153"/>
    <mergeCell ref="B183:C183"/>
    <mergeCell ref="M61:O61"/>
    <mergeCell ref="F7:G7"/>
    <mergeCell ref="E179:F179"/>
    <mergeCell ref="E180:F180"/>
    <mergeCell ref="F8:G8"/>
    <mergeCell ref="F16:H16"/>
    <mergeCell ref="D96:E96"/>
    <mergeCell ref="D97:E97"/>
    <mergeCell ref="B7:C7"/>
    <mergeCell ref="D7:E7"/>
    <mergeCell ref="D8:E8"/>
    <mergeCell ref="E39:G39"/>
    <mergeCell ref="B8:C8"/>
    <mergeCell ref="B177:C177"/>
    <mergeCell ref="E177:F177"/>
    <mergeCell ref="B180:C180"/>
    <mergeCell ref="E176:F176"/>
    <mergeCell ref="B179:C179"/>
    <mergeCell ref="B176:C176"/>
    <mergeCell ref="F28:G28"/>
    <mergeCell ref="B29:C29"/>
    <mergeCell ref="D29:E29"/>
    <mergeCell ref="F29:G29"/>
    <mergeCell ref="E61:G61"/>
    <mergeCell ref="B28:C28"/>
    <mergeCell ref="D28:E28"/>
    <mergeCell ref="F120:G120"/>
    <mergeCell ref="F121:G121"/>
    <mergeCell ref="B120:C120"/>
    <mergeCell ref="B121:C121"/>
    <mergeCell ref="E78:G78"/>
    <mergeCell ref="B96:C96"/>
    <mergeCell ref="B97:C97"/>
    <mergeCell ref="F96:G96"/>
    <mergeCell ref="F97:G97"/>
    <mergeCell ref="B135:C135"/>
    <mergeCell ref="F135:G135"/>
    <mergeCell ref="B136:C136"/>
    <mergeCell ref="F136:G136"/>
    <mergeCell ref="B152:C152"/>
    <mergeCell ref="F152:G152"/>
    <mergeCell ref="A150:B150"/>
    <mergeCell ref="A151:C151"/>
    <mergeCell ref="E183:F183"/>
    <mergeCell ref="B184:C184"/>
    <mergeCell ref="E184:F184"/>
    <mergeCell ref="F192:G192"/>
    <mergeCell ref="F193:G193"/>
    <mergeCell ref="D192:E192"/>
    <mergeCell ref="D193:E193"/>
    <mergeCell ref="B192:C192"/>
    <mergeCell ref="B193:C193"/>
    <mergeCell ref="A191:B191"/>
  </mergeCells>
  <phoneticPr fontId="0" type="noConversion"/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N473"/>
  <sheetViews>
    <sheetView showGridLines="0" topLeftCell="A211" zoomScaleNormal="100" workbookViewId="0">
      <selection activeCell="I231" sqref="I231"/>
    </sheetView>
  </sheetViews>
  <sheetFormatPr baseColWidth="10" defaultColWidth="9.33203125" defaultRowHeight="12.75"/>
  <cols>
    <col min="1" max="1" width="24.83203125" style="81" customWidth="1"/>
    <col min="2" max="3" width="10" style="81" customWidth="1"/>
    <col min="4" max="4" width="11" style="81" customWidth="1"/>
    <col min="5" max="5" width="9.83203125" style="81" customWidth="1"/>
    <col min="6" max="7" width="9.33203125" style="81" customWidth="1"/>
    <col min="8" max="8" width="8.83203125" style="81" customWidth="1"/>
    <col min="9" max="9" width="10.33203125" style="81" customWidth="1"/>
    <col min="10" max="10" width="10.5" style="81" customWidth="1"/>
    <col min="11" max="11" width="8" style="81" customWidth="1"/>
    <col min="12" max="12" width="8.33203125" style="81" customWidth="1"/>
    <col min="13" max="13" width="11.83203125" style="81" customWidth="1"/>
    <col min="14" max="14" width="0.33203125" style="81" customWidth="1"/>
    <col min="15" max="16" width="12.83203125" style="81" customWidth="1"/>
    <col min="17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122</v>
      </c>
      <c r="B3" s="427"/>
      <c r="C3" s="263"/>
      <c r="K3" s="427"/>
      <c r="L3" s="427"/>
      <c r="M3" s="428" t="s">
        <v>237</v>
      </c>
    </row>
    <row r="4" spans="1:13" s="263" customFormat="1" ht="18" customHeight="1">
      <c r="A4" s="28"/>
      <c r="B4" s="20"/>
    </row>
    <row r="5" spans="1:13" ht="18" customHeight="1" thickBot="1">
      <c r="A5" s="18" t="s">
        <v>110</v>
      </c>
      <c r="M5" s="107" t="s">
        <v>238</v>
      </c>
    </row>
    <row r="6" spans="1:13" ht="18" customHeight="1" thickTop="1">
      <c r="A6" s="1218"/>
      <c r="B6" s="1218"/>
      <c r="C6" s="1218"/>
      <c r="D6" s="1211" t="s">
        <v>244</v>
      </c>
      <c r="E6" s="1218"/>
      <c r="F6" s="1218"/>
      <c r="G6" s="1218"/>
      <c r="H6" s="1218"/>
      <c r="I6" s="1211" t="s">
        <v>243</v>
      </c>
      <c r="J6" s="1218"/>
      <c r="K6" s="1219"/>
      <c r="L6" s="1219"/>
      <c r="M6" s="1218"/>
    </row>
    <row r="7" spans="1:13" ht="18" customHeight="1">
      <c r="A7" s="95" t="s">
        <v>68</v>
      </c>
      <c r="B7" s="143"/>
      <c r="C7" s="143"/>
      <c r="D7" s="111" t="s">
        <v>148</v>
      </c>
      <c r="E7" s="143"/>
      <c r="F7" s="111"/>
      <c r="G7" s="143"/>
      <c r="H7" s="143"/>
      <c r="I7" s="111" t="s">
        <v>182</v>
      </c>
      <c r="J7" s="143"/>
      <c r="K7" s="143"/>
      <c r="L7" s="143"/>
      <c r="M7" s="144" t="s">
        <v>239</v>
      </c>
    </row>
    <row r="8" spans="1:13" ht="18" customHeight="1">
      <c r="A8" s="95"/>
      <c r="B8" s="31"/>
      <c r="C8" s="1097" t="s">
        <v>1220</v>
      </c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18" customHeight="1">
      <c r="A9" s="95" t="s">
        <v>69</v>
      </c>
      <c r="B9" s="31"/>
      <c r="C9" s="1953">
        <v>6825.2</v>
      </c>
      <c r="D9" s="1953"/>
      <c r="E9" s="1953">
        <f>'[6]p19--26écoR1'!E9</f>
        <v>4976.6000000000004</v>
      </c>
      <c r="F9" s="1953"/>
      <c r="G9" s="1953"/>
      <c r="H9" s="1953">
        <f>'[6]p19--26écoR1'!H9</f>
        <v>386.7</v>
      </c>
      <c r="I9" s="1953"/>
      <c r="J9" s="1953">
        <f>'[6]p19--26écoR1'!J9</f>
        <v>382.6</v>
      </c>
      <c r="K9" s="140"/>
      <c r="L9" s="140"/>
      <c r="M9" s="145" t="s">
        <v>240</v>
      </c>
    </row>
    <row r="10" spans="1:13" ht="18" customHeight="1">
      <c r="A10" s="22" t="s">
        <v>446</v>
      </c>
      <c r="B10" s="22"/>
      <c r="C10" s="264">
        <f>'[6]p19--26écoR1'!C10</f>
        <v>1832.6</v>
      </c>
      <c r="D10" s="264"/>
      <c r="E10" s="264">
        <f>'[6]p19--26écoR1'!E10</f>
        <v>1644.1</v>
      </c>
      <c r="F10" s="264"/>
      <c r="G10" s="1954"/>
      <c r="H10" s="264">
        <f>'[6]p19--26écoR1'!H10</f>
        <v>98.5</v>
      </c>
      <c r="I10" s="264"/>
      <c r="J10" s="264">
        <f>'[6]p19--26écoR1'!J10</f>
        <v>128.80000000000001</v>
      </c>
      <c r="K10" s="63"/>
      <c r="L10" s="63"/>
      <c r="M10" s="146" t="s">
        <v>449</v>
      </c>
    </row>
    <row r="11" spans="1:13" ht="18" customHeight="1">
      <c r="A11" s="22" t="s">
        <v>447</v>
      </c>
      <c r="B11" s="22"/>
      <c r="C11" s="264">
        <f>'[6]p19--26écoR1'!C11</f>
        <v>2765.8</v>
      </c>
      <c r="D11" s="264"/>
      <c r="E11" s="264">
        <f>'[6]p19--26écoR1'!E11</f>
        <v>1959.2</v>
      </c>
      <c r="F11" s="264"/>
      <c r="G11" s="1954"/>
      <c r="H11" s="264">
        <f>'[6]p19--26écoR1'!H11</f>
        <v>152.9</v>
      </c>
      <c r="I11" s="264"/>
      <c r="J11" s="264">
        <f>'[6]p19--26écoR1'!J11</f>
        <v>132.9</v>
      </c>
      <c r="K11" s="63"/>
      <c r="L11" s="63"/>
      <c r="M11" s="146" t="s">
        <v>450</v>
      </c>
    </row>
    <row r="12" spans="1:13" ht="18" customHeight="1">
      <c r="A12" s="22" t="s">
        <v>448</v>
      </c>
      <c r="B12" s="22"/>
      <c r="C12" s="264">
        <f>'[6]p19--26écoR1'!C12</f>
        <v>2025.2</v>
      </c>
      <c r="D12" s="264"/>
      <c r="E12" s="264">
        <f>'[6]p19--26écoR1'!E12</f>
        <v>1205.9000000000001</v>
      </c>
      <c r="F12" s="264"/>
      <c r="G12" s="1954"/>
      <c r="H12" s="264">
        <f>'[6]p19--26écoR1'!H12</f>
        <v>124.5</v>
      </c>
      <c r="I12" s="264"/>
      <c r="J12" s="264">
        <f>'[6]p19--26écoR1'!J12</f>
        <v>111.9</v>
      </c>
      <c r="K12" s="63"/>
      <c r="L12" s="63"/>
      <c r="M12" s="146" t="s">
        <v>451</v>
      </c>
    </row>
    <row r="13" spans="1:13" ht="18" customHeight="1">
      <c r="A13" s="37" t="s">
        <v>70</v>
      </c>
      <c r="B13" s="22"/>
      <c r="C13" s="264">
        <f>'[6]p19--26écoR1'!C13</f>
        <v>344.2</v>
      </c>
      <c r="D13" s="264"/>
      <c r="E13" s="264">
        <f>'[6]p19--26écoR1'!E13</f>
        <v>276.60000000000002</v>
      </c>
      <c r="F13" s="264"/>
      <c r="G13" s="1954"/>
      <c r="H13" s="264">
        <f>'[6]p19--26écoR1'!H13</f>
        <v>34.200000000000003</v>
      </c>
      <c r="I13" s="264"/>
      <c r="J13" s="264">
        <f>'[6]p19--26écoR1'!J13</f>
        <v>40.299999999999997</v>
      </c>
      <c r="K13" s="63"/>
      <c r="L13" s="63"/>
      <c r="M13" s="147" t="s">
        <v>241</v>
      </c>
    </row>
    <row r="14" spans="1:13" ht="18" customHeight="1">
      <c r="A14" s="37" t="s">
        <v>1099</v>
      </c>
      <c r="B14" s="22"/>
      <c r="C14" s="264" t="str">
        <f>'[6]p19--26écoR1'!C14</f>
        <v>…</v>
      </c>
      <c r="D14" s="264"/>
      <c r="E14" s="264" t="str">
        <f>'[6]p19--26écoR1'!E14</f>
        <v>…</v>
      </c>
      <c r="F14" s="264"/>
      <c r="G14" s="1954"/>
      <c r="H14" s="264">
        <f>'[6]p19--26écoR1'!H14</f>
        <v>2202.1</v>
      </c>
      <c r="I14" s="264"/>
      <c r="J14" s="264">
        <f>'[6]p19--26écoR1'!J14</f>
        <v>4.5</v>
      </c>
      <c r="K14" s="63"/>
      <c r="L14" s="63"/>
      <c r="M14" s="147" t="s">
        <v>1098</v>
      </c>
    </row>
    <row r="15" spans="1:13" ht="18" customHeight="1" thickBot="1">
      <c r="A15" s="2077" t="s">
        <v>71</v>
      </c>
      <c r="B15" s="2078"/>
      <c r="C15" s="2079">
        <f>'[6]p19--26écoR1'!C15</f>
        <v>158.30000000000001</v>
      </c>
      <c r="D15" s="2079"/>
      <c r="E15" s="2079">
        <f>'[6]p19--26écoR1'!E15</f>
        <v>152.30000000000001</v>
      </c>
      <c r="F15" s="2079"/>
      <c r="G15" s="2080"/>
      <c r="H15" s="2079">
        <f>'[6]p19--26écoR1'!H15</f>
        <v>7.9</v>
      </c>
      <c r="I15" s="2079"/>
      <c r="J15" s="2079">
        <f>'[6]p19--26écoR1'!J15</f>
        <v>7</v>
      </c>
      <c r="K15" s="2081"/>
      <c r="L15" s="2081"/>
      <c r="M15" s="2082" t="s">
        <v>242</v>
      </c>
    </row>
    <row r="16" spans="1:13" ht="18" customHeight="1" thickTop="1">
      <c r="A16" s="48"/>
      <c r="B16" s="21"/>
      <c r="C16" s="2083"/>
      <c r="D16" s="1307"/>
      <c r="E16" s="2083"/>
      <c r="F16" s="2083"/>
      <c r="G16" s="21"/>
      <c r="H16" s="2083"/>
      <c r="I16" s="2083"/>
      <c r="J16" s="2083"/>
      <c r="K16" s="2084"/>
      <c r="L16" s="2084"/>
      <c r="M16" s="2085"/>
    </row>
    <row r="17" spans="1:14" ht="18" customHeight="1">
      <c r="A17" s="48"/>
      <c r="B17" s="21"/>
      <c r="C17" s="2083"/>
      <c r="D17" s="1307"/>
      <c r="E17" s="2083"/>
      <c r="F17" s="2083"/>
      <c r="G17" s="2086"/>
      <c r="H17" s="2083"/>
      <c r="I17" s="2083"/>
      <c r="J17" s="2083"/>
      <c r="K17" s="2084"/>
      <c r="L17" s="2084"/>
      <c r="M17" s="2085"/>
    </row>
    <row r="18" spans="1:14" ht="18" customHeight="1">
      <c r="A18" s="102"/>
      <c r="C18" s="82"/>
      <c r="D18" s="1307"/>
      <c r="E18" s="82"/>
      <c r="F18" s="82"/>
      <c r="M18" s="265"/>
    </row>
    <row r="19" spans="1:14" ht="18" customHeight="1" thickBot="1">
      <c r="A19" s="368" t="s">
        <v>127</v>
      </c>
      <c r="B19" s="229"/>
      <c r="C19" s="444"/>
      <c r="D19" s="444"/>
      <c r="E19" s="444"/>
      <c r="F19" s="444"/>
      <c r="G19" s="8"/>
      <c r="H19" s="8"/>
      <c r="I19" s="8"/>
      <c r="J19" s="8"/>
      <c r="K19" s="229"/>
      <c r="L19" s="229"/>
      <c r="M19" s="445" t="s">
        <v>246</v>
      </c>
    </row>
    <row r="20" spans="1:14" ht="18" customHeight="1" thickTop="1">
      <c r="A20" s="1218"/>
      <c r="B20" s="1220"/>
      <c r="C20" s="1220"/>
      <c r="D20" s="1211" t="s">
        <v>245</v>
      </c>
      <c r="E20" s="1220"/>
      <c r="F20" s="1218"/>
      <c r="G20" s="1220"/>
      <c r="H20" s="1220"/>
      <c r="I20" s="1211" t="s">
        <v>484</v>
      </c>
      <c r="J20" s="1220"/>
      <c r="K20" s="1218"/>
      <c r="L20" s="1218"/>
      <c r="M20" s="1218"/>
    </row>
    <row r="21" spans="1:14" ht="18" customHeight="1">
      <c r="A21" s="232"/>
      <c r="B21" s="69"/>
      <c r="C21" s="69"/>
      <c r="D21" s="68" t="s">
        <v>80</v>
      </c>
      <c r="E21" s="69"/>
      <c r="F21" s="69"/>
      <c r="G21" s="69"/>
      <c r="H21" s="69"/>
      <c r="I21" s="68" t="s">
        <v>79</v>
      </c>
      <c r="J21" s="69"/>
      <c r="K21" s="69"/>
      <c r="L21" s="69"/>
      <c r="M21" s="69"/>
    </row>
    <row r="22" spans="1:14" ht="18" customHeight="1">
      <c r="A22" s="232"/>
      <c r="B22" s="69"/>
      <c r="C22" s="1097" t="s">
        <v>1220</v>
      </c>
      <c r="D22" s="264"/>
      <c r="E22" s="1097" t="s">
        <v>1252</v>
      </c>
      <c r="F22" s="1097"/>
      <c r="G22" s="1097"/>
      <c r="H22" s="1097" t="s">
        <v>1220</v>
      </c>
      <c r="I22" s="264"/>
      <c r="J22" s="1097" t="s">
        <v>1252</v>
      </c>
      <c r="K22" s="69"/>
      <c r="L22" s="69"/>
      <c r="M22" s="69"/>
    </row>
    <row r="23" spans="1:14" ht="18" customHeight="1" thickBot="1">
      <c r="A23" s="2076" t="s">
        <v>127</v>
      </c>
      <c r="B23" s="2072"/>
      <c r="C23" s="1815">
        <v>52459.199999999997</v>
      </c>
      <c r="D23" s="1815"/>
      <c r="E23" s="1815">
        <v>49498.1</v>
      </c>
      <c r="F23" s="1815"/>
      <c r="G23" s="1815"/>
      <c r="H23" s="1815">
        <v>1941.1</v>
      </c>
      <c r="I23" s="1815"/>
      <c r="J23" s="1815">
        <v>1941.1</v>
      </c>
      <c r="K23" s="2072"/>
      <c r="L23" s="2072"/>
      <c r="M23" s="2072" t="s">
        <v>246</v>
      </c>
    </row>
    <row r="24" spans="1:14" ht="18" customHeight="1" thickTop="1">
      <c r="A24" s="47"/>
      <c r="B24" s="728"/>
      <c r="C24" s="157"/>
      <c r="D24" s="157"/>
      <c r="E24" s="157"/>
      <c r="F24" s="157"/>
      <c r="G24" s="157"/>
      <c r="H24" s="157"/>
      <c r="I24" s="157"/>
      <c r="J24" s="157"/>
      <c r="K24" s="728"/>
      <c r="L24" s="728"/>
      <c r="M24" s="1098"/>
    </row>
    <row r="25" spans="1:14" ht="18" customHeight="1">
      <c r="A25" s="229"/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</row>
    <row r="26" spans="1:14" ht="18" customHeight="1" thickBot="1">
      <c r="A26" s="2" t="s">
        <v>165</v>
      </c>
      <c r="M26" s="114" t="s">
        <v>247</v>
      </c>
    </row>
    <row r="27" spans="1:14" ht="18" customHeight="1" thickTop="1">
      <c r="A27" s="1221"/>
      <c r="B27" s="1222"/>
      <c r="C27" s="2333" t="s">
        <v>250</v>
      </c>
      <c r="D27" s="2333"/>
      <c r="E27" s="1222"/>
      <c r="F27" s="2333" t="s">
        <v>249</v>
      </c>
      <c r="G27" s="2333"/>
      <c r="H27" s="1222"/>
      <c r="I27" s="2333" t="s">
        <v>248</v>
      </c>
      <c r="J27" s="2333"/>
      <c r="K27" s="1219"/>
      <c r="L27" s="1219"/>
      <c r="M27" s="1218"/>
      <c r="N27" s="1218"/>
    </row>
    <row r="28" spans="1:14" ht="18" customHeight="1">
      <c r="A28" s="232"/>
      <c r="B28" s="69"/>
      <c r="C28" s="2302" t="s">
        <v>83</v>
      </c>
      <c r="D28" s="2302"/>
      <c r="E28" s="69"/>
      <c r="F28" s="2302" t="s">
        <v>82</v>
      </c>
      <c r="G28" s="2302"/>
      <c r="H28" s="69"/>
      <c r="I28" s="2302" t="s">
        <v>81</v>
      </c>
      <c r="J28" s="2302"/>
      <c r="K28" s="69"/>
      <c r="L28" s="69"/>
      <c r="M28" s="142"/>
    </row>
    <row r="29" spans="1:14" ht="18" customHeight="1">
      <c r="A29" s="269"/>
      <c r="B29" s="1097"/>
      <c r="C29" s="1097">
        <v>2017</v>
      </c>
      <c r="D29" s="1097">
        <v>2016</v>
      </c>
      <c r="E29" s="69"/>
      <c r="F29" s="1097">
        <v>2017</v>
      </c>
      <c r="G29" s="1097">
        <v>2016</v>
      </c>
      <c r="H29" s="1077"/>
      <c r="I29" s="1097">
        <v>2017</v>
      </c>
      <c r="J29" s="1097">
        <v>2016</v>
      </c>
      <c r="K29" s="69"/>
      <c r="L29" s="69"/>
      <c r="M29" s="142"/>
    </row>
    <row r="30" spans="1:14" ht="18" customHeight="1" thickBot="1">
      <c r="A30" s="2071" t="s">
        <v>1228</v>
      </c>
      <c r="B30" s="2072"/>
      <c r="C30" s="2073" t="str">
        <f>'[6]p19--26écoR1'!C32</f>
        <v>443.8</v>
      </c>
      <c r="D30" s="1815">
        <f>'[6]p19--26écoR1'!D32</f>
        <v>946.6</v>
      </c>
      <c r="E30" s="2073"/>
      <c r="F30" s="2073">
        <f>'[6]p19--26écoR1'!F32</f>
        <v>784.9</v>
      </c>
      <c r="G30" s="2073">
        <f>'[6]p19--26écoR1'!G32</f>
        <v>803.4</v>
      </c>
      <c r="H30" s="2073"/>
      <c r="I30" s="1815">
        <f>'[6]p19--26écoR1'!I32</f>
        <v>336.3</v>
      </c>
      <c r="J30" s="2073">
        <f>'[6]p19--26écoR1'!J32</f>
        <v>424</v>
      </c>
      <c r="K30" s="2074"/>
      <c r="L30" s="2074"/>
      <c r="M30" s="2074" t="s">
        <v>1229</v>
      </c>
    </row>
    <row r="31" spans="1:14" ht="18" customHeight="1" thickTop="1">
      <c r="A31" s="98" t="s">
        <v>404</v>
      </c>
      <c r="B31" s="98"/>
      <c r="C31" s="98"/>
      <c r="M31" s="81" t="s">
        <v>405</v>
      </c>
    </row>
    <row r="32" spans="1:14" ht="18" customHeight="1">
      <c r="A32" s="98"/>
      <c r="B32" s="98"/>
      <c r="C32" s="98"/>
    </row>
    <row r="33" spans="1:14" ht="18" customHeight="1">
      <c r="A33" s="5"/>
    </row>
    <row r="34" spans="1:14" ht="18" customHeight="1">
      <c r="A34" s="18" t="s">
        <v>111</v>
      </c>
      <c r="M34" s="107" t="s">
        <v>441</v>
      </c>
    </row>
    <row r="35" spans="1:14" ht="18" customHeight="1">
      <c r="A35" s="148" t="s">
        <v>506</v>
      </c>
      <c r="B35" s="148"/>
      <c r="M35" s="150" t="s">
        <v>392</v>
      </c>
    </row>
    <row r="36" spans="1:14" ht="18" customHeight="1" thickBot="1">
      <c r="A36" s="103" t="s">
        <v>1222</v>
      </c>
      <c r="B36" s="148"/>
      <c r="M36" s="234" t="s">
        <v>1223</v>
      </c>
      <c r="N36" s="11"/>
    </row>
    <row r="37" spans="1:14" ht="18" customHeight="1" thickTop="1">
      <c r="A37" s="1224"/>
      <c r="B37" s="1218"/>
      <c r="C37" s="2294" t="s">
        <v>420</v>
      </c>
      <c r="D37" s="2294"/>
      <c r="E37" s="1216"/>
      <c r="F37" s="1216" t="s">
        <v>422</v>
      </c>
      <c r="G37" s="1216"/>
      <c r="H37" s="1216"/>
      <c r="I37" s="2057" t="s">
        <v>421</v>
      </c>
      <c r="J37" s="1216"/>
      <c r="K37" s="1220"/>
      <c r="L37" s="1220"/>
      <c r="M37" s="1218"/>
      <c r="N37" s="42"/>
    </row>
    <row r="38" spans="1:14" ht="18" customHeight="1">
      <c r="A38" s="232"/>
      <c r="B38" s="142"/>
      <c r="C38" s="2302" t="s">
        <v>175</v>
      </c>
      <c r="D38" s="2302"/>
      <c r="E38" s="440"/>
      <c r="F38" s="440" t="s">
        <v>419</v>
      </c>
      <c r="G38" s="440"/>
      <c r="H38" s="440"/>
      <c r="I38" s="2058" t="s">
        <v>418</v>
      </c>
      <c r="J38" s="446"/>
      <c r="K38" s="142"/>
      <c r="L38" s="142"/>
      <c r="M38" s="142"/>
      <c r="N38" s="41"/>
    </row>
    <row r="39" spans="1:14" ht="18" customHeight="1">
      <c r="A39" s="121" t="s">
        <v>15</v>
      </c>
      <c r="B39" s="419"/>
      <c r="C39" s="2340"/>
      <c r="D39" s="2340"/>
      <c r="E39" s="419"/>
      <c r="F39" s="419"/>
      <c r="G39" s="419"/>
      <c r="H39" s="419"/>
      <c r="I39" s="419"/>
      <c r="J39" s="420"/>
      <c r="K39" s="65"/>
      <c r="L39" s="65"/>
      <c r="M39" s="149" t="s">
        <v>251</v>
      </c>
      <c r="N39" s="43"/>
    </row>
    <row r="40" spans="1:14" ht="18" customHeight="1">
      <c r="A40" s="269" t="s">
        <v>18</v>
      </c>
      <c r="B40" s="418"/>
      <c r="C40" s="2340">
        <f>'[6]p19--26écoR1'!C42:D42</f>
        <v>5513</v>
      </c>
      <c r="D40" s="2340"/>
      <c r="E40" s="439"/>
      <c r="F40" s="439">
        <f>'[6]p19--26écoR1'!F42</f>
        <v>996</v>
      </c>
      <c r="G40" s="418"/>
      <c r="H40" s="418"/>
      <c r="I40" s="418">
        <f>'[6]p19--26écoR1'!I42</f>
        <v>2898</v>
      </c>
      <c r="J40" s="300"/>
      <c r="K40" s="270"/>
      <c r="L40" s="270"/>
      <c r="M40" s="139" t="s">
        <v>252</v>
      </c>
      <c r="N40" s="43"/>
    </row>
    <row r="41" spans="1:14" ht="18" customHeight="1">
      <c r="A41" s="269" t="s">
        <v>19</v>
      </c>
      <c r="B41" s="418"/>
      <c r="C41" s="2340">
        <f>'[6]p19--26écoR1'!C43:D43</f>
        <v>155249</v>
      </c>
      <c r="D41" s="2340"/>
      <c r="E41" s="439"/>
      <c r="F41" s="439">
        <f>'[6]p19--26écoR1'!F43</f>
        <v>38495</v>
      </c>
      <c r="G41" s="418"/>
      <c r="H41" s="418"/>
      <c r="I41" s="418">
        <f>'[6]p19--26écoR1'!I43</f>
        <v>82435</v>
      </c>
      <c r="J41" s="300"/>
      <c r="K41" s="270"/>
      <c r="L41" s="270"/>
      <c r="M41" s="139" t="s">
        <v>253</v>
      </c>
      <c r="N41" s="43"/>
    </row>
    <row r="42" spans="1:14" ht="18" customHeight="1">
      <c r="A42" s="46" t="s">
        <v>16</v>
      </c>
      <c r="B42" s="418"/>
      <c r="C42" s="2340"/>
      <c r="D42" s="2340"/>
      <c r="E42" s="439"/>
      <c r="F42" s="439"/>
      <c r="G42" s="418"/>
      <c r="H42" s="418"/>
      <c r="I42" s="418"/>
      <c r="J42" s="434"/>
      <c r="K42" s="270"/>
      <c r="L42" s="270"/>
      <c r="M42" s="166" t="s">
        <v>254</v>
      </c>
      <c r="N42" s="43"/>
    </row>
    <row r="43" spans="1:14" ht="18" customHeight="1">
      <c r="A43" s="269" t="s">
        <v>18</v>
      </c>
      <c r="B43" s="418"/>
      <c r="C43" s="2340">
        <f>'[6]p19--26écoR1'!C45:D45</f>
        <v>22772</v>
      </c>
      <c r="D43" s="2340"/>
      <c r="E43" s="439"/>
      <c r="F43" s="439">
        <f>'[6]p19--26écoR1'!F45</f>
        <v>7544</v>
      </c>
      <c r="G43" s="418"/>
      <c r="H43" s="300"/>
      <c r="I43" s="418">
        <f>'[6]p19--26écoR1'!I45</f>
        <v>6588</v>
      </c>
      <c r="J43" s="300"/>
      <c r="K43" s="270"/>
      <c r="L43" s="270"/>
      <c r="M43" s="139" t="s">
        <v>252</v>
      </c>
      <c r="N43" s="43"/>
    </row>
    <row r="44" spans="1:14" ht="18" customHeight="1">
      <c r="A44" s="269" t="s">
        <v>19</v>
      </c>
      <c r="B44" s="418"/>
      <c r="C44" s="2340">
        <f>'[6]p19--26écoR1'!C46:D46</f>
        <v>229453</v>
      </c>
      <c r="D44" s="2340"/>
      <c r="E44" s="439"/>
      <c r="F44" s="439">
        <f>'[6]p19--26écoR1'!F46</f>
        <v>42702</v>
      </c>
      <c r="G44" s="418"/>
      <c r="H44" s="438"/>
      <c r="I44" s="418">
        <f>'[6]p19--26écoR1'!I46</f>
        <v>98242</v>
      </c>
      <c r="J44" s="300"/>
      <c r="K44" s="270"/>
      <c r="L44" s="270"/>
      <c r="M44" s="139" t="s">
        <v>253</v>
      </c>
      <c r="N44" s="43"/>
    </row>
    <row r="45" spans="1:14" ht="18" customHeight="1">
      <c r="A45" s="46" t="s">
        <v>1254</v>
      </c>
      <c r="B45" s="418"/>
      <c r="C45" s="2340"/>
      <c r="D45" s="2340"/>
      <c r="E45" s="439"/>
      <c r="F45" s="439"/>
      <c r="G45" s="418"/>
      <c r="H45" s="434"/>
      <c r="I45" s="418"/>
      <c r="J45" s="418"/>
      <c r="K45" s="270"/>
      <c r="L45" s="270"/>
      <c r="M45" s="149" t="s">
        <v>1253</v>
      </c>
      <c r="N45" s="43"/>
    </row>
    <row r="46" spans="1:14" ht="18" customHeight="1">
      <c r="A46" s="269" t="s">
        <v>18</v>
      </c>
      <c r="B46" s="418"/>
      <c r="C46" s="2340">
        <f>'[6]p19--26écoR1'!C48:D48</f>
        <v>818</v>
      </c>
      <c r="D46" s="2340"/>
      <c r="E46" s="439"/>
      <c r="F46" s="439">
        <f>'[6]p19--26écoR1'!F48</f>
        <v>569</v>
      </c>
      <c r="G46" s="418"/>
      <c r="H46" s="300"/>
      <c r="I46" s="418">
        <f>'[6]p19--26écoR1'!I48</f>
        <v>160</v>
      </c>
      <c r="J46" s="418"/>
      <c r="K46" s="270"/>
      <c r="L46" s="270"/>
      <c r="M46" s="139" t="s">
        <v>252</v>
      </c>
      <c r="N46" s="43"/>
    </row>
    <row r="47" spans="1:14" ht="18" customHeight="1">
      <c r="A47" s="269" t="s">
        <v>19</v>
      </c>
      <c r="B47" s="418"/>
      <c r="C47" s="2340">
        <f>'[6]p19--26écoR1'!C49:D49</f>
        <v>66921</v>
      </c>
      <c r="D47" s="2340"/>
      <c r="E47" s="439"/>
      <c r="F47" s="439">
        <f>'[6]p19--26écoR1'!F49</f>
        <v>41449</v>
      </c>
      <c r="G47" s="418"/>
      <c r="H47" s="438"/>
      <c r="I47" s="418">
        <f>'[6]p19--26écoR1'!I49</f>
        <v>17668</v>
      </c>
      <c r="J47" s="418"/>
      <c r="K47" s="270"/>
      <c r="L47" s="270"/>
      <c r="M47" s="139" t="s">
        <v>253</v>
      </c>
      <c r="N47" s="43"/>
    </row>
    <row r="48" spans="1:14" ht="18" customHeight="1">
      <c r="A48" s="46" t="s">
        <v>17</v>
      </c>
      <c r="B48" s="418"/>
      <c r="C48" s="2340"/>
      <c r="D48" s="2340"/>
      <c r="E48" s="439"/>
      <c r="F48" s="439"/>
      <c r="G48" s="418"/>
      <c r="H48" s="418"/>
      <c r="I48" s="418"/>
      <c r="J48" s="97"/>
      <c r="K48" s="270"/>
      <c r="L48" s="270"/>
      <c r="M48" s="149" t="s">
        <v>256</v>
      </c>
      <c r="N48" s="43"/>
    </row>
    <row r="49" spans="1:14" ht="18" customHeight="1">
      <c r="A49" s="269" t="s">
        <v>18</v>
      </c>
      <c r="B49" s="418"/>
      <c r="C49" s="2340">
        <f>'[6]p19--26écoR1'!C51:D51</f>
        <v>3334</v>
      </c>
      <c r="D49" s="2340"/>
      <c r="E49" s="439"/>
      <c r="F49" s="439">
        <f>'[6]p19--26écoR1'!F51</f>
        <v>1086</v>
      </c>
      <c r="G49" s="418"/>
      <c r="H49" s="418"/>
      <c r="I49" s="418">
        <f>'[6]p19--26écoR1'!I51</f>
        <v>439</v>
      </c>
      <c r="J49" s="300"/>
      <c r="K49" s="270"/>
      <c r="L49" s="270"/>
      <c r="M49" s="139" t="s">
        <v>252</v>
      </c>
      <c r="N49" s="43"/>
    </row>
    <row r="50" spans="1:14" ht="18" customHeight="1">
      <c r="A50" s="269" t="s">
        <v>19</v>
      </c>
      <c r="B50" s="418"/>
      <c r="C50" s="2340">
        <f>'[6]p19--26écoR1'!C52:D52</f>
        <v>177960</v>
      </c>
      <c r="D50" s="2340"/>
      <c r="E50" s="439"/>
      <c r="F50" s="439">
        <f>'[6]p19--26écoR1'!F52</f>
        <v>55409</v>
      </c>
      <c r="G50" s="418"/>
      <c r="H50" s="418"/>
      <c r="I50" s="418">
        <f>'[6]p19--26écoR1'!I52</f>
        <v>24596</v>
      </c>
      <c r="J50" s="300"/>
      <c r="K50" s="270"/>
      <c r="L50" s="270"/>
      <c r="M50" s="139" t="s">
        <v>253</v>
      </c>
      <c r="N50" s="83"/>
    </row>
    <row r="51" spans="1:14" ht="18" customHeight="1">
      <c r="A51" s="46" t="s">
        <v>130</v>
      </c>
      <c r="B51" s="418"/>
      <c r="C51" s="2340"/>
      <c r="D51" s="2340"/>
      <c r="E51" s="439"/>
      <c r="F51" s="439"/>
      <c r="G51" s="418"/>
      <c r="H51" s="418"/>
      <c r="I51" s="418"/>
      <c r="J51" s="418"/>
      <c r="K51" s="270"/>
      <c r="L51" s="270"/>
      <c r="M51" s="149" t="s">
        <v>257</v>
      </c>
      <c r="N51" s="43"/>
    </row>
    <row r="52" spans="1:14" ht="18" customHeight="1">
      <c r="A52" s="46" t="s">
        <v>18</v>
      </c>
      <c r="B52" s="421"/>
      <c r="C52" s="2340">
        <f>'[6]p19--26écoR1'!C54:D54</f>
        <v>32437</v>
      </c>
      <c r="D52" s="2340"/>
      <c r="E52" s="421"/>
      <c r="F52" s="421">
        <f>'[6]p19--26écoR1'!F54</f>
        <v>10195</v>
      </c>
      <c r="G52" s="421"/>
      <c r="H52" s="421"/>
      <c r="I52" s="421">
        <f>'[6]p19--26écoR1'!I54</f>
        <v>10085</v>
      </c>
      <c r="J52" s="421"/>
      <c r="K52" s="185">
        <v>0</v>
      </c>
      <c r="L52" s="185"/>
      <c r="M52" s="149" t="s">
        <v>252</v>
      </c>
      <c r="N52" s="43"/>
    </row>
    <row r="53" spans="1:14" ht="18" customHeight="1" thickBot="1">
      <c r="A53" s="1196" t="s">
        <v>19</v>
      </c>
      <c r="B53" s="1299"/>
      <c r="C53" s="2325">
        <f>'[6]p19--26écoR1'!C55:D55</f>
        <v>629583</v>
      </c>
      <c r="D53" s="2325"/>
      <c r="E53" s="1299"/>
      <c r="F53" s="1299">
        <f>'[6]p19--26écoR1'!F55</f>
        <v>178055</v>
      </c>
      <c r="G53" s="1299"/>
      <c r="H53" s="1299"/>
      <c r="I53" s="1299">
        <f>'[6]p19--26écoR1'!I55</f>
        <v>222941</v>
      </c>
      <c r="J53" s="1299"/>
      <c r="K53" s="1301">
        <v>0</v>
      </c>
      <c r="L53" s="1301"/>
      <c r="M53" s="1267" t="s">
        <v>253</v>
      </c>
      <c r="N53" s="43"/>
    </row>
    <row r="54" spans="1:14" ht="18" customHeight="1" thickTop="1">
      <c r="A54" s="47"/>
      <c r="B54" s="333"/>
      <c r="C54" s="333"/>
      <c r="D54" s="333"/>
      <c r="E54" s="333"/>
      <c r="F54" s="333"/>
      <c r="G54" s="333"/>
      <c r="H54" s="333"/>
      <c r="I54" s="333"/>
      <c r="J54" s="333"/>
      <c r="K54" s="1127"/>
      <c r="L54" s="1127"/>
      <c r="M54" s="1128"/>
      <c r="N54" s="43"/>
    </row>
    <row r="55" spans="1:14" ht="18" customHeight="1">
      <c r="A55" s="47"/>
      <c r="B55" s="333"/>
      <c r="C55" s="333"/>
      <c r="D55" s="333"/>
      <c r="E55" s="333"/>
      <c r="F55" s="333"/>
      <c r="G55" s="333"/>
      <c r="H55" s="333"/>
      <c r="I55" s="333"/>
      <c r="J55" s="333"/>
      <c r="K55" s="1127"/>
      <c r="L55" s="1127"/>
      <c r="M55" s="1128"/>
      <c r="N55" s="43"/>
    </row>
    <row r="56" spans="1:14" ht="16.5" customHeight="1">
      <c r="A56" s="47"/>
      <c r="B56" s="333"/>
      <c r="C56" s="333"/>
      <c r="D56" s="333"/>
      <c r="E56" s="333"/>
      <c r="F56" s="333"/>
      <c r="G56" s="333"/>
      <c r="H56" s="333"/>
      <c r="I56" s="333"/>
      <c r="J56" s="333"/>
      <c r="K56" s="1127"/>
      <c r="L56" s="1127"/>
      <c r="M56" s="1128"/>
      <c r="N56" s="43"/>
    </row>
    <row r="57" spans="1:14" ht="13.5" customHeight="1" thickBot="1">
      <c r="A57" s="1302"/>
      <c r="B57" s="1303"/>
      <c r="C57" s="1303"/>
      <c r="D57" s="1303"/>
      <c r="E57" s="1303"/>
      <c r="F57" s="1303"/>
      <c r="G57" s="1303"/>
      <c r="H57" s="1303"/>
      <c r="I57" s="1303"/>
      <c r="J57" s="1303"/>
      <c r="K57" s="1304"/>
      <c r="L57" s="1304"/>
      <c r="M57" s="1305"/>
      <c r="N57" s="43"/>
    </row>
    <row r="58" spans="1:14" ht="13.5" customHeight="1" thickTop="1">
      <c r="A58" s="47"/>
      <c r="B58" s="333"/>
      <c r="C58" s="333"/>
      <c r="D58" s="333"/>
      <c r="E58" s="333"/>
      <c r="F58" s="333"/>
      <c r="G58" s="333"/>
      <c r="H58" s="333"/>
      <c r="I58" s="333"/>
      <c r="J58" s="333"/>
      <c r="K58" s="1127"/>
      <c r="L58" s="1127"/>
      <c r="M58" s="1128"/>
      <c r="N58" s="43"/>
    </row>
    <row r="59" spans="1:14" ht="18" customHeight="1">
      <c r="A59" s="47"/>
      <c r="B59" s="333"/>
      <c r="C59" s="333"/>
      <c r="D59" s="333"/>
      <c r="E59" s="333"/>
      <c r="F59" s="333"/>
      <c r="G59" s="333"/>
      <c r="H59" s="333"/>
      <c r="I59" s="333"/>
      <c r="J59" s="333"/>
      <c r="K59" s="1127"/>
      <c r="L59" s="1127"/>
      <c r="M59" s="1128"/>
      <c r="N59" s="43"/>
    </row>
    <row r="60" spans="1:14" ht="18" customHeight="1" thickBot="1">
      <c r="A60" s="1225" t="s">
        <v>1224</v>
      </c>
      <c r="B60" s="723"/>
      <c r="C60" s="1226"/>
      <c r="D60" s="1226"/>
      <c r="E60" s="1226"/>
      <c r="F60" s="1226"/>
      <c r="G60" s="1226"/>
      <c r="H60" s="1226"/>
      <c r="I60" s="1226"/>
      <c r="J60" s="1226"/>
      <c r="K60" s="1226"/>
      <c r="L60" s="1226"/>
      <c r="M60" s="70" t="s">
        <v>1225</v>
      </c>
      <c r="N60" s="43"/>
    </row>
    <row r="61" spans="1:14" ht="18" customHeight="1" thickTop="1">
      <c r="A61" s="1228" t="s">
        <v>15</v>
      </c>
      <c r="B61" s="1229"/>
      <c r="C61" s="1229"/>
      <c r="D61" s="1229"/>
      <c r="E61" s="1229"/>
      <c r="F61" s="1229"/>
      <c r="G61" s="1229"/>
      <c r="H61" s="1229"/>
      <c r="I61" s="1229"/>
      <c r="J61" s="1230"/>
      <c r="K61" s="1211"/>
      <c r="L61" s="1211"/>
      <c r="M61" s="1231" t="s">
        <v>251</v>
      </c>
      <c r="N61" s="43"/>
    </row>
    <row r="62" spans="1:14" ht="18" customHeight="1">
      <c r="A62" s="232" t="s">
        <v>18</v>
      </c>
      <c r="B62" s="1144"/>
      <c r="C62" s="2334">
        <f>'[6]p19--26écoR1'!C62:D62</f>
        <v>2983</v>
      </c>
      <c r="D62" s="2334"/>
      <c r="E62" s="1144"/>
      <c r="F62" s="1144">
        <f>'[6]p19--26écoR1'!F62</f>
        <v>667</v>
      </c>
      <c r="G62" s="1144"/>
      <c r="H62" s="1144"/>
      <c r="I62" s="1144">
        <f>'[6]p19--26écoR1'!I62</f>
        <v>1009</v>
      </c>
      <c r="J62" s="1227"/>
      <c r="K62" s="735"/>
      <c r="L62" s="735"/>
      <c r="M62" s="115" t="s">
        <v>252</v>
      </c>
      <c r="N62" s="43"/>
    </row>
    <row r="63" spans="1:14" ht="18" customHeight="1">
      <c r="A63" s="269" t="s">
        <v>19</v>
      </c>
      <c r="B63" s="1078"/>
      <c r="C63" s="2340">
        <f>'[6]p19--26écoR1'!C63:D63</f>
        <v>135988</v>
      </c>
      <c r="D63" s="2340"/>
      <c r="E63" s="1078"/>
      <c r="F63" s="1078">
        <f>'[6]p19--26écoR1'!F63</f>
        <v>36322</v>
      </c>
      <c r="G63" s="1078"/>
      <c r="H63" s="1078"/>
      <c r="I63" s="1078">
        <f>'[6]p19--26écoR1'!I63</f>
        <v>64884</v>
      </c>
      <c r="J63" s="1094"/>
      <c r="K63" s="1091"/>
      <c r="L63" s="1091"/>
      <c r="M63" s="139" t="s">
        <v>253</v>
      </c>
      <c r="N63" s="43"/>
    </row>
    <row r="64" spans="1:14" ht="18" customHeight="1">
      <c r="A64" s="46" t="s">
        <v>16</v>
      </c>
      <c r="B64" s="1078"/>
      <c r="C64" s="1080"/>
      <c r="D64" s="1078"/>
      <c r="E64" s="1078"/>
      <c r="F64" s="1078"/>
      <c r="G64" s="1078"/>
      <c r="H64" s="1078"/>
      <c r="I64" s="1078"/>
      <c r="J64" s="1078"/>
      <c r="K64" s="1091"/>
      <c r="L64" s="1091"/>
      <c r="M64" s="166" t="s">
        <v>254</v>
      </c>
      <c r="N64" s="43"/>
    </row>
    <row r="65" spans="1:14" ht="18" customHeight="1">
      <c r="A65" s="269" t="s">
        <v>18</v>
      </c>
      <c r="B65" s="1078"/>
      <c r="C65" s="2340">
        <f>'[6]p19--26écoR1'!C65:D65</f>
        <v>22448</v>
      </c>
      <c r="D65" s="2340"/>
      <c r="E65" s="1078"/>
      <c r="F65" s="1078">
        <f>'[6]p19--26écoR1'!F65</f>
        <v>10983</v>
      </c>
      <c r="G65" s="1078"/>
      <c r="H65" s="1094"/>
      <c r="I65" s="1078">
        <f>'[6]p19--26écoR1'!I65</f>
        <v>5054</v>
      </c>
      <c r="J65" s="1094"/>
      <c r="K65" s="1091"/>
      <c r="L65" s="1091"/>
      <c r="M65" s="139" t="s">
        <v>252</v>
      </c>
      <c r="N65" s="43"/>
    </row>
    <row r="66" spans="1:14" ht="18" customHeight="1">
      <c r="A66" s="269" t="s">
        <v>19</v>
      </c>
      <c r="B66" s="1078"/>
      <c r="C66" s="2340">
        <f>'[6]p19--26écoR1'!C66:D66</f>
        <v>226552</v>
      </c>
      <c r="D66" s="2340"/>
      <c r="E66" s="1078"/>
      <c r="F66" s="1078">
        <f>'[6]p19--26écoR1'!F66</f>
        <v>54066</v>
      </c>
      <c r="G66" s="1078"/>
      <c r="H66" s="438"/>
      <c r="I66" s="1078">
        <f>'[6]p19--26écoR1'!I66</f>
        <v>87099</v>
      </c>
      <c r="J66" s="1094"/>
      <c r="K66" s="1091"/>
      <c r="L66" s="1091"/>
      <c r="M66" s="139" t="s">
        <v>253</v>
      </c>
      <c r="N66" s="43"/>
    </row>
    <row r="67" spans="1:14" ht="18" customHeight="1" thickBot="1">
      <c r="A67" s="46" t="s">
        <v>1254</v>
      </c>
      <c r="B67" s="1078"/>
      <c r="C67" s="1080"/>
      <c r="D67" s="1078"/>
      <c r="E67" s="1078"/>
      <c r="F67" s="1078"/>
      <c r="G67" s="1078"/>
      <c r="H67" s="1078"/>
      <c r="I67" s="1078"/>
      <c r="J67" s="1078"/>
      <c r="K67" s="1091"/>
      <c r="L67" s="1091"/>
      <c r="M67" s="149" t="s">
        <v>1253</v>
      </c>
      <c r="N67" s="83"/>
    </row>
    <row r="68" spans="1:14" ht="18" customHeight="1" thickTop="1">
      <c r="A68" s="269" t="s">
        <v>18</v>
      </c>
      <c r="B68" s="1078"/>
      <c r="C68" s="2340">
        <f>'[6]p19--26écoR1'!C68:D68</f>
        <v>779</v>
      </c>
      <c r="D68" s="2340"/>
      <c r="E68" s="1078"/>
      <c r="F68" s="1078">
        <f>'[6]p19--26écoR1'!F68</f>
        <v>514</v>
      </c>
      <c r="G68" s="1078"/>
      <c r="H68" s="1094"/>
      <c r="I68" s="1078">
        <f>'[6]p19--26écoR1'!I68</f>
        <v>141</v>
      </c>
      <c r="J68" s="1078"/>
      <c r="K68" s="1091"/>
      <c r="L68" s="1091"/>
      <c r="M68" s="139" t="s">
        <v>252</v>
      </c>
      <c r="N68" s="930"/>
    </row>
    <row r="69" spans="1:14" s="263" customFormat="1" ht="18" customHeight="1">
      <c r="A69" s="269" t="s">
        <v>19</v>
      </c>
      <c r="B69" s="1078"/>
      <c r="C69" s="2340">
        <f>'[6]p19--26écoR1'!C69:D69</f>
        <v>75766</v>
      </c>
      <c r="D69" s="2340"/>
      <c r="E69" s="1078"/>
      <c r="F69" s="1078">
        <f>'[6]p19--26écoR1'!F69</f>
        <v>44732</v>
      </c>
      <c r="G69" s="1078"/>
      <c r="H69" s="438"/>
      <c r="I69" s="1078">
        <f>'[6]p19--26écoR1'!I69</f>
        <v>16943</v>
      </c>
      <c r="J69" s="1078"/>
      <c r="K69" s="1091"/>
      <c r="L69" s="1091"/>
      <c r="M69" s="139" t="s">
        <v>253</v>
      </c>
    </row>
    <row r="70" spans="1:14" ht="18" customHeight="1">
      <c r="A70" s="46" t="s">
        <v>17</v>
      </c>
      <c r="B70" s="1078"/>
      <c r="C70" s="1080"/>
      <c r="D70" s="1078"/>
      <c r="E70" s="1078"/>
      <c r="F70" s="1078"/>
      <c r="G70" s="1078"/>
      <c r="H70" s="1078"/>
      <c r="I70" s="1078"/>
      <c r="J70" s="97"/>
      <c r="K70" s="1091"/>
      <c r="L70" s="1091"/>
      <c r="M70" s="149" t="s">
        <v>256</v>
      </c>
    </row>
    <row r="71" spans="1:14" ht="18" customHeight="1">
      <c r="A71" s="269" t="s">
        <v>18</v>
      </c>
      <c r="B71" s="1078"/>
      <c r="C71" s="2340">
        <f>'[6]p19--26écoR1'!C71:D71</f>
        <v>3249</v>
      </c>
      <c r="D71" s="2340"/>
      <c r="E71" s="1078"/>
      <c r="F71" s="1078">
        <f>'[6]p19--26écoR1'!F71</f>
        <v>613</v>
      </c>
      <c r="G71" s="1078"/>
      <c r="H71" s="1078"/>
      <c r="I71" s="1078">
        <f>'[6]p19--26écoR1'!I71</f>
        <v>348</v>
      </c>
      <c r="J71" s="1094"/>
      <c r="K71" s="1091"/>
      <c r="L71" s="1091"/>
      <c r="M71" s="139" t="s">
        <v>252</v>
      </c>
    </row>
    <row r="72" spans="1:14" ht="18" customHeight="1">
      <c r="A72" s="269" t="s">
        <v>19</v>
      </c>
      <c r="B72" s="1078"/>
      <c r="C72" s="2340">
        <f>'[6]p19--26écoR1'!C72:D72</f>
        <v>221644</v>
      </c>
      <c r="D72" s="2340"/>
      <c r="E72" s="1078"/>
      <c r="F72" s="1078">
        <f>'[6]p19--26écoR1'!F72</f>
        <v>51732</v>
      </c>
      <c r="G72" s="1078"/>
      <c r="H72" s="1078"/>
      <c r="I72" s="1078">
        <f>'[6]p19--26écoR1'!I72</f>
        <v>24909</v>
      </c>
      <c r="J72" s="1094"/>
      <c r="K72" s="1091"/>
      <c r="L72" s="1091"/>
      <c r="M72" s="139" t="s">
        <v>253</v>
      </c>
    </row>
    <row r="73" spans="1:14" ht="18" customHeight="1">
      <c r="A73" s="46" t="s">
        <v>130</v>
      </c>
      <c r="B73" s="1078"/>
      <c r="C73" s="1080"/>
      <c r="D73" s="1078"/>
      <c r="E73" s="1078"/>
      <c r="F73" s="1078"/>
      <c r="G73" s="1078"/>
      <c r="H73" s="1078"/>
      <c r="I73" s="1078"/>
      <c r="J73" s="1078"/>
      <c r="K73" s="1091"/>
      <c r="L73" s="1091"/>
      <c r="M73" s="149" t="s">
        <v>257</v>
      </c>
    </row>
    <row r="74" spans="1:14" ht="18" customHeight="1">
      <c r="A74" s="46" t="s">
        <v>18</v>
      </c>
      <c r="B74" s="1080"/>
      <c r="C74" s="2340">
        <f>'[6]p19--26écoR1'!C74:D74</f>
        <v>29459</v>
      </c>
      <c r="D74" s="2340"/>
      <c r="E74" s="1080"/>
      <c r="F74" s="1080">
        <f>'[6]p19--26écoR1'!F74</f>
        <v>12777</v>
      </c>
      <c r="G74" s="1080"/>
      <c r="H74" s="1080"/>
      <c r="I74" s="1080">
        <f>'[6]p19--26écoR1'!I74</f>
        <v>6552</v>
      </c>
      <c r="J74" s="1080"/>
      <c r="K74" s="1090">
        <v>0</v>
      </c>
      <c r="L74" s="1090"/>
      <c r="M74" s="149" t="s">
        <v>252</v>
      </c>
    </row>
    <row r="75" spans="1:14" ht="18" customHeight="1" thickBot="1">
      <c r="A75" s="1196" t="s">
        <v>19</v>
      </c>
      <c r="B75" s="1299"/>
      <c r="C75" s="2325">
        <f>'[6]p19--26écoR1'!C75:D75</f>
        <v>659950</v>
      </c>
      <c r="D75" s="2325"/>
      <c r="E75" s="1299"/>
      <c r="F75" s="1299">
        <f>'[6]p19--26écoR1'!F75</f>
        <v>186852</v>
      </c>
      <c r="G75" s="1299"/>
      <c r="H75" s="1299"/>
      <c r="I75" s="1299">
        <f>'[6]p19--26écoR1'!I75</f>
        <v>193835</v>
      </c>
      <c r="J75" s="1299"/>
      <c r="K75" s="1301">
        <v>0</v>
      </c>
      <c r="L75" s="1301"/>
      <c r="M75" s="1267" t="s">
        <v>253</v>
      </c>
    </row>
    <row r="76" spans="1:14" ht="18" customHeight="1" thickTop="1">
      <c r="A76" s="102" t="s">
        <v>406</v>
      </c>
      <c r="B76" s="102"/>
      <c r="K76" s="4"/>
      <c r="L76" s="4"/>
      <c r="M76" s="265" t="s">
        <v>408</v>
      </c>
    </row>
    <row r="77" spans="1:14" ht="18" customHeight="1">
      <c r="A77" s="102" t="s">
        <v>407</v>
      </c>
      <c r="B77" s="102"/>
      <c r="K77" s="4"/>
      <c r="L77" s="4"/>
      <c r="M77" s="81" t="s">
        <v>409</v>
      </c>
    </row>
    <row r="78" spans="1:14" ht="18" customHeight="1">
      <c r="G78" s="66"/>
    </row>
    <row r="79" spans="1:14" ht="18" customHeight="1">
      <c r="A79" s="431" t="s">
        <v>128</v>
      </c>
      <c r="B79" s="427"/>
      <c r="C79" s="263"/>
      <c r="G79" s="66"/>
      <c r="K79" s="427"/>
      <c r="L79" s="427"/>
      <c r="M79" s="428" t="s">
        <v>258</v>
      </c>
    </row>
    <row r="80" spans="1:14" ht="18" customHeight="1">
      <c r="A80" s="28"/>
      <c r="B80" s="20"/>
      <c r="C80" s="263"/>
      <c r="D80" s="263"/>
      <c r="E80" s="263"/>
      <c r="F80" s="263"/>
      <c r="G80" s="66"/>
      <c r="H80" s="263"/>
      <c r="I80" s="263"/>
      <c r="J80" s="263"/>
      <c r="K80" s="263"/>
      <c r="L80" s="263"/>
      <c r="M80" s="263"/>
    </row>
    <row r="81" spans="1:13" ht="18" customHeight="1">
      <c r="A81" s="18" t="s">
        <v>112</v>
      </c>
      <c r="M81" s="107" t="s">
        <v>259</v>
      </c>
    </row>
    <row r="82" spans="1:13" ht="18" customHeight="1" thickBot="1">
      <c r="A82" s="103" t="s">
        <v>20</v>
      </c>
      <c r="M82" s="81" t="s">
        <v>260</v>
      </c>
    </row>
    <row r="83" spans="1:13" s="302" customFormat="1" ht="18" customHeight="1" thickTop="1">
      <c r="A83" s="1316"/>
      <c r="B83" s="1316"/>
      <c r="C83" s="1316"/>
      <c r="D83" s="1316"/>
      <c r="E83" s="1317">
        <v>2017</v>
      </c>
      <c r="F83" s="1317"/>
      <c r="G83" s="1317"/>
      <c r="H83" s="1317">
        <v>2016</v>
      </c>
      <c r="I83" s="1316"/>
      <c r="J83" s="1318"/>
      <c r="K83" s="1319"/>
      <c r="L83" s="1319"/>
      <c r="M83" s="1320"/>
    </row>
    <row r="84" spans="1:13" s="302" customFormat="1" ht="18" customHeight="1">
      <c r="A84" s="692" t="s">
        <v>583</v>
      </c>
      <c r="B84" s="142"/>
      <c r="C84" s="142"/>
      <c r="D84" s="142"/>
      <c r="E84" s="142"/>
      <c r="F84" s="81"/>
      <c r="G84" s="142"/>
      <c r="H84" s="142"/>
      <c r="I84" s="142"/>
      <c r="J84" s="690"/>
      <c r="K84" s="691"/>
      <c r="L84" s="691"/>
      <c r="M84" s="1232" t="s">
        <v>591</v>
      </c>
    </row>
    <row r="85" spans="1:13" s="302" customFormat="1" ht="18" customHeight="1">
      <c r="A85" s="269" t="s">
        <v>584</v>
      </c>
      <c r="B85" s="62"/>
      <c r="C85" s="62"/>
      <c r="D85" s="271"/>
      <c r="E85" s="268">
        <f>'[9]p19--26écoR1'!E85</f>
        <v>0.4</v>
      </c>
      <c r="F85" s="268"/>
      <c r="G85" s="268"/>
      <c r="H85" s="268">
        <f>'[9]p19--26écoR1'!H85</f>
        <v>0.4</v>
      </c>
      <c r="I85" s="32"/>
      <c r="J85" s="62"/>
      <c r="K85" s="62"/>
      <c r="L85" s="62"/>
      <c r="M85" s="239" t="s">
        <v>592</v>
      </c>
    </row>
    <row r="86" spans="1:13" s="302" customFormat="1" ht="18" customHeight="1">
      <c r="A86" s="269" t="s">
        <v>585</v>
      </c>
      <c r="B86" s="272"/>
      <c r="C86" s="272"/>
      <c r="D86" s="247"/>
      <c r="E86" s="268">
        <f>'[9]p19--26écoR1'!E86</f>
        <v>5.6</v>
      </c>
      <c r="F86" s="268"/>
      <c r="G86" s="268"/>
      <c r="H86" s="268">
        <f>'[9]p19--26écoR1'!H86</f>
        <v>38.1</v>
      </c>
      <c r="I86" s="32"/>
      <c r="J86" s="62"/>
      <c r="K86" s="62"/>
      <c r="L86" s="62"/>
      <c r="M86" s="139" t="s">
        <v>593</v>
      </c>
    </row>
    <row r="87" spans="1:13" ht="18" customHeight="1">
      <c r="A87" s="262" t="s">
        <v>586</v>
      </c>
      <c r="E87" s="753"/>
      <c r="F87" s="753"/>
      <c r="G87" s="271"/>
      <c r="H87" s="32"/>
      <c r="I87" s="271"/>
      <c r="J87" s="62"/>
      <c r="K87" s="62"/>
      <c r="L87" s="62"/>
      <c r="M87" s="465" t="s">
        <v>594</v>
      </c>
    </row>
    <row r="88" spans="1:13" ht="18" customHeight="1">
      <c r="A88" s="269" t="s">
        <v>587</v>
      </c>
      <c r="B88" s="62"/>
      <c r="C88" s="62"/>
      <c r="D88" s="271"/>
      <c r="E88" s="268">
        <f>'[9]p19--26écoR1'!E88</f>
        <v>15.1</v>
      </c>
      <c r="F88" s="268"/>
      <c r="G88" s="268"/>
      <c r="H88" s="268">
        <f>'[9]p19--26écoR1'!H88</f>
        <v>17.2</v>
      </c>
      <c r="I88" s="247"/>
      <c r="J88" s="272"/>
      <c r="K88" s="272"/>
      <c r="L88" s="272"/>
      <c r="M88" s="466" t="s">
        <v>595</v>
      </c>
    </row>
    <row r="89" spans="1:13" s="302" customFormat="1" ht="18" customHeight="1">
      <c r="A89" s="81" t="s">
        <v>588</v>
      </c>
      <c r="B89" s="81"/>
      <c r="C89" s="81"/>
      <c r="D89" s="81"/>
      <c r="E89" s="519">
        <f>'[9]p19--26écoR1'!E89</f>
        <v>74</v>
      </c>
      <c r="F89" s="1813"/>
      <c r="G89" s="519"/>
      <c r="H89" s="519">
        <f>'[9]p19--26écoR1'!H89</f>
        <v>38.5</v>
      </c>
      <c r="I89" s="81"/>
      <c r="J89" s="81"/>
      <c r="K89" s="81"/>
      <c r="L89" s="81"/>
      <c r="M89" s="81" t="s">
        <v>596</v>
      </c>
    </row>
    <row r="90" spans="1:13" ht="18" customHeight="1" thickBot="1">
      <c r="A90" s="1275" t="s">
        <v>589</v>
      </c>
      <c r="B90" s="1294"/>
      <c r="C90" s="1294"/>
      <c r="D90" s="1295"/>
      <c r="E90" s="1814">
        <f>'[9]p19--26écoR1'!E90</f>
        <v>14.2</v>
      </c>
      <c r="F90" s="1815"/>
      <c r="G90" s="1814"/>
      <c r="H90" s="1814">
        <f>'[9]p19--26écoR1'!H90</f>
        <v>13.7</v>
      </c>
      <c r="I90" s="1296"/>
      <c r="J90" s="1297"/>
      <c r="K90" s="1297"/>
      <c r="L90" s="1297"/>
      <c r="M90" s="1298" t="s">
        <v>597</v>
      </c>
    </row>
    <row r="91" spans="1:13" s="263" customFormat="1" ht="18" customHeight="1" thickTop="1">
      <c r="A91" s="98" t="s">
        <v>482</v>
      </c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 t="s">
        <v>483</v>
      </c>
    </row>
    <row r="92" spans="1:13" s="263" customFormat="1" ht="18" customHeight="1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</row>
    <row r="93" spans="1:13" s="302" customFormat="1" ht="18" customHeight="1">
      <c r="A93" s="462" t="s">
        <v>590</v>
      </c>
      <c r="B93" s="229"/>
      <c r="C93" s="229"/>
      <c r="D93" s="229"/>
      <c r="E93" s="229"/>
      <c r="F93" s="229"/>
      <c r="G93" s="229"/>
      <c r="H93" s="229"/>
      <c r="I93" s="229"/>
      <c r="J93" s="467"/>
      <c r="K93" s="19"/>
      <c r="L93" s="19"/>
      <c r="M93" s="468" t="s">
        <v>598</v>
      </c>
    </row>
    <row r="94" spans="1:13" ht="18" customHeight="1" thickBot="1">
      <c r="A94" s="103" t="s">
        <v>20</v>
      </c>
      <c r="B94" s="153"/>
      <c r="C94" s="153"/>
      <c r="D94" s="1141"/>
      <c r="E94" s="153"/>
      <c r="F94" s="1141"/>
      <c r="G94" s="1141"/>
      <c r="H94" s="153"/>
      <c r="I94" s="1141"/>
      <c r="J94" s="153"/>
      <c r="K94" s="153"/>
      <c r="L94" s="153"/>
      <c r="M94" s="81" t="s">
        <v>260</v>
      </c>
    </row>
    <row r="95" spans="1:13" ht="18" customHeight="1" thickTop="1">
      <c r="A95" s="1321"/>
      <c r="B95" s="1316"/>
      <c r="C95" s="1322"/>
      <c r="D95" s="1323"/>
      <c r="E95" s="1317">
        <v>2017</v>
      </c>
      <c r="F95" s="1317"/>
      <c r="G95" s="1317"/>
      <c r="H95" s="1317">
        <v>2016</v>
      </c>
      <c r="I95" s="1323"/>
      <c r="J95" s="1322"/>
      <c r="K95" s="1322"/>
      <c r="L95" s="1322"/>
      <c r="M95" s="1316"/>
    </row>
    <row r="96" spans="1:13" ht="18" customHeight="1">
      <c r="A96" s="1233" t="s">
        <v>550</v>
      </c>
      <c r="B96" s="142"/>
      <c r="C96" s="69"/>
      <c r="D96" s="1142"/>
      <c r="E96" s="519">
        <f>'[9]p19--26écoR1'!E96</f>
        <v>3242.9</v>
      </c>
      <c r="F96" s="519"/>
      <c r="G96" s="519"/>
      <c r="H96" s="519">
        <f>'[9]p19--26écoR1'!H96</f>
        <v>3066</v>
      </c>
      <c r="I96" s="277"/>
      <c r="J96" s="69"/>
      <c r="K96" s="69"/>
      <c r="L96" s="69"/>
      <c r="M96" s="469" t="s">
        <v>599</v>
      </c>
    </row>
    <row r="97" spans="1:13" s="263" customFormat="1" ht="18" customHeight="1" thickBot="1">
      <c r="A97" s="1291" t="s">
        <v>10</v>
      </c>
      <c r="B97" s="1268"/>
      <c r="C97" s="1268"/>
      <c r="D97" s="1268"/>
      <c r="E97" s="1807">
        <f>'[9]p19--26écoR1'!E97</f>
        <v>10.3</v>
      </c>
      <c r="F97" s="1293"/>
      <c r="G97" s="1807"/>
      <c r="H97" s="1807">
        <f>'[9]p19--26écoR1'!H97</f>
        <v>10.199999999999999</v>
      </c>
      <c r="I97" s="1268"/>
      <c r="J97" s="1268"/>
      <c r="K97" s="1268"/>
      <c r="L97" s="1268"/>
      <c r="M97" s="1292" t="s">
        <v>188</v>
      </c>
    </row>
    <row r="98" spans="1:13" ht="18" customHeight="1" thickTop="1">
      <c r="A98" s="99" t="s">
        <v>482</v>
      </c>
      <c r="B98" s="229"/>
      <c r="C98" s="229"/>
      <c r="D98" s="229"/>
      <c r="E98" s="229"/>
      <c r="F98" s="229"/>
      <c r="G98" s="229"/>
      <c r="H98" s="229"/>
      <c r="I98" s="229"/>
      <c r="J98" s="229"/>
      <c r="K98" s="229"/>
      <c r="L98" s="229"/>
      <c r="M98" s="229" t="s">
        <v>483</v>
      </c>
    </row>
    <row r="99" spans="1:13" ht="18" customHeight="1"/>
    <row r="100" spans="1:13" ht="18" customHeight="1" thickBot="1">
      <c r="A100" s="18" t="s">
        <v>625</v>
      </c>
      <c r="M100" s="107" t="s">
        <v>626</v>
      </c>
    </row>
    <row r="101" spans="1:13" ht="18" customHeight="1" thickTop="1">
      <c r="A101" s="1234"/>
      <c r="B101" s="2329" t="s">
        <v>262</v>
      </c>
      <c r="C101" s="2329"/>
      <c r="D101" s="2329" t="s">
        <v>487</v>
      </c>
      <c r="E101" s="2329"/>
      <c r="F101" s="2329"/>
      <c r="G101" s="2329"/>
      <c r="H101" s="2349" t="s">
        <v>261</v>
      </c>
      <c r="I101" s="2349"/>
      <c r="J101" s="1235"/>
      <c r="K101" s="1236"/>
      <c r="L101" s="1236"/>
      <c r="M101" s="1237"/>
    </row>
    <row r="102" spans="1:13" ht="18" customHeight="1">
      <c r="A102" s="303"/>
      <c r="B102" s="2330"/>
      <c r="C102" s="2330"/>
      <c r="D102" s="2330"/>
      <c r="E102" s="2330"/>
      <c r="F102" s="2330"/>
      <c r="G102" s="2330"/>
      <c r="H102" s="303" t="s">
        <v>488</v>
      </c>
      <c r="I102" s="1146"/>
      <c r="J102" s="1146"/>
      <c r="K102" s="305"/>
      <c r="L102" s="305"/>
      <c r="M102" s="304"/>
    </row>
    <row r="103" spans="1:13" ht="18" customHeight="1">
      <c r="A103" s="306"/>
      <c r="B103" s="2331" t="s">
        <v>94</v>
      </c>
      <c r="C103" s="2331"/>
      <c r="D103" s="2331" t="s">
        <v>489</v>
      </c>
      <c r="E103" s="2331"/>
      <c r="F103" s="2331"/>
      <c r="G103" s="2331"/>
      <c r="H103" s="2331" t="s">
        <v>93</v>
      </c>
      <c r="I103" s="2331"/>
      <c r="J103" s="458"/>
      <c r="K103" s="307"/>
      <c r="L103" s="307"/>
      <c r="M103" s="304"/>
    </row>
    <row r="104" spans="1:13" ht="18" customHeight="1">
      <c r="A104" s="306"/>
      <c r="B104" s="2332"/>
      <c r="C104" s="2332"/>
      <c r="D104" s="2332"/>
      <c r="E104" s="2332"/>
      <c r="F104" s="2332"/>
      <c r="G104" s="2332"/>
      <c r="H104" s="2348" t="s">
        <v>490</v>
      </c>
      <c r="I104" s="2348"/>
      <c r="J104" s="308"/>
      <c r="K104" s="309"/>
      <c r="L104" s="307"/>
      <c r="M104" s="304"/>
    </row>
    <row r="105" spans="1:13" ht="18" customHeight="1">
      <c r="A105" s="236"/>
      <c r="B105" s="2327" t="s">
        <v>491</v>
      </c>
      <c r="C105" s="2327"/>
      <c r="D105" s="2327" t="s">
        <v>492</v>
      </c>
      <c r="E105" s="2327"/>
      <c r="F105" s="2328" t="s">
        <v>600</v>
      </c>
      <c r="G105" s="2328"/>
      <c r="H105" s="154"/>
      <c r="I105" s="459"/>
      <c r="J105" s="459"/>
      <c r="K105" s="154"/>
      <c r="L105" s="154"/>
      <c r="M105" s="141"/>
    </row>
    <row r="106" spans="1:13" ht="18" customHeight="1">
      <c r="A106" s="232"/>
      <c r="B106" s="2326" t="s">
        <v>264</v>
      </c>
      <c r="C106" s="2326"/>
      <c r="D106" s="2326" t="s">
        <v>263</v>
      </c>
      <c r="E106" s="2326"/>
      <c r="F106" s="2326" t="s">
        <v>601</v>
      </c>
      <c r="G106" s="2326"/>
      <c r="H106" s="460"/>
      <c r="I106" s="460"/>
      <c r="J106" s="460"/>
      <c r="K106" s="152"/>
      <c r="L106" s="152"/>
      <c r="M106" s="142"/>
    </row>
    <row r="107" spans="1:13" ht="18" customHeight="1">
      <c r="A107" s="232"/>
      <c r="B107" s="1097">
        <v>2017</v>
      </c>
      <c r="C107" s="1097">
        <v>2016</v>
      </c>
      <c r="D107" s="1097">
        <v>2017</v>
      </c>
      <c r="E107" s="1097">
        <v>2016</v>
      </c>
      <c r="F107" s="1097">
        <v>2017</v>
      </c>
      <c r="G107" s="1097">
        <v>2016</v>
      </c>
      <c r="H107" s="1097">
        <v>2017</v>
      </c>
      <c r="I107" s="1097">
        <v>2016</v>
      </c>
      <c r="J107" s="1083"/>
      <c r="K107" s="152"/>
      <c r="L107" s="187"/>
      <c r="M107" s="239"/>
    </row>
    <row r="108" spans="1:13" ht="18" customHeight="1">
      <c r="A108" s="310" t="s">
        <v>493</v>
      </c>
      <c r="B108" s="664">
        <f>'[9]p19--26écoR1'!B108</f>
        <v>129273</v>
      </c>
      <c r="C108" s="664">
        <f>'[9]p19--26écoR1'!C108</f>
        <v>124182</v>
      </c>
      <c r="D108" s="664">
        <f>'[9]p19--26écoR1'!D108</f>
        <v>22218</v>
      </c>
      <c r="E108" s="664">
        <f>'[9]p19--26écoR1'!E108</f>
        <v>16632</v>
      </c>
      <c r="F108" s="664">
        <f>'[9]p19--26écoR1'!F108</f>
        <v>105328</v>
      </c>
      <c r="G108" s="1161">
        <f>'[9]p19--26écoR1'!G108</f>
        <v>102080</v>
      </c>
      <c r="H108" s="1161">
        <f>'[9]p19--26écoR1'!H108</f>
        <v>150198</v>
      </c>
      <c r="I108" s="1170">
        <f>'[9]p19--26écoR1'!I108</f>
        <v>142064</v>
      </c>
      <c r="J108" s="382"/>
      <c r="K108" s="311"/>
      <c r="L108" s="312"/>
      <c r="M108" s="302" t="s">
        <v>494</v>
      </c>
    </row>
    <row r="109" spans="1:13" ht="18" customHeight="1" thickBot="1">
      <c r="A109" s="1291" t="s">
        <v>10</v>
      </c>
      <c r="B109" s="1268">
        <f>'[9]p19--26écoR1'!B109</f>
        <v>6.2</v>
      </c>
      <c r="C109" s="1268">
        <f>'[9]p19--26écoR1'!C109</f>
        <v>6.2</v>
      </c>
      <c r="D109" s="1268">
        <f>'[9]p19--26écoR1'!D109</f>
        <v>7.3</v>
      </c>
      <c r="E109" s="1268">
        <f>'[9]p19--26écoR1'!E109</f>
        <v>5.6</v>
      </c>
      <c r="F109" s="1268">
        <f>'[9]p19--26écoR1'!F109</f>
        <v>16.3</v>
      </c>
      <c r="G109" s="1287">
        <f>'[9]p19--26écoR1'!G109</f>
        <v>16.3</v>
      </c>
      <c r="H109" s="1287">
        <f>'[9]p19--26écoR1'!H109</f>
        <v>13.2</v>
      </c>
      <c r="I109" s="1287">
        <f>'[9]p19--26écoR1'!I109</f>
        <v>12.8</v>
      </c>
      <c r="J109" s="1268"/>
      <c r="K109" s="1268"/>
      <c r="L109" s="1268"/>
      <c r="M109" s="1292" t="s">
        <v>188</v>
      </c>
    </row>
    <row r="110" spans="1:13" ht="18" customHeight="1" thickTop="1">
      <c r="A110" s="313" t="s">
        <v>495</v>
      </c>
      <c r="B110" s="314"/>
      <c r="C110" s="315"/>
      <c r="D110" s="315"/>
      <c r="E110" s="315"/>
      <c r="F110" s="315"/>
      <c r="G110" s="315"/>
      <c r="H110" s="315"/>
      <c r="I110" s="315"/>
      <c r="J110" s="315"/>
      <c r="K110" s="314"/>
      <c r="L110" s="314"/>
      <c r="M110" s="316" t="s">
        <v>496</v>
      </c>
    </row>
    <row r="111" spans="1:13" ht="18" customHeight="1">
      <c r="A111" s="318" t="s">
        <v>482</v>
      </c>
      <c r="B111" s="302"/>
      <c r="C111" s="302"/>
      <c r="D111" s="302"/>
      <c r="E111" s="302"/>
      <c r="F111" s="302"/>
      <c r="G111" s="302"/>
      <c r="H111" s="302"/>
      <c r="I111" s="302"/>
      <c r="J111" s="302"/>
      <c r="K111" s="302"/>
      <c r="L111" s="302"/>
      <c r="M111" s="302" t="s">
        <v>483</v>
      </c>
    </row>
    <row r="112" spans="1:13" ht="18" customHeight="1"/>
    <row r="113" spans="1:14" ht="18" customHeight="1">
      <c r="A113" s="5"/>
    </row>
    <row r="114" spans="1:14" ht="27.75" customHeight="1">
      <c r="A114" s="5"/>
    </row>
    <row r="115" spans="1:14" ht="18" customHeight="1" thickBot="1">
      <c r="A115" s="5"/>
    </row>
    <row r="116" spans="1:14" ht="13.5" customHeight="1" thickTop="1">
      <c r="A116" s="953"/>
      <c r="B116" s="928"/>
      <c r="C116" s="928"/>
      <c r="D116" s="928"/>
      <c r="E116" s="928"/>
      <c r="F116" s="928"/>
      <c r="G116" s="928"/>
      <c r="H116" s="928"/>
      <c r="I116" s="928"/>
      <c r="J116" s="928"/>
      <c r="K116" s="928"/>
      <c r="L116" s="928"/>
      <c r="M116" s="928"/>
    </row>
    <row r="117" spans="1:14" ht="18" customHeight="1">
      <c r="A117" s="5"/>
    </row>
    <row r="118" spans="1:14" ht="18" customHeight="1">
      <c r="A118" s="431" t="s">
        <v>567</v>
      </c>
      <c r="B118" s="427"/>
      <c r="C118" s="263"/>
      <c r="K118" s="427"/>
      <c r="L118" s="427"/>
      <c r="M118" s="428" t="s">
        <v>574</v>
      </c>
    </row>
    <row r="119" spans="1:14" ht="18" customHeight="1">
      <c r="A119" s="28"/>
      <c r="B119" s="20"/>
      <c r="C119" s="263"/>
      <c r="D119" s="263"/>
      <c r="E119" s="263"/>
      <c r="F119" s="263"/>
      <c r="G119" s="263"/>
      <c r="H119" s="263"/>
      <c r="I119" s="263"/>
      <c r="J119" s="263"/>
      <c r="K119" s="263"/>
      <c r="L119" s="263"/>
      <c r="M119" s="263"/>
    </row>
    <row r="120" spans="1:14" ht="18" customHeight="1">
      <c r="A120" s="18" t="s">
        <v>113</v>
      </c>
      <c r="M120" s="107" t="s">
        <v>265</v>
      </c>
    </row>
    <row r="121" spans="1:14" ht="18" customHeight="1" thickBot="1">
      <c r="A121" s="103" t="s">
        <v>21</v>
      </c>
      <c r="K121" s="24"/>
      <c r="L121" s="24"/>
      <c r="M121" s="81" t="s">
        <v>276</v>
      </c>
    </row>
    <row r="122" spans="1:14" ht="18" customHeight="1" thickTop="1">
      <c r="A122" s="1238"/>
      <c r="B122" s="2316" t="s">
        <v>272</v>
      </c>
      <c r="C122" s="2316" t="s">
        <v>271</v>
      </c>
      <c r="D122" s="2316"/>
      <c r="E122" s="2316" t="s">
        <v>261</v>
      </c>
      <c r="F122" s="1211" t="s">
        <v>269</v>
      </c>
      <c r="G122" s="1211" t="s">
        <v>267</v>
      </c>
      <c r="H122" s="2294" t="s">
        <v>266</v>
      </c>
      <c r="I122" s="2294"/>
      <c r="J122" s="1211" t="s">
        <v>266</v>
      </c>
      <c r="K122" s="1239"/>
      <c r="L122" s="1239"/>
      <c r="M122" s="1218"/>
    </row>
    <row r="123" spans="1:14" ht="18" customHeight="1">
      <c r="A123" s="124"/>
      <c r="B123" s="2323"/>
      <c r="C123" s="2323"/>
      <c r="D123" s="2323"/>
      <c r="E123" s="2323"/>
      <c r="F123" s="1145" t="s">
        <v>270</v>
      </c>
      <c r="G123" s="1145" t="s">
        <v>268</v>
      </c>
      <c r="H123" s="2307" t="s">
        <v>499</v>
      </c>
      <c r="I123" s="2307"/>
      <c r="J123" s="2059" t="s">
        <v>1255</v>
      </c>
      <c r="K123" s="179"/>
      <c r="L123" s="179"/>
      <c r="M123" s="229"/>
    </row>
    <row r="124" spans="1:14" ht="18" customHeight="1">
      <c r="A124" s="237"/>
      <c r="B124" s="472"/>
      <c r="C124" s="2304"/>
      <c r="D124" s="2304"/>
      <c r="E124" s="472"/>
      <c r="F124" s="472"/>
      <c r="G124" s="472" t="s">
        <v>23</v>
      </c>
      <c r="H124" s="2304" t="s">
        <v>22</v>
      </c>
      <c r="I124" s="2304"/>
      <c r="J124" s="252" t="s">
        <v>180</v>
      </c>
      <c r="K124" s="153"/>
      <c r="L124" s="153"/>
      <c r="M124" s="229"/>
    </row>
    <row r="125" spans="1:14" ht="18" customHeight="1">
      <c r="A125" s="237"/>
      <c r="B125" s="70" t="s">
        <v>274</v>
      </c>
      <c r="C125" s="2304" t="s">
        <v>273</v>
      </c>
      <c r="D125" s="2304"/>
      <c r="E125" s="472" t="s">
        <v>27</v>
      </c>
      <c r="F125" s="472" t="s">
        <v>86</v>
      </c>
      <c r="G125" s="472" t="s">
        <v>24</v>
      </c>
      <c r="H125" s="2304" t="s">
        <v>507</v>
      </c>
      <c r="I125" s="2304"/>
      <c r="J125" s="180" t="s">
        <v>1256</v>
      </c>
      <c r="K125" s="153"/>
      <c r="L125" s="153"/>
      <c r="M125" s="229"/>
    </row>
    <row r="126" spans="1:14" ht="18" customHeight="1">
      <c r="A126" s="232"/>
      <c r="B126" s="475"/>
      <c r="C126" s="2302"/>
      <c r="D126" s="2302"/>
      <c r="E126" s="475"/>
      <c r="F126" s="475" t="s">
        <v>26</v>
      </c>
      <c r="G126" s="475" t="s">
        <v>25</v>
      </c>
      <c r="H126" s="2302"/>
      <c r="I126" s="2302"/>
      <c r="J126" s="475"/>
      <c r="K126" s="69"/>
      <c r="L126" s="69"/>
      <c r="M126" s="142"/>
    </row>
    <row r="127" spans="1:14" ht="18" customHeight="1" thickBot="1">
      <c r="A127" s="1101" t="s">
        <v>1222</v>
      </c>
      <c r="B127" s="32"/>
      <c r="C127" s="1099"/>
      <c r="D127" s="1099"/>
      <c r="E127" s="1099"/>
      <c r="F127" s="1099"/>
      <c r="G127" s="1099"/>
      <c r="H127" s="1100"/>
      <c r="I127" s="1077"/>
      <c r="J127" s="1077"/>
      <c r="K127" s="69"/>
      <c r="L127" s="62"/>
      <c r="M127" s="1129" t="s">
        <v>1223</v>
      </c>
    </row>
    <row r="128" spans="1:14" ht="18" customHeight="1" thickTop="1">
      <c r="A128" s="232" t="s">
        <v>166</v>
      </c>
      <c r="B128" s="488">
        <f>'[3]p19--26écoR1'!B128</f>
        <v>1738</v>
      </c>
      <c r="C128" s="2312">
        <f>'[3]p19--26écoR1'!C128</f>
        <v>49991</v>
      </c>
      <c r="D128" s="2312">
        <f>'[3]p19--26écoR1'!D128</f>
        <v>0</v>
      </c>
      <c r="E128" s="487">
        <f>'[3]p19--26écoR1'!E128</f>
        <v>61305</v>
      </c>
      <c r="F128" s="487">
        <f>'[3]p19--26écoR1'!F128</f>
        <v>62114</v>
      </c>
      <c r="G128" s="473" t="str">
        <f>'[3]p19--26écoR1'!G128</f>
        <v>…</v>
      </c>
      <c r="H128" s="2318">
        <f>'[3]p19--26écoR1'!H128</f>
        <v>143284</v>
      </c>
      <c r="I128" s="2318">
        <f>'[3]p19--26écoR1'!I128</f>
        <v>0</v>
      </c>
      <c r="J128" s="477">
        <f>'[3]p19--26écoR1'!J128</f>
        <v>784</v>
      </c>
      <c r="K128" s="273"/>
      <c r="L128" s="274"/>
      <c r="M128" s="155" t="s">
        <v>275</v>
      </c>
      <c r="N128" s="928"/>
    </row>
    <row r="129" spans="1:13" ht="18" customHeight="1">
      <c r="A129" s="30" t="s">
        <v>10</v>
      </c>
      <c r="B129" s="476">
        <f>'[3]p19--26écoR1'!B129</f>
        <v>9.9257567104511715</v>
      </c>
      <c r="C129" s="2322">
        <f>'[3]p19--26écoR1'!C129</f>
        <v>37.533035017118145</v>
      </c>
      <c r="D129" s="2322">
        <f>'[3]p19--26écoR1'!D129</f>
        <v>0</v>
      </c>
      <c r="E129" s="476">
        <f>'[3]p19--26écoR1'!E129</f>
        <v>16.718755113394639</v>
      </c>
      <c r="F129" s="476">
        <f>'[3]p19--26écoR1'!F129</f>
        <v>15.473221914709699</v>
      </c>
      <c r="G129" s="474" t="str">
        <f>'[3]p19--26écoR1'!G129</f>
        <v>…</v>
      </c>
      <c r="H129" s="2322">
        <f>'[3]p19--26écoR1'!H129</f>
        <v>22.552653656125706</v>
      </c>
      <c r="I129" s="2322">
        <f>'[3]p19--26écoR1'!I129</f>
        <v>0</v>
      </c>
      <c r="J129" s="476">
        <f>'[3]p19--26écoR1'!J129</f>
        <v>11.14269471290506</v>
      </c>
      <c r="K129" s="164"/>
      <c r="L129" s="164"/>
      <c r="M129" s="123" t="s">
        <v>188</v>
      </c>
    </row>
    <row r="130" spans="1:13" s="263" customFormat="1" ht="18" customHeight="1">
      <c r="A130" s="1106"/>
      <c r="B130" s="1130"/>
      <c r="C130" s="1130"/>
      <c r="D130" s="1130"/>
      <c r="E130" s="1130"/>
      <c r="F130" s="1130"/>
      <c r="G130" s="1130"/>
      <c r="H130" s="1130"/>
      <c r="I130" s="1130"/>
      <c r="J130" s="1130"/>
      <c r="K130" s="1133"/>
      <c r="L130" s="1133"/>
      <c r="M130" s="1134"/>
    </row>
    <row r="131" spans="1:13" ht="18" customHeight="1">
      <c r="A131" s="1102" t="s">
        <v>1224</v>
      </c>
      <c r="B131" s="1077"/>
      <c r="C131" s="106"/>
      <c r="D131" s="106"/>
      <c r="E131" s="106"/>
      <c r="F131" s="106"/>
      <c r="G131" s="106"/>
      <c r="H131" s="1098"/>
      <c r="I131" s="1077"/>
      <c r="J131" s="1077"/>
      <c r="K131" s="69"/>
      <c r="L131" s="69"/>
      <c r="M131" s="1132" t="s">
        <v>1225</v>
      </c>
    </row>
    <row r="132" spans="1:13" ht="18" customHeight="1">
      <c r="A132" s="232" t="s">
        <v>166</v>
      </c>
      <c r="B132" s="488">
        <f>'[3]p19--26écoR1'!B132</f>
        <v>2715</v>
      </c>
      <c r="C132" s="2312">
        <f>'[3]p19--26écoR1'!C132</f>
        <v>60005</v>
      </c>
      <c r="D132" s="2312">
        <f>'[3]p19--26écoR1'!D132</f>
        <v>0</v>
      </c>
      <c r="E132" s="487">
        <f>'[3]p19--26écoR1'!E132</f>
        <v>67114</v>
      </c>
      <c r="F132" s="487">
        <f>'[3]p19--26écoR1'!F132</f>
        <v>69625</v>
      </c>
      <c r="G132" s="1084" t="str">
        <f>'[3]p19--26écoR1'!G132</f>
        <v>…</v>
      </c>
      <c r="H132" s="2318">
        <f>'[3]p19--26écoR1'!H132</f>
        <v>169711</v>
      </c>
      <c r="I132" s="2318">
        <f>'[3]p19--26écoR1'!I132</f>
        <v>0</v>
      </c>
      <c r="J132" s="1092" t="str">
        <f>'[3]p19--26écoR1'!J132</f>
        <v>…</v>
      </c>
      <c r="K132" s="273"/>
      <c r="L132" s="274"/>
      <c r="M132" s="155" t="s">
        <v>275</v>
      </c>
    </row>
    <row r="133" spans="1:13" ht="18" customHeight="1" thickBot="1">
      <c r="A133" s="1183" t="s">
        <v>10</v>
      </c>
      <c r="B133" s="1278">
        <f>'[3]p19--26écoR1'!B133</f>
        <v>14.265447667087011</v>
      </c>
      <c r="C133" s="2317">
        <f>'[3]p19--26écoR1'!C133</f>
        <v>39.736568503446861</v>
      </c>
      <c r="D133" s="2317">
        <f>'[3]p19--26écoR1'!D133</f>
        <v>0</v>
      </c>
      <c r="E133" s="1278">
        <f>'[3]p19--26écoR1'!E133</f>
        <v>17.616748957258764</v>
      </c>
      <c r="F133" s="1278">
        <f>'[3]p19--26écoR1'!F133</f>
        <v>16.444921028950148</v>
      </c>
      <c r="G133" s="1270" t="str">
        <f>'[3]p19--26écoR1'!G133</f>
        <v>…</v>
      </c>
      <c r="H133" s="2317">
        <f>'[3]p19--26écoR1'!H133</f>
        <v>22.652658611723627</v>
      </c>
      <c r="I133" s="2317">
        <f>'[3]p19--26écoR1'!I133</f>
        <v>0</v>
      </c>
      <c r="J133" s="1278" t="str">
        <f>'[3]p19--26écoR1'!J133</f>
        <v>…</v>
      </c>
      <c r="K133" s="1286"/>
      <c r="L133" s="1286"/>
      <c r="M133" s="1179" t="s">
        <v>188</v>
      </c>
    </row>
    <row r="134" spans="1:13" ht="18" customHeight="1" thickTop="1">
      <c r="A134" s="2320" t="s">
        <v>1258</v>
      </c>
      <c r="B134" s="2321"/>
      <c r="C134" s="2321"/>
      <c r="D134" s="2321"/>
      <c r="E134" s="2321"/>
      <c r="F134" s="2321"/>
      <c r="G134" s="2321"/>
      <c r="I134" s="2313" t="s">
        <v>1257</v>
      </c>
      <c r="J134" s="2313"/>
      <c r="K134" s="2313"/>
      <c r="L134" s="2313"/>
      <c r="M134" s="2313"/>
    </row>
    <row r="135" spans="1:13" ht="18" customHeight="1"/>
    <row r="136" spans="1:13" ht="18" customHeight="1">
      <c r="A136" s="18" t="s">
        <v>114</v>
      </c>
      <c r="M136" s="107" t="s">
        <v>277</v>
      </c>
    </row>
    <row r="137" spans="1:13" ht="18" customHeight="1" thickBot="1">
      <c r="A137" s="103" t="s">
        <v>21</v>
      </c>
      <c r="K137" s="24"/>
      <c r="L137" s="24"/>
      <c r="M137" s="81" t="s">
        <v>276</v>
      </c>
    </row>
    <row r="138" spans="1:13" s="774" customFormat="1" ht="18" customHeight="1" thickTop="1">
      <c r="A138" s="1387"/>
      <c r="B138" s="1322"/>
      <c r="C138" s="1323"/>
      <c r="D138" s="1323"/>
      <c r="E138" s="1317">
        <v>2017</v>
      </c>
      <c r="F138" s="1317"/>
      <c r="G138" s="1317"/>
      <c r="H138" s="1317">
        <v>2016</v>
      </c>
      <c r="I138" s="1322"/>
      <c r="J138" s="1322"/>
      <c r="K138" s="1322"/>
      <c r="L138" s="1322"/>
      <c r="M138" s="1316"/>
    </row>
    <row r="139" spans="1:13" s="263" customFormat="1" ht="18" customHeight="1">
      <c r="A139" s="1240" t="s">
        <v>28</v>
      </c>
      <c r="B139" s="523"/>
      <c r="C139" s="1143"/>
      <c r="D139" s="1143"/>
      <c r="E139" s="1143">
        <f>'[3]p19--26écoR1'!E139</f>
        <v>5414.3710000000001</v>
      </c>
      <c r="F139" s="1143"/>
      <c r="G139" s="1143"/>
      <c r="H139" s="1143" t="str">
        <f>'[3]p19--26écoR1'!H139</f>
        <v>…</v>
      </c>
      <c r="I139" s="523"/>
      <c r="J139" s="523"/>
      <c r="K139" s="523"/>
      <c r="L139" s="523"/>
      <c r="M139" s="115" t="s">
        <v>278</v>
      </c>
    </row>
    <row r="140" spans="1:13" ht="18" customHeight="1">
      <c r="A140" s="275" t="s">
        <v>87</v>
      </c>
      <c r="B140" s="197"/>
      <c r="C140" s="196"/>
      <c r="D140" s="196"/>
      <c r="E140" s="196">
        <f>'[3]p19--26écoR1'!E140</f>
        <v>6495.4269999999997</v>
      </c>
      <c r="F140" s="911"/>
      <c r="G140" s="441"/>
      <c r="H140" s="423" t="str">
        <f>'[3]p19--26écoR1'!H140</f>
        <v>…</v>
      </c>
      <c r="I140" s="197"/>
      <c r="J140" s="197"/>
      <c r="K140" s="197"/>
      <c r="L140" s="197"/>
      <c r="M140" s="139" t="s">
        <v>279</v>
      </c>
    </row>
    <row r="141" spans="1:13" ht="18" customHeight="1">
      <c r="A141" s="275" t="s">
        <v>88</v>
      </c>
      <c r="B141" s="197"/>
      <c r="C141" s="196"/>
      <c r="D141" s="196"/>
      <c r="E141" s="196">
        <f>'[3]p19--26écoR1'!E141</f>
        <v>3192.413</v>
      </c>
      <c r="F141" s="911"/>
      <c r="G141" s="441"/>
      <c r="H141" s="423" t="str">
        <f>'[3]p19--26écoR1'!H141</f>
        <v>…</v>
      </c>
      <c r="I141" s="197"/>
      <c r="J141" s="197"/>
      <c r="K141" s="197"/>
      <c r="L141" s="197"/>
      <c r="M141" s="139" t="s">
        <v>280</v>
      </c>
    </row>
    <row r="142" spans="1:13" ht="18" customHeight="1">
      <c r="A142" s="275" t="s">
        <v>89</v>
      </c>
      <c r="B142" s="197"/>
      <c r="C142" s="196"/>
      <c r="D142" s="196"/>
      <c r="E142" s="196">
        <f>'[3]p19--26écoR1'!E142</f>
        <v>35723.762999999999</v>
      </c>
      <c r="F142" s="911"/>
      <c r="G142" s="441"/>
      <c r="H142" s="423" t="str">
        <f>'[3]p19--26écoR1'!H142</f>
        <v>…</v>
      </c>
      <c r="I142" s="197"/>
      <c r="J142" s="197"/>
      <c r="K142" s="197"/>
      <c r="L142" s="197"/>
      <c r="M142" s="139" t="s">
        <v>281</v>
      </c>
    </row>
    <row r="143" spans="1:13" ht="18" customHeight="1" thickBot="1">
      <c r="A143" s="1290" t="s">
        <v>90</v>
      </c>
      <c r="B143" s="1288"/>
      <c r="C143" s="1289"/>
      <c r="D143" s="1289"/>
      <c r="E143" s="1289">
        <f>'[3]p19--26écoR1'!E143</f>
        <v>16209.348</v>
      </c>
      <c r="F143" s="1289"/>
      <c r="G143" s="1289"/>
      <c r="H143" s="1289" t="str">
        <f>'[3]p19--26écoR1'!H143</f>
        <v>…</v>
      </c>
      <c r="I143" s="1288"/>
      <c r="J143" s="1288"/>
      <c r="K143" s="1288"/>
      <c r="L143" s="1288"/>
      <c r="M143" s="1207" t="s">
        <v>282</v>
      </c>
    </row>
    <row r="144" spans="1:13" ht="18" customHeight="1" thickTop="1">
      <c r="A144" s="2320" t="s">
        <v>1258</v>
      </c>
      <c r="B144" s="2321"/>
      <c r="C144" s="2321"/>
      <c r="D144" s="2321"/>
      <c r="E144" s="2321"/>
      <c r="F144" s="2321"/>
      <c r="G144" s="2321"/>
      <c r="I144" s="2313" t="s">
        <v>1257</v>
      </c>
      <c r="J144" s="2313"/>
      <c r="K144" s="2313"/>
      <c r="L144" s="2313"/>
      <c r="M144" s="2313"/>
    </row>
    <row r="145" spans="1:13" ht="18" customHeight="1"/>
    <row r="146" spans="1:13" ht="18" customHeight="1">
      <c r="A146" s="18" t="s">
        <v>115</v>
      </c>
      <c r="H146" s="432"/>
      <c r="M146" s="107" t="s">
        <v>283</v>
      </c>
    </row>
    <row r="147" spans="1:13" ht="18" customHeight="1" thickBot="1">
      <c r="A147" s="103" t="s">
        <v>21</v>
      </c>
      <c r="H147" s="432"/>
      <c r="K147" s="24"/>
      <c r="L147" s="24"/>
      <c r="M147" s="81" t="s">
        <v>276</v>
      </c>
    </row>
    <row r="148" spans="1:13" ht="18" customHeight="1" thickTop="1">
      <c r="A148" s="1387"/>
      <c r="B148" s="1322"/>
      <c r="C148" s="1322"/>
      <c r="D148" s="1323"/>
      <c r="E148" s="1317">
        <v>2017</v>
      </c>
      <c r="F148" s="1317"/>
      <c r="G148" s="1317"/>
      <c r="H148" s="1317">
        <v>2016</v>
      </c>
      <c r="I148" s="1322"/>
      <c r="J148" s="1322"/>
      <c r="K148" s="1322"/>
      <c r="L148" s="1322"/>
      <c r="M148" s="1316"/>
    </row>
    <row r="149" spans="1:13" ht="18" customHeight="1">
      <c r="A149" s="232" t="s">
        <v>28</v>
      </c>
      <c r="B149" s="523"/>
      <c r="C149" s="523"/>
      <c r="D149" s="1143"/>
      <c r="E149" s="1143">
        <f>'[3]p19--26écoR1'!E149</f>
        <v>645.82100000000003</v>
      </c>
      <c r="F149" s="1143"/>
      <c r="G149" s="1143"/>
      <c r="H149" s="1143" t="str">
        <f>'[3]p19--26écoR1'!H149</f>
        <v>…</v>
      </c>
      <c r="I149" s="523"/>
      <c r="J149" s="523"/>
      <c r="K149" s="523"/>
      <c r="L149" s="523"/>
      <c r="M149" s="115" t="s">
        <v>278</v>
      </c>
    </row>
    <row r="150" spans="1:13" ht="18" customHeight="1">
      <c r="A150" s="269" t="s">
        <v>87</v>
      </c>
      <c r="B150" s="197"/>
      <c r="C150" s="197"/>
      <c r="D150" s="196"/>
      <c r="E150" s="196">
        <f>'[3]p19--26écoR1'!E150</f>
        <v>224.86199999999999</v>
      </c>
      <c r="F150" s="911"/>
      <c r="G150" s="441"/>
      <c r="H150" s="423" t="str">
        <f>'[3]p19--26écoR1'!H150</f>
        <v>…</v>
      </c>
      <c r="I150" s="197"/>
      <c r="J150" s="197"/>
      <c r="K150" s="197"/>
      <c r="L150" s="197"/>
      <c r="M150" s="139" t="s">
        <v>279</v>
      </c>
    </row>
    <row r="151" spans="1:13" s="263" customFormat="1" ht="18" customHeight="1">
      <c r="A151" s="269" t="s">
        <v>88</v>
      </c>
      <c r="B151" s="197"/>
      <c r="C151" s="197"/>
      <c r="D151" s="196"/>
      <c r="E151" s="196">
        <f>'[3]p19--26écoR1'!E151</f>
        <v>182.85300000000001</v>
      </c>
      <c r="F151" s="911"/>
      <c r="G151" s="441"/>
      <c r="H151" s="423" t="str">
        <f>'[3]p19--26écoR1'!H151</f>
        <v>…</v>
      </c>
      <c r="I151" s="197"/>
      <c r="J151" s="197"/>
      <c r="K151" s="197"/>
      <c r="L151" s="197"/>
      <c r="M151" s="139" t="s">
        <v>280</v>
      </c>
    </row>
    <row r="152" spans="1:13" s="263" customFormat="1" ht="18" customHeight="1">
      <c r="A152" s="269" t="s">
        <v>89</v>
      </c>
      <c r="B152" s="197"/>
      <c r="C152" s="197"/>
      <c r="D152" s="196"/>
      <c r="E152" s="196">
        <f>'[3]p19--26écoR1'!E152</f>
        <v>534.41600000000005</v>
      </c>
      <c r="F152" s="911"/>
      <c r="G152" s="441"/>
      <c r="H152" s="423" t="str">
        <f>'[3]p19--26écoR1'!H152</f>
        <v>…</v>
      </c>
      <c r="I152" s="197"/>
      <c r="J152" s="197"/>
      <c r="K152" s="197"/>
      <c r="L152" s="197"/>
      <c r="M152" s="139" t="s">
        <v>281</v>
      </c>
    </row>
    <row r="153" spans="1:13" s="263" customFormat="1" ht="18" customHeight="1" thickBot="1">
      <c r="A153" s="1275" t="s">
        <v>90</v>
      </c>
      <c r="B153" s="1288"/>
      <c r="C153" s="1288"/>
      <c r="D153" s="1289"/>
      <c r="E153" s="1289">
        <f>'[3]p19--26écoR1'!E153</f>
        <v>1126.77</v>
      </c>
      <c r="F153" s="1289"/>
      <c r="G153" s="1289"/>
      <c r="H153" s="1289" t="str">
        <f>'[3]p19--26écoR1'!H153</f>
        <v>…</v>
      </c>
      <c r="I153" s="1288"/>
      <c r="J153" s="1288"/>
      <c r="K153" s="1288"/>
      <c r="L153" s="1288"/>
      <c r="M153" s="1207" t="s">
        <v>282</v>
      </c>
    </row>
    <row r="154" spans="1:13" s="263" customFormat="1" ht="18" customHeight="1" thickTop="1">
      <c r="A154" s="2324" t="s">
        <v>1258</v>
      </c>
      <c r="B154" s="2324"/>
      <c r="C154" s="2324"/>
      <c r="D154" s="2324"/>
      <c r="E154" s="2324"/>
      <c r="F154" s="2324"/>
      <c r="G154" s="2324"/>
      <c r="H154" s="774"/>
      <c r="I154" s="2313" t="s">
        <v>1257</v>
      </c>
      <c r="J154" s="2313"/>
      <c r="K154" s="2313"/>
      <c r="L154" s="2313"/>
      <c r="M154" s="2313"/>
    </row>
    <row r="155" spans="1:13" ht="18" customHeight="1"/>
    <row r="156" spans="1:13" ht="18" customHeight="1">
      <c r="A156" s="431" t="s">
        <v>568</v>
      </c>
      <c r="B156" s="427"/>
      <c r="C156" s="263"/>
      <c r="K156" s="427"/>
      <c r="L156" s="427"/>
      <c r="M156" s="428" t="s">
        <v>575</v>
      </c>
    </row>
    <row r="157" spans="1:13" ht="18" customHeight="1">
      <c r="A157" s="28"/>
      <c r="B157" s="20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</row>
    <row r="158" spans="1:13" ht="18" customHeight="1" thickBot="1">
      <c r="A158" s="18" t="s">
        <v>116</v>
      </c>
      <c r="M158" s="107" t="s">
        <v>289</v>
      </c>
    </row>
    <row r="159" spans="1:13" ht="24" customHeight="1" thickTop="1">
      <c r="A159" s="1242"/>
      <c r="B159" s="1243" t="s">
        <v>191</v>
      </c>
      <c r="C159" s="1243" t="s">
        <v>393</v>
      </c>
      <c r="D159" s="2316" t="s">
        <v>581</v>
      </c>
      <c r="E159" s="2316"/>
      <c r="F159" s="1244" t="s">
        <v>563</v>
      </c>
      <c r="G159" s="1245" t="s">
        <v>288</v>
      </c>
      <c r="H159" s="1245" t="s">
        <v>287</v>
      </c>
      <c r="I159" s="1245" t="s">
        <v>286</v>
      </c>
      <c r="J159" s="1246" t="s">
        <v>285</v>
      </c>
      <c r="K159" s="1246" t="s">
        <v>284</v>
      </c>
      <c r="L159" s="1246"/>
      <c r="M159" s="1242"/>
    </row>
    <row r="160" spans="1:13" ht="24" customHeight="1">
      <c r="A160" s="277"/>
      <c r="B160" s="253" t="s">
        <v>4</v>
      </c>
      <c r="C160" s="253" t="s">
        <v>434</v>
      </c>
      <c r="D160" s="2315" t="s">
        <v>582</v>
      </c>
      <c r="E160" s="2315"/>
      <c r="F160" s="453" t="s">
        <v>564</v>
      </c>
      <c r="G160" s="253" t="s">
        <v>33</v>
      </c>
      <c r="H160" s="253" t="s">
        <v>32</v>
      </c>
      <c r="I160" s="253" t="s">
        <v>31</v>
      </c>
      <c r="J160" s="253" t="s">
        <v>30</v>
      </c>
      <c r="K160" s="253" t="s">
        <v>29</v>
      </c>
      <c r="L160" s="253"/>
      <c r="M160" s="278"/>
    </row>
    <row r="161" spans="1:14" ht="18" customHeight="1">
      <c r="A161" s="1101" t="s">
        <v>1230</v>
      </c>
      <c r="B161" s="654"/>
      <c r="C161" s="654"/>
      <c r="D161" s="1135"/>
      <c r="E161" s="1135"/>
      <c r="F161" s="1135"/>
      <c r="G161" s="654"/>
      <c r="H161" s="654"/>
      <c r="I161" s="654"/>
      <c r="J161" s="654"/>
      <c r="K161" s="654"/>
      <c r="L161" s="654"/>
      <c r="M161" s="74" t="s">
        <v>1232</v>
      </c>
    </row>
    <row r="162" spans="1:14" ht="18" customHeight="1">
      <c r="A162" s="232" t="s">
        <v>167</v>
      </c>
      <c r="B162" s="279">
        <f>'[2]p19--26écoR1'!B162</f>
        <v>278</v>
      </c>
      <c r="C162" s="279">
        <f>'[2]p19--26écoR1'!C162</f>
        <v>36</v>
      </c>
      <c r="D162" s="2314">
        <f>'[2]p19--26écoR1'!D162:E162</f>
        <v>23</v>
      </c>
      <c r="E162" s="2314"/>
      <c r="F162" s="279">
        <f>'[2]p19--26écoR1'!F162</f>
        <v>77</v>
      </c>
      <c r="G162" s="279">
        <f>'[2]p19--26écoR1'!G162</f>
        <v>8</v>
      </c>
      <c r="H162" s="279">
        <f>'[2]p19--26écoR1'!H162</f>
        <v>21</v>
      </c>
      <c r="I162" s="279">
        <f>'[2]p19--26écoR1'!I162</f>
        <v>33</v>
      </c>
      <c r="J162" s="279">
        <f>'[2]p19--26écoR1'!J162</f>
        <v>40</v>
      </c>
      <c r="K162" s="279">
        <f>'[2]p19--26écoR1'!K162</f>
        <v>40</v>
      </c>
      <c r="L162" s="280"/>
      <c r="M162" s="155" t="s">
        <v>290</v>
      </c>
    </row>
    <row r="163" spans="1:14" ht="18" customHeight="1">
      <c r="A163" s="30" t="s">
        <v>10</v>
      </c>
      <c r="B163" s="251">
        <f>'[2]p19--26écoR1'!B163</f>
        <v>100</v>
      </c>
      <c r="C163" s="251">
        <f>'[2]p19--26écoR1'!C163</f>
        <v>12.949640287769784</v>
      </c>
      <c r="D163" s="2311">
        <f>'[2]p19--26écoR1'!D163:E163</f>
        <v>8.2733812949640289</v>
      </c>
      <c r="E163" s="2311"/>
      <c r="F163" s="251">
        <f>'[2]p19--26écoR1'!F163</f>
        <v>27.697841726618705</v>
      </c>
      <c r="G163" s="251">
        <f>'[2]p19--26écoR1'!G163</f>
        <v>2.877697841726619</v>
      </c>
      <c r="H163" s="251">
        <f>'[2]p19--26écoR1'!H163</f>
        <v>7.5539568345323742</v>
      </c>
      <c r="I163" s="251">
        <f>'[2]p19--26écoR1'!I163</f>
        <v>11.870503597122301</v>
      </c>
      <c r="J163" s="251">
        <f>'[2]p19--26écoR1'!J163</f>
        <v>14.388489208633093</v>
      </c>
      <c r="K163" s="251">
        <f>'[2]p19--26écoR1'!K163</f>
        <v>14.388489208633093</v>
      </c>
      <c r="L163" s="251"/>
      <c r="M163" s="123" t="s">
        <v>188</v>
      </c>
    </row>
    <row r="164" spans="1:14" ht="18" customHeight="1">
      <c r="A164" s="1106"/>
      <c r="B164" s="1130"/>
      <c r="C164" s="1130"/>
      <c r="D164" s="1130"/>
      <c r="E164" s="1130"/>
      <c r="F164" s="1130"/>
      <c r="G164" s="1130"/>
      <c r="H164" s="1130"/>
      <c r="I164" s="1130"/>
      <c r="J164" s="1130"/>
      <c r="K164" s="1130"/>
      <c r="L164" s="1130"/>
      <c r="M164" s="1134"/>
    </row>
    <row r="165" spans="1:14" ht="18" customHeight="1">
      <c r="A165" s="1102" t="s">
        <v>1231</v>
      </c>
      <c r="B165" s="1076"/>
      <c r="C165" s="1076"/>
      <c r="D165" s="1081"/>
      <c r="E165" s="1081"/>
      <c r="F165" s="1081"/>
      <c r="G165" s="1076"/>
      <c r="H165" s="1076"/>
      <c r="I165" s="1076"/>
      <c r="J165" s="1076"/>
      <c r="K165" s="1076"/>
      <c r="L165" s="1076"/>
      <c r="M165" s="1103" t="s">
        <v>1233</v>
      </c>
    </row>
    <row r="166" spans="1:14" ht="18" customHeight="1">
      <c r="A166" s="232" t="s">
        <v>167</v>
      </c>
      <c r="B166" s="279">
        <f>'[2]p19--26écoR1'!B166</f>
        <v>294</v>
      </c>
      <c r="C166" s="279">
        <f>'[2]p19--26écoR1'!C166</f>
        <v>37</v>
      </c>
      <c r="D166" s="2314">
        <f>'[2]p19--26écoR1'!D166:E166</f>
        <v>27</v>
      </c>
      <c r="E166" s="2314"/>
      <c r="F166" s="279">
        <f>'[2]p19--26écoR1'!F166</f>
        <v>84</v>
      </c>
      <c r="G166" s="279">
        <f>'[2]p19--26écoR1'!G166</f>
        <v>8</v>
      </c>
      <c r="H166" s="279">
        <f>'[2]p19--26écoR1'!H166</f>
        <v>23</v>
      </c>
      <c r="I166" s="279">
        <f>'[2]p19--26écoR1'!I166</f>
        <v>33</v>
      </c>
      <c r="J166" s="279">
        <f>'[2]p19--26écoR1'!J166</f>
        <v>41</v>
      </c>
      <c r="K166" s="279"/>
      <c r="L166" s="280"/>
      <c r="M166" s="155" t="s">
        <v>290</v>
      </c>
    </row>
    <row r="167" spans="1:14" ht="18" customHeight="1" thickBot="1">
      <c r="A167" s="1183" t="s">
        <v>10</v>
      </c>
      <c r="B167" s="1270">
        <f>'[2]p19--26écoR1'!B167</f>
        <v>100</v>
      </c>
      <c r="C167" s="1270">
        <f>'[2]p19--26écoR1'!C167</f>
        <v>12.585034013605442</v>
      </c>
      <c r="D167" s="2342">
        <f>'[2]p19--26écoR1'!D167:E167</f>
        <v>9.183673469387756</v>
      </c>
      <c r="E167" s="2342"/>
      <c r="F167" s="1270">
        <f>'[2]p19--26écoR1'!F167</f>
        <v>28.571428571428569</v>
      </c>
      <c r="G167" s="1270">
        <f>'[2]p19--26écoR1'!G167</f>
        <v>2.7210884353741496</v>
      </c>
      <c r="H167" s="1270">
        <f>'[2]p19--26écoR1'!H167</f>
        <v>7.8231292517006805</v>
      </c>
      <c r="I167" s="1270">
        <f>'[2]p19--26écoR1'!I167</f>
        <v>11.224489795918368</v>
      </c>
      <c r="J167" s="1270">
        <f>'[2]p19--26écoR1'!J167</f>
        <v>13.945578231292515</v>
      </c>
      <c r="K167" s="1270"/>
      <c r="L167" s="1270"/>
      <c r="M167" s="1179" t="s">
        <v>188</v>
      </c>
    </row>
    <row r="168" spans="1:14" ht="18" customHeight="1" thickTop="1">
      <c r="A168" s="102" t="s">
        <v>565</v>
      </c>
      <c r="B168" s="102"/>
      <c r="C168" s="102"/>
      <c r="D168" s="102"/>
      <c r="E168" s="102"/>
      <c r="F168" s="456"/>
      <c r="G168" s="457"/>
      <c r="H168" s="457"/>
      <c r="M168" s="265" t="s">
        <v>566</v>
      </c>
    </row>
    <row r="169" spans="1:14" ht="18" customHeight="1">
      <c r="A169" s="98" t="s">
        <v>1259</v>
      </c>
      <c r="B169" s="98"/>
      <c r="M169" s="81" t="s">
        <v>1260</v>
      </c>
    </row>
    <row r="170" spans="1:14" ht="18" customHeight="1"/>
    <row r="171" spans="1:14" ht="33.75" customHeight="1"/>
    <row r="172" spans="1:14" ht="18" customHeight="1" thickBot="1"/>
    <row r="173" spans="1:14" ht="13.5" customHeight="1" thickTop="1">
      <c r="A173" s="928"/>
      <c r="B173" s="928"/>
      <c r="C173" s="928"/>
      <c r="D173" s="928"/>
      <c r="E173" s="928"/>
      <c r="F173" s="928"/>
      <c r="G173" s="928"/>
      <c r="H173" s="928"/>
      <c r="I173" s="928"/>
      <c r="J173" s="928"/>
      <c r="K173" s="928"/>
      <c r="L173" s="928"/>
      <c r="M173" s="928"/>
    </row>
    <row r="174" spans="1:14" ht="18" customHeight="1"/>
    <row r="175" spans="1:14" ht="18" customHeight="1" thickBot="1">
      <c r="A175" s="18" t="s">
        <v>117</v>
      </c>
      <c r="M175" s="107" t="s">
        <v>292</v>
      </c>
    </row>
    <row r="176" spans="1:14" ht="24" customHeight="1" thickTop="1">
      <c r="A176" s="1242"/>
      <c r="B176" s="1246" t="s">
        <v>191</v>
      </c>
      <c r="C176" s="1246" t="s">
        <v>393</v>
      </c>
      <c r="D176" s="2316" t="s">
        <v>581</v>
      </c>
      <c r="E176" s="2316"/>
      <c r="F176" s="1244" t="s">
        <v>563</v>
      </c>
      <c r="G176" s="1245" t="s">
        <v>288</v>
      </c>
      <c r="H176" s="1245" t="s">
        <v>287</v>
      </c>
      <c r="I176" s="1245" t="s">
        <v>286</v>
      </c>
      <c r="J176" s="1246" t="s">
        <v>285</v>
      </c>
      <c r="K176" s="1246" t="s">
        <v>284</v>
      </c>
      <c r="L176" s="1246"/>
      <c r="M176" s="1242"/>
      <c r="N176" s="286"/>
    </row>
    <row r="177" spans="1:14" ht="24" customHeight="1">
      <c r="A177" s="277"/>
      <c r="B177" s="253" t="s">
        <v>4</v>
      </c>
      <c r="C177" s="253" t="s">
        <v>394</v>
      </c>
      <c r="D177" s="2315" t="s">
        <v>582</v>
      </c>
      <c r="E177" s="2315"/>
      <c r="F177" s="453" t="s">
        <v>564</v>
      </c>
      <c r="G177" s="253" t="s">
        <v>33</v>
      </c>
      <c r="H177" s="253" t="s">
        <v>32</v>
      </c>
      <c r="I177" s="253" t="s">
        <v>31</v>
      </c>
      <c r="J177" s="253" t="s">
        <v>30</v>
      </c>
      <c r="K177" s="253" t="s">
        <v>29</v>
      </c>
      <c r="L177" s="253"/>
      <c r="M177" s="278"/>
      <c r="N177" s="287"/>
    </row>
    <row r="178" spans="1:14" ht="18" customHeight="1">
      <c r="A178" s="1101" t="s">
        <v>1230</v>
      </c>
      <c r="B178" s="654"/>
      <c r="C178" s="654"/>
      <c r="D178" s="1135"/>
      <c r="E178" s="1135"/>
      <c r="F178" s="1135"/>
      <c r="G178" s="654"/>
      <c r="H178" s="654"/>
      <c r="I178" s="654"/>
      <c r="J178" s="654"/>
      <c r="K178" s="654"/>
      <c r="L178" s="654"/>
      <c r="M178" s="74" t="s">
        <v>1232</v>
      </c>
      <c r="N178" s="287"/>
    </row>
    <row r="179" spans="1:14" ht="18" customHeight="1">
      <c r="A179" s="269" t="s">
        <v>168</v>
      </c>
      <c r="B179" s="384">
        <f>'[2]p19--26écoR1'!B179</f>
        <v>23283</v>
      </c>
      <c r="C179" s="330">
        <f>'[2]p19--26écoR1'!C179</f>
        <v>2341</v>
      </c>
      <c r="D179" s="2319">
        <f>'[2]p19--26écoR1'!D179:E179</f>
        <v>2163</v>
      </c>
      <c r="E179" s="2319"/>
      <c r="F179" s="384">
        <f>'[2]p19--26écoR1'!F179</f>
        <v>1285</v>
      </c>
      <c r="G179" s="330">
        <f>'[2]p19--26écoR1'!G179</f>
        <v>2513</v>
      </c>
      <c r="H179" s="330">
        <f>'[2]p19--26écoR1'!H179</f>
        <v>4877</v>
      </c>
      <c r="I179" s="330">
        <f>'[2]p19--26écoR1'!I179</f>
        <v>5003</v>
      </c>
      <c r="J179" s="330">
        <f>'[2]p19--26écoR1'!J179</f>
        <v>3064</v>
      </c>
      <c r="K179" s="330">
        <f>'[2]p19--26écoR1'!K179</f>
        <v>2037</v>
      </c>
      <c r="L179" s="280"/>
      <c r="M179" s="155" t="s">
        <v>291</v>
      </c>
    </row>
    <row r="180" spans="1:14" s="263" customFormat="1" ht="18" customHeight="1">
      <c r="A180" s="30" t="s">
        <v>10</v>
      </c>
      <c r="B180" s="251">
        <f>'[2]p19--26écoR1'!B180</f>
        <v>100</v>
      </c>
      <c r="C180" s="251">
        <f>'[2]p19--26écoR1'!C180</f>
        <v>10.054546235450758</v>
      </c>
      <c r="D180" s="2311">
        <f>'[2]p19--26écoR1'!D180:E180</f>
        <v>9.2900399433062741</v>
      </c>
      <c r="E180" s="2311"/>
      <c r="F180" s="251">
        <f>'[2]p19--26écoR1'!F180</f>
        <v>5.5190482326160719</v>
      </c>
      <c r="G180" s="251">
        <f>'[2]p19--26écoR1'!G180</f>
        <v>10.793282652579135</v>
      </c>
      <c r="H180" s="251">
        <f>'[2]p19--26écoR1'!H180</f>
        <v>20.946613408924968</v>
      </c>
      <c r="I180" s="251">
        <f>'[2]p19--26écoR1'!I180</f>
        <v>21.487780784263197</v>
      </c>
      <c r="J180" s="251">
        <f>'[2]p19--26écoR1'!J180</f>
        <v>13.159816174891551</v>
      </c>
      <c r="K180" s="251">
        <f>'[2]p19--26écoR1'!K180</f>
        <v>8.7488725679680446</v>
      </c>
      <c r="L180" s="251"/>
      <c r="M180" s="123" t="s">
        <v>188</v>
      </c>
    </row>
    <row r="181" spans="1:14" s="263" customFormat="1" ht="18" customHeight="1">
      <c r="A181" s="1106"/>
      <c r="B181" s="1130"/>
      <c r="C181" s="1130"/>
      <c r="D181" s="1130"/>
      <c r="E181" s="1130"/>
      <c r="F181" s="1130"/>
      <c r="G181" s="1130"/>
      <c r="H181" s="1130"/>
      <c r="I181" s="1130"/>
      <c r="J181" s="1130"/>
      <c r="K181" s="1130"/>
      <c r="L181" s="1130"/>
      <c r="M181" s="1134"/>
    </row>
    <row r="182" spans="1:14" ht="18" customHeight="1">
      <c r="A182" s="1102" t="s">
        <v>1231</v>
      </c>
      <c r="B182" s="1076"/>
      <c r="C182" s="1076"/>
      <c r="D182" s="1081"/>
      <c r="E182" s="1081"/>
      <c r="F182" s="1081"/>
      <c r="G182" s="1076"/>
      <c r="H182" s="1076"/>
      <c r="I182" s="1076"/>
      <c r="J182" s="1076"/>
      <c r="K182" s="1076"/>
      <c r="L182" s="1076"/>
      <c r="M182" s="1103" t="s">
        <v>1233</v>
      </c>
    </row>
    <row r="183" spans="1:14" ht="18" customHeight="1">
      <c r="A183" s="269" t="s">
        <v>168</v>
      </c>
      <c r="B183" s="1082">
        <f>'[2]p19--26écoR1'!B183</f>
        <v>25537</v>
      </c>
      <c r="C183" s="1078">
        <f>'[2]p19--26écoR1'!C183</f>
        <v>2351</v>
      </c>
      <c r="D183" s="2319">
        <f>'[2]p19--26écoR1'!D183:E183</f>
        <v>3153</v>
      </c>
      <c r="E183" s="2319"/>
      <c r="F183" s="1082">
        <f>'[2]p19--26écoR1'!F183</f>
        <v>1368</v>
      </c>
      <c r="G183" s="1078">
        <f>'[2]p19--26écoR1'!G183</f>
        <v>2393</v>
      </c>
      <c r="H183" s="1078">
        <f>'[2]p19--26écoR1'!H183</f>
        <v>6068</v>
      </c>
      <c r="I183" s="1078">
        <f>'[2]p19--26écoR1'!I183</f>
        <v>5039</v>
      </c>
      <c r="J183" s="1078">
        <f>'[2]p19--26écoR1'!J183</f>
        <v>3108</v>
      </c>
      <c r="K183" s="1078">
        <f>'[2]p19--26écoR1'!K183</f>
        <v>2057</v>
      </c>
      <c r="L183" s="280"/>
      <c r="M183" s="155" t="s">
        <v>291</v>
      </c>
    </row>
    <row r="184" spans="1:14" ht="18" customHeight="1" thickBot="1">
      <c r="A184" s="1183" t="s">
        <v>10</v>
      </c>
      <c r="B184" s="1270">
        <f>'[2]p19--26écoR1'!B184</f>
        <v>100</v>
      </c>
      <c r="C184" s="1270">
        <f>'[2]p19--26écoR1'!C184</f>
        <v>9.2062497552570779</v>
      </c>
      <c r="D184" s="2342">
        <f>'[2]p19--26écoR1'!D184:E184</f>
        <v>12.34679093080628</v>
      </c>
      <c r="E184" s="2342"/>
      <c r="F184" s="1270">
        <f>'[2]p19--26écoR1'!F184</f>
        <v>5.3569330774953992</v>
      </c>
      <c r="G184" s="1270">
        <f>'[2]p19--26écoR1'!G184</f>
        <v>9.3707169988643919</v>
      </c>
      <c r="H184" s="1270">
        <f>'[2]p19--26écoR1'!H184</f>
        <v>23.761600814504444</v>
      </c>
      <c r="I184" s="1270">
        <f>'[2]p19--26écoR1'!I184</f>
        <v>19.73215334612523</v>
      </c>
      <c r="J184" s="1270">
        <f>'[2]p19--26écoR1'!J184</f>
        <v>12.170576026941299</v>
      </c>
      <c r="K184" s="1270">
        <f>'[2]p19--26écoR1'!K184</f>
        <v>8.0549790500058744</v>
      </c>
      <c r="L184" s="1270"/>
      <c r="M184" s="1179" t="s">
        <v>188</v>
      </c>
    </row>
    <row r="185" spans="1:14" ht="18" customHeight="1" thickTop="1">
      <c r="A185" s="102" t="s">
        <v>565</v>
      </c>
      <c r="B185" s="102"/>
      <c r="C185" s="102"/>
      <c r="D185" s="102"/>
      <c r="E185" s="102"/>
      <c r="F185" s="456"/>
      <c r="G185" s="457"/>
      <c r="H185" s="457"/>
      <c r="M185" s="265" t="s">
        <v>566</v>
      </c>
    </row>
    <row r="186" spans="1:14" ht="18" customHeight="1">
      <c r="A186" s="98" t="s">
        <v>1259</v>
      </c>
      <c r="B186" s="98"/>
      <c r="M186" s="81" t="s">
        <v>1260</v>
      </c>
    </row>
    <row r="187" spans="1:14" ht="18" customHeight="1"/>
    <row r="188" spans="1:14" ht="18" customHeight="1" thickBot="1">
      <c r="A188" s="18" t="s">
        <v>118</v>
      </c>
      <c r="M188" s="107" t="s">
        <v>293</v>
      </c>
      <c r="N188" s="892"/>
    </row>
    <row r="189" spans="1:14" ht="24" customHeight="1" thickTop="1">
      <c r="A189" s="1242"/>
      <c r="B189" s="1246" t="s">
        <v>191</v>
      </c>
      <c r="C189" s="1246" t="s">
        <v>393</v>
      </c>
      <c r="D189" s="2316" t="s">
        <v>581</v>
      </c>
      <c r="E189" s="2316"/>
      <c r="F189" s="1244" t="s">
        <v>563</v>
      </c>
      <c r="G189" s="1245" t="s">
        <v>288</v>
      </c>
      <c r="H189" s="1245" t="s">
        <v>287</v>
      </c>
      <c r="I189" s="1245" t="s">
        <v>286</v>
      </c>
      <c r="J189" s="1246" t="s">
        <v>285</v>
      </c>
      <c r="K189" s="1246" t="s">
        <v>284</v>
      </c>
      <c r="L189" s="1246"/>
      <c r="M189" s="1242"/>
    </row>
    <row r="190" spans="1:14" ht="24" customHeight="1">
      <c r="A190" s="232"/>
      <c r="B190" s="253" t="s">
        <v>4</v>
      </c>
      <c r="C190" s="253" t="s">
        <v>394</v>
      </c>
      <c r="D190" s="2315" t="s">
        <v>582</v>
      </c>
      <c r="E190" s="2315"/>
      <c r="F190" s="453" t="s">
        <v>564</v>
      </c>
      <c r="G190" s="253" t="s">
        <v>33</v>
      </c>
      <c r="H190" s="253" t="s">
        <v>32</v>
      </c>
      <c r="I190" s="253" t="s">
        <v>31</v>
      </c>
      <c r="J190" s="253" t="s">
        <v>30</v>
      </c>
      <c r="K190" s="253" t="s">
        <v>29</v>
      </c>
      <c r="L190" s="253"/>
      <c r="M190" s="142"/>
    </row>
    <row r="191" spans="1:14" ht="18" customHeight="1">
      <c r="A191" s="1101" t="s">
        <v>1222</v>
      </c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 t="s">
        <v>1234</v>
      </c>
    </row>
    <row r="192" spans="1:14" ht="18" customHeight="1">
      <c r="A192" s="232" t="s">
        <v>169</v>
      </c>
      <c r="B192" s="279">
        <f>'[2]p19--26écoR1'!B192</f>
        <v>1502623</v>
      </c>
      <c r="C192" s="279">
        <f>'[2]p19--26écoR1'!C192</f>
        <v>55965</v>
      </c>
      <c r="D192" s="2314">
        <f>'[2]p19--26écoR1'!D192:E192</f>
        <v>34158</v>
      </c>
      <c r="E192" s="2314"/>
      <c r="F192" s="279">
        <f>'[2]p19--26écoR1'!F192</f>
        <v>22654</v>
      </c>
      <c r="G192" s="279">
        <f>'[2]p19--26écoR1'!G192</f>
        <v>265653</v>
      </c>
      <c r="H192" s="279">
        <f>'[2]p19--26écoR1'!H192</f>
        <v>432189</v>
      </c>
      <c r="I192" s="279">
        <f>'[2]p19--26écoR1'!I192</f>
        <v>410859</v>
      </c>
      <c r="J192" s="279">
        <f>'[2]p19--26écoR1'!J192</f>
        <v>180256</v>
      </c>
      <c r="K192" s="279">
        <f>'[2]p19--26écoR1'!K192</f>
        <v>100889</v>
      </c>
      <c r="L192" s="280"/>
      <c r="M192" s="155" t="s">
        <v>294</v>
      </c>
    </row>
    <row r="193" spans="1:13" ht="18" customHeight="1">
      <c r="A193" s="30" t="s">
        <v>10</v>
      </c>
      <c r="B193" s="251">
        <f>'[2]p19--26écoR1'!B193</f>
        <v>100</v>
      </c>
      <c r="C193" s="251">
        <f>'[2]p19--26écoR1'!C193</f>
        <v>3.7244871135341335</v>
      </c>
      <c r="D193" s="2311">
        <f>'[2]p19--26écoR1'!D193:E193</f>
        <v>2.2732248874135426</v>
      </c>
      <c r="E193" s="2311"/>
      <c r="F193" s="251">
        <f>'[2]p19--26écoR1'!F193</f>
        <v>1.5076303237738276</v>
      </c>
      <c r="G193" s="251">
        <f>'[2]p19--26écoR1'!G193</f>
        <v>17.679284823937873</v>
      </c>
      <c r="H193" s="251">
        <f>'[2]p19--26écoR1'!H193</f>
        <v>28.762304317184018</v>
      </c>
      <c r="I193" s="251">
        <f>'[2]p19--26écoR1'!I193</f>
        <v>27.342786580532842</v>
      </c>
      <c r="J193" s="251">
        <f>'[2]p19--26écoR1'!J193</f>
        <v>11.996089504819238</v>
      </c>
      <c r="K193" s="251">
        <f>'[2]p19--26écoR1'!K193</f>
        <v>6.714192448804523</v>
      </c>
      <c r="L193" s="251"/>
      <c r="M193" s="123" t="s">
        <v>188</v>
      </c>
    </row>
    <row r="194" spans="1:13" ht="18" customHeight="1">
      <c r="A194" s="47"/>
      <c r="B194" s="157"/>
      <c r="C194" s="157"/>
      <c r="D194" s="157"/>
      <c r="E194" s="157"/>
      <c r="F194" s="157"/>
      <c r="G194" s="157"/>
      <c r="H194" s="157"/>
      <c r="I194" s="157"/>
      <c r="J194" s="157"/>
      <c r="K194" s="157"/>
      <c r="L194" s="157"/>
      <c r="M194" s="329"/>
    </row>
    <row r="195" spans="1:13" ht="18" customHeight="1">
      <c r="A195" s="1102" t="s">
        <v>1224</v>
      </c>
      <c r="B195" s="1103"/>
      <c r="C195" s="1103"/>
      <c r="D195" s="1103"/>
      <c r="E195" s="1103"/>
      <c r="F195" s="1103"/>
      <c r="G195" s="1103"/>
      <c r="H195" s="1103"/>
      <c r="I195" s="1103"/>
      <c r="J195" s="1103"/>
      <c r="K195" s="1103"/>
      <c r="L195" s="1103"/>
      <c r="M195" s="1103" t="s">
        <v>1235</v>
      </c>
    </row>
    <row r="196" spans="1:13" ht="18" customHeight="1">
      <c r="A196" s="232" t="s">
        <v>169</v>
      </c>
      <c r="B196" s="279">
        <f>'[2]p19--26écoR1'!B196</f>
        <v>1845662</v>
      </c>
      <c r="C196" s="279">
        <f>'[2]p19--26écoR1'!C196</f>
        <v>57651</v>
      </c>
      <c r="D196" s="2314">
        <f>'[2]p19--26écoR1'!D196:E196</f>
        <v>110749</v>
      </c>
      <c r="E196" s="2314"/>
      <c r="F196" s="279">
        <f>'[2]p19--26écoR1'!F196</f>
        <v>23974</v>
      </c>
      <c r="G196" s="279">
        <f>'[2]p19--26écoR1'!G196</f>
        <v>274637</v>
      </c>
      <c r="H196" s="279">
        <f>'[2]p19--26écoR1'!H196</f>
        <v>585268</v>
      </c>
      <c r="I196" s="279">
        <f>'[2]p19--26écoR1'!I196</f>
        <v>492160</v>
      </c>
      <c r="J196" s="279">
        <f>'[2]p19--26écoR1'!J196</f>
        <v>202214</v>
      </c>
      <c r="K196" s="279">
        <f>'[2]p19--26écoR1'!K196</f>
        <v>99009</v>
      </c>
      <c r="L196" s="280"/>
      <c r="M196" s="155" t="s">
        <v>294</v>
      </c>
    </row>
    <row r="197" spans="1:13" ht="18" customHeight="1" thickBot="1">
      <c r="A197" s="1183" t="s">
        <v>10</v>
      </c>
      <c r="B197" s="1270">
        <f>'[2]p19--26écoR1'!B197</f>
        <v>100</v>
      </c>
      <c r="C197" s="1270">
        <f>'[2]p19--26écoR1'!C197</f>
        <v>3.1235946776820458</v>
      </c>
      <c r="D197" s="2342">
        <f>'[2]p19--26écoR1'!D197:E197</f>
        <v>6.0005028006211321</v>
      </c>
      <c r="E197" s="2342"/>
      <c r="F197" s="1270">
        <f>'[2]p19--26écoR1'!F197</f>
        <v>1.2989377253256555</v>
      </c>
      <c r="G197" s="1270">
        <f>'[2]p19--26écoR1'!G197</f>
        <v>14.880135149339369</v>
      </c>
      <c r="H197" s="1270">
        <f>'[2]p19--26écoR1'!H197</f>
        <v>31.710464863013922</v>
      </c>
      <c r="I197" s="1270">
        <f>'[2]p19--26écoR1'!I197</f>
        <v>26.665770872456601</v>
      </c>
      <c r="J197" s="1270">
        <f>'[2]p19--26écoR1'!J197</f>
        <v>10.956177241553437</v>
      </c>
      <c r="K197" s="1270">
        <f>'[2]p19--26écoR1'!K197</f>
        <v>5.3644166700078344</v>
      </c>
      <c r="L197" s="1270"/>
      <c r="M197" s="1179" t="s">
        <v>188</v>
      </c>
    </row>
    <row r="198" spans="1:13" ht="18" customHeight="1" thickTop="1">
      <c r="A198" s="102" t="s">
        <v>565</v>
      </c>
      <c r="B198" s="102"/>
      <c r="C198" s="102"/>
      <c r="D198" s="102"/>
      <c r="E198" s="102"/>
      <c r="F198" s="456"/>
      <c r="G198" s="457"/>
      <c r="H198" s="457"/>
      <c r="M198" s="265" t="s">
        <v>566</v>
      </c>
    </row>
    <row r="199" spans="1:13" ht="18" customHeight="1">
      <c r="A199" s="98" t="s">
        <v>1259</v>
      </c>
      <c r="B199" s="98"/>
      <c r="M199" s="81" t="s">
        <v>1260</v>
      </c>
    </row>
    <row r="200" spans="1:13" ht="18" customHeight="1">
      <c r="A200" s="5"/>
    </row>
    <row r="201" spans="1:13" ht="18" customHeight="1" thickBot="1">
      <c r="A201" s="18" t="s">
        <v>119</v>
      </c>
      <c r="M201" s="107" t="s">
        <v>296</v>
      </c>
    </row>
    <row r="202" spans="1:13" ht="18" customHeight="1" thickTop="1">
      <c r="A202" s="1218"/>
      <c r="B202" s="1211"/>
      <c r="C202" s="2294" t="s">
        <v>191</v>
      </c>
      <c r="D202" s="2294"/>
      <c r="E202" s="1211"/>
      <c r="F202" s="2294" t="s">
        <v>295</v>
      </c>
      <c r="G202" s="2294"/>
      <c r="H202" s="1211"/>
      <c r="I202" s="2294" t="s">
        <v>415</v>
      </c>
      <c r="J202" s="2294"/>
      <c r="K202" s="1211"/>
      <c r="L202" s="1211"/>
      <c r="M202" s="1211"/>
    </row>
    <row r="203" spans="1:13" ht="18" customHeight="1">
      <c r="A203" s="232"/>
      <c r="B203" s="68"/>
      <c r="C203" s="2302" t="s">
        <v>4</v>
      </c>
      <c r="D203" s="2302"/>
      <c r="E203" s="68"/>
      <c r="F203" s="2302" t="s">
        <v>101</v>
      </c>
      <c r="G203" s="2302"/>
      <c r="H203" s="68"/>
      <c r="I203" s="69" t="s">
        <v>416</v>
      </c>
      <c r="J203" s="69"/>
      <c r="K203" s="1077"/>
      <c r="L203" s="68"/>
      <c r="M203" s="120"/>
    </row>
    <row r="204" spans="1:13" ht="18" customHeight="1">
      <c r="A204" s="232"/>
      <c r="B204" s="1077"/>
      <c r="C204" s="1097">
        <v>2017</v>
      </c>
      <c r="D204" s="1097">
        <v>2016</v>
      </c>
      <c r="E204" s="1097"/>
      <c r="F204" s="1097">
        <v>2017</v>
      </c>
      <c r="G204" s="1097">
        <v>2016</v>
      </c>
      <c r="H204" s="1077"/>
      <c r="I204" s="1097">
        <v>2017</v>
      </c>
      <c r="J204" s="1097">
        <v>2016</v>
      </c>
      <c r="K204" s="1077"/>
      <c r="L204" s="32"/>
      <c r="M204" s="165"/>
    </row>
    <row r="205" spans="1:13" ht="18" customHeight="1">
      <c r="A205" s="232" t="s">
        <v>170</v>
      </c>
      <c r="B205" s="279"/>
      <c r="C205" s="1822">
        <f>'[2]p19--26écoR1'!C205</f>
        <v>874641</v>
      </c>
      <c r="D205" s="1822">
        <f>'[2]p19--26écoR1'!D205</f>
        <v>708760</v>
      </c>
      <c r="E205" s="1820"/>
      <c r="F205" s="1822">
        <f>'[2]p19--26écoR1'!F205</f>
        <v>466915</v>
      </c>
      <c r="G205" s="1822">
        <f>'[2]p19--26écoR1'!G205</f>
        <v>279795</v>
      </c>
      <c r="H205" s="1820"/>
      <c r="I205" s="1822">
        <f>'[2]p19--26écoR1'!I205</f>
        <v>407726</v>
      </c>
      <c r="J205" s="1822">
        <f>'[2]p19--26écoR1'!J205</f>
        <v>428965</v>
      </c>
      <c r="K205" s="1136"/>
      <c r="L205" s="280"/>
      <c r="M205" s="155" t="s">
        <v>297</v>
      </c>
    </row>
    <row r="206" spans="1:13" ht="18" customHeight="1" thickBot="1">
      <c r="A206" s="1183" t="s">
        <v>10</v>
      </c>
      <c r="B206" s="1285"/>
      <c r="C206" s="1821">
        <f>'[2]p19--26écoR1'!C206</f>
        <v>100</v>
      </c>
      <c r="D206" s="1821">
        <f>'[2]p19--26écoR1'!D206</f>
        <v>100</v>
      </c>
      <c r="E206" s="1821"/>
      <c r="F206" s="1821">
        <f>'[2]p19--26écoR1'!F206</f>
        <v>53.383616821072877</v>
      </c>
      <c r="G206" s="1821">
        <f>'[2]p19--26écoR1'!G206</f>
        <v>39.476691686889779</v>
      </c>
      <c r="H206" s="1821"/>
      <c r="I206" s="1821">
        <f>'[2]p19--26écoR1'!I206</f>
        <v>46.616383178927123</v>
      </c>
      <c r="J206" s="1821">
        <f>'[2]p19--26écoR1'!J206</f>
        <v>60.523308313110228</v>
      </c>
      <c r="K206" s="1280"/>
      <c r="L206" s="1285"/>
      <c r="M206" s="1179" t="s">
        <v>188</v>
      </c>
    </row>
    <row r="207" spans="1:13" ht="18" customHeight="1" thickTop="1">
      <c r="A207" s="98" t="s">
        <v>1259</v>
      </c>
      <c r="B207" s="98"/>
      <c r="M207" s="81" t="s">
        <v>1260</v>
      </c>
    </row>
    <row r="208" spans="1:13" ht="18" customHeight="1">
      <c r="A208" s="5"/>
      <c r="E208" s="78"/>
      <c r="F208" s="78"/>
      <c r="G208" s="79"/>
    </row>
    <row r="209" spans="1:13" ht="18" customHeight="1">
      <c r="A209" s="431" t="s">
        <v>569</v>
      </c>
      <c r="B209" s="427"/>
      <c r="C209" s="263"/>
      <c r="E209" s="80"/>
      <c r="F209" s="80"/>
      <c r="G209" s="80"/>
      <c r="K209" s="427"/>
      <c r="L209" s="427"/>
      <c r="M209" s="428" t="s">
        <v>576</v>
      </c>
    </row>
    <row r="210" spans="1:13" ht="18" customHeight="1">
      <c r="A210" s="28"/>
      <c r="B210" s="20"/>
      <c r="C210" s="263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</row>
    <row r="211" spans="1:13" s="263" customFormat="1" ht="18" customHeight="1" thickBot="1">
      <c r="A211" s="18" t="s">
        <v>470</v>
      </c>
      <c r="B211" s="81"/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107" t="s">
        <v>298</v>
      </c>
    </row>
    <row r="212" spans="1:13" ht="18" customHeight="1" thickTop="1">
      <c r="A212" s="1221"/>
      <c r="B212" s="1211"/>
      <c r="C212" s="2294" t="s">
        <v>191</v>
      </c>
      <c r="D212" s="2294"/>
      <c r="E212" s="1211"/>
      <c r="F212" s="2294" t="s">
        <v>300</v>
      </c>
      <c r="G212" s="2294"/>
      <c r="H212" s="1211"/>
      <c r="I212" s="2294" t="s">
        <v>299</v>
      </c>
      <c r="J212" s="2294"/>
      <c r="K212" s="1211"/>
      <c r="L212" s="1211"/>
      <c r="M212" s="1218"/>
    </row>
    <row r="213" spans="1:13" ht="18" customHeight="1">
      <c r="A213" s="288"/>
      <c r="B213" s="159"/>
      <c r="C213" s="2306" t="s">
        <v>4</v>
      </c>
      <c r="D213" s="2306"/>
      <c r="F213" s="2306" t="s">
        <v>36</v>
      </c>
      <c r="G213" s="2306"/>
      <c r="H213" s="159"/>
      <c r="I213" s="2306" t="s">
        <v>35</v>
      </c>
      <c r="J213" s="2306"/>
      <c r="K213" s="159"/>
      <c r="L213" s="159"/>
      <c r="M213" s="142"/>
    </row>
    <row r="214" spans="1:13" ht="18" customHeight="1">
      <c r="A214" s="288"/>
      <c r="B214" s="159"/>
      <c r="C214" s="1097">
        <v>2017</v>
      </c>
      <c r="D214" s="1097">
        <v>2016</v>
      </c>
      <c r="E214" s="1097"/>
      <c r="F214" s="1097">
        <v>2017</v>
      </c>
      <c r="G214" s="1097">
        <v>2016</v>
      </c>
      <c r="H214" s="1077"/>
      <c r="I214" s="1097">
        <v>2017</v>
      </c>
      <c r="J214" s="1097">
        <v>2016</v>
      </c>
      <c r="K214" s="159"/>
      <c r="L214" s="1137"/>
      <c r="M214" s="239"/>
    </row>
    <row r="215" spans="1:13" ht="18" customHeight="1">
      <c r="A215" s="288" t="s">
        <v>171</v>
      </c>
      <c r="B215" s="289"/>
      <c r="C215" s="909" t="str">
        <f>'[5]p19--26écoR1'!C215</f>
        <v>…</v>
      </c>
      <c r="D215" s="289" t="str">
        <f>'[5]p19--26écoR1'!D215</f>
        <v>…</v>
      </c>
      <c r="E215" s="435"/>
      <c r="F215" s="909" t="str">
        <f>'[5]p19--26écoR1'!F215</f>
        <v>…</v>
      </c>
      <c r="G215" s="436" t="str">
        <f>'[5]p19--26écoR1'!G215</f>
        <v>…</v>
      </c>
      <c r="H215" s="289"/>
      <c r="I215" s="289" t="str">
        <f>'[5]p19--26écoR1'!I215</f>
        <v>…</v>
      </c>
      <c r="J215" s="909" t="str">
        <f>'[5]p19--26écoR1'!J215</f>
        <v>…</v>
      </c>
      <c r="K215" s="289"/>
      <c r="L215" s="291"/>
      <c r="M215" s="155" t="s">
        <v>469</v>
      </c>
    </row>
    <row r="216" spans="1:13" ht="18" customHeight="1" thickBot="1">
      <c r="A216" s="1183" t="s">
        <v>10</v>
      </c>
      <c r="B216" s="1286"/>
      <c r="C216" s="1285" t="str">
        <f>'[5]p19--26écoR1'!C216</f>
        <v>…</v>
      </c>
      <c r="D216" s="1286" t="str">
        <f>'[5]p19--26écoR1'!D216</f>
        <v>…</v>
      </c>
      <c r="E216" s="1285"/>
      <c r="F216" s="1285" t="str">
        <f>'[5]p19--26écoR1'!F216</f>
        <v>…</v>
      </c>
      <c r="G216" s="1285" t="str">
        <f>'[5]p19--26écoR1'!G216</f>
        <v>…</v>
      </c>
      <c r="H216" s="1286"/>
      <c r="I216" s="1286" t="str">
        <f>'[5]p19--26écoR1'!I216</f>
        <v>…</v>
      </c>
      <c r="J216" s="1285" t="str">
        <f>'[5]p19--26écoR1'!J216</f>
        <v>…</v>
      </c>
      <c r="K216" s="1286"/>
      <c r="L216" s="1286"/>
      <c r="M216" s="1179" t="s">
        <v>188</v>
      </c>
    </row>
    <row r="217" spans="1:13" ht="18" customHeight="1" thickTop="1">
      <c r="A217" s="987" t="s">
        <v>1101</v>
      </c>
      <c r="B217" s="987"/>
      <c r="C217" s="987"/>
      <c r="D217" s="987"/>
      <c r="E217" s="988"/>
      <c r="F217" s="988"/>
      <c r="G217" s="988"/>
      <c r="H217" s="988"/>
      <c r="I217" s="988"/>
      <c r="J217" s="988"/>
      <c r="K217" s="988"/>
      <c r="L217" s="988"/>
      <c r="M217" s="988" t="s">
        <v>1100</v>
      </c>
    </row>
    <row r="218" spans="1:13" s="263" customFormat="1" ht="18" customHeight="1">
      <c r="A218" s="98"/>
      <c r="B218" s="98"/>
      <c r="C218" s="98"/>
      <c r="D218" s="98"/>
      <c r="E218" s="81"/>
      <c r="F218" s="81"/>
      <c r="G218" s="81"/>
      <c r="H218" s="81"/>
      <c r="I218" s="81"/>
      <c r="J218" s="81"/>
      <c r="K218" s="81"/>
      <c r="L218" s="81"/>
      <c r="M218" s="81"/>
    </row>
    <row r="219" spans="1:13" ht="18" customHeight="1" thickBot="1">
      <c r="A219" s="18" t="s">
        <v>471</v>
      </c>
      <c r="M219" s="107" t="s">
        <v>304</v>
      </c>
    </row>
    <row r="220" spans="1:13" ht="18" customHeight="1" thickTop="1">
      <c r="A220" s="1215"/>
      <c r="B220" s="2294" t="s">
        <v>301</v>
      </c>
      <c r="C220" s="2294"/>
      <c r="D220" s="2294"/>
      <c r="E220" s="2294"/>
      <c r="F220" s="2294"/>
      <c r="G220" s="2294"/>
      <c r="H220" s="2294"/>
      <c r="I220" s="2294"/>
      <c r="J220" s="2294"/>
      <c r="K220" s="2294"/>
      <c r="L220" s="1211"/>
      <c r="M220" s="1218"/>
    </row>
    <row r="221" spans="1:13" ht="18" customHeight="1">
      <c r="A221" s="160"/>
      <c r="B221" s="2310" t="s">
        <v>37</v>
      </c>
      <c r="C221" s="2310"/>
      <c r="D221" s="2310"/>
      <c r="E221" s="2310"/>
      <c r="F221" s="2310"/>
      <c r="G221" s="2310"/>
      <c r="H221" s="2310"/>
      <c r="I221" s="2310"/>
      <c r="J221" s="2310"/>
      <c r="K221" s="2310"/>
      <c r="L221" s="255"/>
      <c r="M221" s="229"/>
    </row>
    <row r="222" spans="1:13" ht="18" customHeight="1">
      <c r="A222" s="161"/>
      <c r="B222" s="1089"/>
      <c r="C222" s="2307" t="s">
        <v>191</v>
      </c>
      <c r="D222" s="2307"/>
      <c r="F222" s="2343" t="s">
        <v>303</v>
      </c>
      <c r="G222" s="2343"/>
      <c r="I222" s="2343" t="s">
        <v>302</v>
      </c>
      <c r="J222" s="2343"/>
      <c r="K222" s="1138"/>
      <c r="L222" s="181"/>
      <c r="M222" s="276"/>
    </row>
    <row r="223" spans="1:13" ht="18" customHeight="1">
      <c r="A223" s="162"/>
      <c r="B223" s="256"/>
      <c r="C223" s="2306" t="s">
        <v>4</v>
      </c>
      <c r="D223" s="2306"/>
      <c r="E223" s="142"/>
      <c r="F223" s="2310" t="s">
        <v>39</v>
      </c>
      <c r="G223" s="2310"/>
      <c r="H223" s="142"/>
      <c r="I223" s="2310" t="s">
        <v>38</v>
      </c>
      <c r="J223" s="2310"/>
      <c r="K223" s="182"/>
      <c r="L223" s="182"/>
      <c r="M223" s="278"/>
    </row>
    <row r="224" spans="1:13" ht="18" customHeight="1">
      <c r="A224" s="162"/>
      <c r="B224" s="1088"/>
      <c r="C224" s="1097">
        <v>2017</v>
      </c>
      <c r="D224" s="1097">
        <v>2016</v>
      </c>
      <c r="E224" s="1088"/>
      <c r="F224" s="1097">
        <v>2017</v>
      </c>
      <c r="G224" s="1097">
        <v>2016</v>
      </c>
      <c r="H224" s="422"/>
      <c r="I224" s="1097">
        <v>2017</v>
      </c>
      <c r="J224" s="1097">
        <v>2016</v>
      </c>
      <c r="K224" s="182"/>
      <c r="L224" s="182"/>
      <c r="M224" s="278"/>
    </row>
    <row r="225" spans="1:13" ht="18" customHeight="1">
      <c r="A225" s="2216" t="s">
        <v>1274</v>
      </c>
      <c r="B225" s="1933"/>
      <c r="C225" s="1965">
        <f>'[5]p19--26écoR1'!C225</f>
        <v>14131.290999999999</v>
      </c>
      <c r="D225" s="1965">
        <f>'[5]p19--26écoR1'!D225</f>
        <v>12853.697</v>
      </c>
      <c r="E225" s="1965"/>
      <c r="F225" s="1965" t="str">
        <f>'[5]p19--26écoR1'!F225</f>
        <v>9 342,68*</v>
      </c>
      <c r="G225" s="1965">
        <f>'[5]p19--26écoR1'!G225</f>
        <v>8122.2740000000003</v>
      </c>
      <c r="H225" s="1965"/>
      <c r="I225" s="1965" t="str">
        <f>'[5]p19--26écoR1'!I225</f>
        <v>4 788,62*</v>
      </c>
      <c r="J225" s="1965">
        <f>'[5]p19--26écoR1'!J225</f>
        <v>4731.4229999999998</v>
      </c>
      <c r="K225" s="182"/>
      <c r="L225" s="182"/>
      <c r="M225" s="278" t="s">
        <v>1273</v>
      </c>
    </row>
    <row r="226" spans="1:13" ht="18" customHeight="1">
      <c r="A226" s="288" t="s">
        <v>423</v>
      </c>
      <c r="B226" s="259"/>
      <c r="C226" s="1965">
        <f>'[5]p19--26écoR1'!C226</f>
        <v>5.2359999999999998</v>
      </c>
      <c r="D226" s="1965">
        <f>'[5]p19--26écoR1'!D226</f>
        <v>5.0380000000000003</v>
      </c>
      <c r="E226" s="1965"/>
      <c r="F226" s="1965">
        <f>'[5]p19--26écoR1'!F226</f>
        <v>5.2359999999999998</v>
      </c>
      <c r="G226" s="1965">
        <f>'[5]p19--26écoR1'!G226</f>
        <v>5.0380000000000003</v>
      </c>
      <c r="H226" s="1965"/>
      <c r="I226" s="1965" t="str">
        <f>'[5]p19--26écoR1'!I226</f>
        <v>-</v>
      </c>
      <c r="J226" s="1965">
        <f>'[5]p19--26écoR1'!J226</f>
        <v>0</v>
      </c>
      <c r="K226" s="183"/>
      <c r="L226" s="241"/>
      <c r="M226" s="115" t="s">
        <v>424</v>
      </c>
    </row>
    <row r="227" spans="1:13" ht="18" customHeight="1" thickBot="1">
      <c r="A227" s="1283" t="s">
        <v>10</v>
      </c>
      <c r="B227" s="1284"/>
      <c r="C227" s="1285">
        <f>'[5]p19--26écoR1'!C227</f>
        <v>14.454481359189202</v>
      </c>
      <c r="D227" s="1857">
        <f>'[5]p19--26écoR1'!D227</f>
        <v>14.245279161323838</v>
      </c>
      <c r="E227" s="1857"/>
      <c r="F227" s="1857">
        <f>'[5]p19--26écoR1'!F227</f>
        <v>15.735529843076385</v>
      </c>
      <c r="G227" s="1857">
        <f>'[5]p19--26écoR1'!G227</f>
        <v>13.817178862761818</v>
      </c>
      <c r="H227" s="1857"/>
      <c r="I227" s="1857">
        <f>'[5]p19--26écoR1'!I227</f>
        <v>12.47233163635954</v>
      </c>
      <c r="J227" s="1857">
        <f>'[5]p19--26écoR1'!J227</f>
        <v>15.04604134960497</v>
      </c>
      <c r="K227" s="1286"/>
      <c r="L227" s="1286"/>
      <c r="M227" s="1179" t="s">
        <v>188</v>
      </c>
    </row>
    <row r="228" spans="1:13" ht="18" customHeight="1" thickTop="1">
      <c r="A228" s="98" t="s">
        <v>306</v>
      </c>
      <c r="B228" s="98"/>
      <c r="C228" s="98"/>
      <c r="D228" s="98"/>
      <c r="M228" s="81" t="s">
        <v>305</v>
      </c>
    </row>
    <row r="229" spans="1:13" ht="22.5" customHeight="1" thickBot="1">
      <c r="A229" s="457" t="s">
        <v>1275</v>
      </c>
      <c r="M229" s="265" t="s">
        <v>1276</v>
      </c>
    </row>
    <row r="230" spans="1:13" ht="13.5" customHeight="1" thickTop="1">
      <c r="A230" s="928"/>
      <c r="B230" s="928"/>
      <c r="C230" s="928"/>
      <c r="D230" s="928"/>
      <c r="E230" s="928"/>
      <c r="F230" s="928"/>
      <c r="G230" s="928"/>
      <c r="H230" s="928"/>
      <c r="I230" s="928"/>
      <c r="J230" s="928"/>
      <c r="K230" s="928"/>
      <c r="L230" s="928"/>
      <c r="M230" s="928"/>
    </row>
    <row r="231" spans="1:13" ht="18" customHeight="1"/>
    <row r="232" spans="1:13" ht="18" customHeight="1">
      <c r="A232" s="18" t="s">
        <v>472</v>
      </c>
      <c r="M232" s="107" t="s">
        <v>307</v>
      </c>
    </row>
    <row r="233" spans="1:13" ht="18" customHeight="1" thickBot="1">
      <c r="A233" s="2" t="s">
        <v>551</v>
      </c>
      <c r="I233" s="4"/>
      <c r="K233" s="24"/>
      <c r="L233" s="24"/>
      <c r="M233" s="150" t="s">
        <v>553</v>
      </c>
    </row>
    <row r="234" spans="1:13" ht="18" customHeight="1" thickTop="1">
      <c r="A234" s="1211"/>
      <c r="B234" s="2294" t="s">
        <v>312</v>
      </c>
      <c r="C234" s="2294"/>
      <c r="D234" s="2309" t="s">
        <v>73</v>
      </c>
      <c r="E234" s="2309"/>
      <c r="F234" s="2294" t="s">
        <v>310</v>
      </c>
      <c r="G234" s="2294"/>
      <c r="H234" s="2309" t="s">
        <v>73</v>
      </c>
      <c r="I234" s="2309"/>
      <c r="J234" s="2294" t="s">
        <v>310</v>
      </c>
      <c r="K234" s="2294"/>
      <c r="L234" s="1211"/>
      <c r="M234" s="1211"/>
    </row>
    <row r="235" spans="1:13" ht="18" customHeight="1">
      <c r="A235" s="248"/>
      <c r="B235" s="2307" t="s">
        <v>313</v>
      </c>
      <c r="C235" s="2307"/>
      <c r="D235" s="2307" t="s">
        <v>309</v>
      </c>
      <c r="E235" s="2307"/>
      <c r="F235" s="2307" t="s">
        <v>311</v>
      </c>
      <c r="G235" s="2307"/>
      <c r="H235" s="2307" t="s">
        <v>309</v>
      </c>
      <c r="I235" s="2307"/>
      <c r="J235" s="2307" t="s">
        <v>314</v>
      </c>
      <c r="K235" s="2307"/>
      <c r="L235" s="248"/>
      <c r="M235" s="248"/>
    </row>
    <row r="236" spans="1:13" ht="18" customHeight="1">
      <c r="A236" s="258"/>
      <c r="B236" s="2308" t="s">
        <v>74</v>
      </c>
      <c r="C236" s="2308"/>
      <c r="D236" s="2308" t="s">
        <v>73</v>
      </c>
      <c r="E236" s="2308"/>
      <c r="F236" s="2308" t="s">
        <v>4</v>
      </c>
      <c r="G236" s="2308"/>
      <c r="H236" s="2308" t="s">
        <v>73</v>
      </c>
      <c r="I236" s="2308"/>
      <c r="J236" s="2308" t="s">
        <v>4</v>
      </c>
      <c r="K236" s="2308"/>
      <c r="L236" s="258"/>
      <c r="M236" s="398"/>
    </row>
    <row r="237" spans="1:13" ht="18" customHeight="1">
      <c r="A237" s="399" t="s">
        <v>120</v>
      </c>
      <c r="B237" s="2306" t="s">
        <v>84</v>
      </c>
      <c r="C237" s="2306"/>
      <c r="D237" s="2306" t="s">
        <v>76</v>
      </c>
      <c r="E237" s="2306"/>
      <c r="F237" s="2306" t="s">
        <v>77</v>
      </c>
      <c r="G237" s="2306"/>
      <c r="H237" s="2306" t="s">
        <v>76</v>
      </c>
      <c r="I237" s="2306"/>
      <c r="J237" s="2306" t="s">
        <v>75</v>
      </c>
      <c r="K237" s="2306"/>
      <c r="L237" s="257"/>
      <c r="M237" s="144" t="s">
        <v>308</v>
      </c>
    </row>
    <row r="238" spans="1:13" ht="18" customHeight="1">
      <c r="A238" s="399"/>
      <c r="B238" s="1097">
        <v>2017</v>
      </c>
      <c r="C238" s="1097">
        <v>2016</v>
      </c>
      <c r="D238" s="1097">
        <v>2017</v>
      </c>
      <c r="E238" s="1097">
        <v>2016</v>
      </c>
      <c r="F238" s="1097">
        <v>2017</v>
      </c>
      <c r="G238" s="1097">
        <v>2016</v>
      </c>
      <c r="H238" s="1097">
        <v>2017</v>
      </c>
      <c r="I238" s="1097">
        <v>2016</v>
      </c>
      <c r="J238" s="1097">
        <v>2017</v>
      </c>
      <c r="K238" s="1097">
        <v>2016</v>
      </c>
      <c r="L238" s="1085"/>
      <c r="M238" s="398"/>
    </row>
    <row r="239" spans="1:13" ht="18" customHeight="1">
      <c r="A239" s="72" t="s">
        <v>72</v>
      </c>
      <c r="B239" s="1965">
        <f>'[5]p19--26écoR1'!B239</f>
        <v>2453.3940000000002</v>
      </c>
      <c r="C239" s="1965">
        <f>'[5]p19--26écoR1'!C239</f>
        <v>1431.3600000000001</v>
      </c>
      <c r="D239" s="1823">
        <f>'[5]p19--26écoR1'!D239</f>
        <v>5.2639840126706838</v>
      </c>
      <c r="E239" s="1823">
        <f>'[5]p19--26écoR1'!E239</f>
        <v>4.6533439869734909</v>
      </c>
      <c r="F239" s="1559">
        <f>'[5]p19--26écoR1'!F239</f>
        <v>1074177</v>
      </c>
      <c r="G239" s="1559">
        <f>'[5]p19--26écoR1'!G239</f>
        <v>848643</v>
      </c>
      <c r="H239" s="1823">
        <f>'[5]p19--26écoR1'!H239</f>
        <v>6.0597628566236601</v>
      </c>
      <c r="I239" s="1823">
        <f>'[5]p19--26écoR1'!I239</f>
        <v>5.3176962004980322</v>
      </c>
      <c r="J239" s="1559">
        <f>'[5]p19--26écoR1'!J239</f>
        <v>10671</v>
      </c>
      <c r="K239" s="1559">
        <f>'[5]p19--26écoR1'!K239</f>
        <v>8606</v>
      </c>
      <c r="L239" s="254"/>
      <c r="M239" s="139" t="s">
        <v>315</v>
      </c>
    </row>
    <row r="240" spans="1:13" ht="18" customHeight="1">
      <c r="A240" s="40" t="s">
        <v>121</v>
      </c>
      <c r="B240" s="1823" t="str">
        <f>'[5]p19--26écoR1'!B240</f>
        <v>-</v>
      </c>
      <c r="C240" s="1823" t="str">
        <f>'[5]p19--26écoR1'!C240</f>
        <v>-</v>
      </c>
      <c r="D240" s="1823">
        <f>'[5]p19--26écoR1'!D240</f>
        <v>6.0456409137370652</v>
      </c>
      <c r="E240" s="1823">
        <f>'[5]p19--26écoR1'!E240</f>
        <v>9.1279647917138433</v>
      </c>
      <c r="F240" s="1559">
        <f>'[5]p19--26écoR1'!F240</f>
        <v>5264</v>
      </c>
      <c r="G240" s="1559">
        <f>'[5]p19--26écoR1'!G240</f>
        <v>9271</v>
      </c>
      <c r="H240" s="1823">
        <f>'[5]p19--26écoR1'!H240</f>
        <v>4.9904429485581314</v>
      </c>
      <c r="I240" s="1823">
        <f>'[5]p19--26écoR1'!I240</f>
        <v>8.3266438006275987</v>
      </c>
      <c r="J240" s="1559">
        <f>'[5]p19--26écoR1'!J240</f>
        <v>1201</v>
      </c>
      <c r="K240" s="1559">
        <f>'[5]p19--26écoR1'!K240</f>
        <v>2282</v>
      </c>
      <c r="L240" s="259"/>
      <c r="M240" s="139" t="s">
        <v>316</v>
      </c>
    </row>
    <row r="241" spans="1:14" ht="18" customHeight="1" thickBot="1">
      <c r="A241" s="1177" t="s">
        <v>78</v>
      </c>
      <c r="B241" s="1966">
        <f>'[5]p19--26écoR1'!B241</f>
        <v>2453.3940000000002</v>
      </c>
      <c r="C241" s="1966">
        <f>'[5]p19--26écoR1'!C241</f>
        <v>1431.3600000000001</v>
      </c>
      <c r="D241" s="1857">
        <f>'[5]p19--26écoR1'!D241</f>
        <v>5.2673050921057785</v>
      </c>
      <c r="E241" s="1857">
        <f>'[5]p19--26écoR1'!E241</f>
        <v>4.6781260253170878</v>
      </c>
      <c r="F241" s="1967">
        <f>'[5]p19--26écoR1'!F241</f>
        <v>1079441</v>
      </c>
      <c r="G241" s="1873">
        <f>'[5]p19--26écoR1'!G241</f>
        <v>857914</v>
      </c>
      <c r="H241" s="1857">
        <f>'[5]p19--26écoR1'!H241</f>
        <v>5.9311957314575192</v>
      </c>
      <c r="I241" s="1857">
        <f>'[5]p19--26écoR1'!I241</f>
        <v>5.7534492689293657</v>
      </c>
      <c r="J241" s="1873">
        <f>'[5]p19--26écoR1'!J241</f>
        <v>11872</v>
      </c>
      <c r="K241" s="1873">
        <f>'[5]p19--26écoR1'!K241</f>
        <v>10888</v>
      </c>
      <c r="L241" s="1281"/>
      <c r="M241" s="1282" t="s">
        <v>317</v>
      </c>
    </row>
    <row r="242" spans="1:14" ht="18" customHeight="1" thickTop="1">
      <c r="A242" s="48"/>
      <c r="B242" s="447"/>
      <c r="C242" s="447"/>
      <c r="D242" s="447"/>
      <c r="E242" s="447"/>
      <c r="F242" s="448"/>
      <c r="G242" s="448"/>
      <c r="H242" s="447"/>
      <c r="I242" s="447"/>
      <c r="J242" s="448"/>
      <c r="K242" s="448"/>
      <c r="L242" s="448"/>
      <c r="M242" s="368"/>
    </row>
    <row r="243" spans="1:14" ht="18" customHeight="1" thickBot="1">
      <c r="A243" s="2" t="s">
        <v>552</v>
      </c>
      <c r="K243" s="24"/>
      <c r="L243" s="24"/>
      <c r="M243" s="150" t="s">
        <v>554</v>
      </c>
    </row>
    <row r="244" spans="1:14" ht="18" customHeight="1" thickTop="1">
      <c r="A244" s="1211"/>
      <c r="B244" s="2294" t="s">
        <v>312</v>
      </c>
      <c r="C244" s="2294"/>
      <c r="D244" s="2309" t="s">
        <v>73</v>
      </c>
      <c r="E244" s="2309"/>
      <c r="F244" s="2294" t="s">
        <v>310</v>
      </c>
      <c r="G244" s="2294"/>
      <c r="H244" s="2309" t="s">
        <v>73</v>
      </c>
      <c r="I244" s="2309"/>
      <c r="J244" s="2294" t="s">
        <v>310</v>
      </c>
      <c r="K244" s="2294"/>
      <c r="L244" s="1211"/>
      <c r="M244" s="1211"/>
    </row>
    <row r="245" spans="1:14" ht="18" customHeight="1">
      <c r="A245" s="248"/>
      <c r="B245" s="2307" t="s">
        <v>313</v>
      </c>
      <c r="C245" s="2307"/>
      <c r="D245" s="2307" t="s">
        <v>309</v>
      </c>
      <c r="E245" s="2307"/>
      <c r="F245" s="2307" t="s">
        <v>311</v>
      </c>
      <c r="G245" s="2307"/>
      <c r="H245" s="2307" t="s">
        <v>309</v>
      </c>
      <c r="I245" s="2307"/>
      <c r="J245" s="2307" t="s">
        <v>314</v>
      </c>
      <c r="K245" s="2307"/>
      <c r="L245" s="248"/>
      <c r="M245" s="248"/>
    </row>
    <row r="246" spans="1:14" ht="18" customHeight="1">
      <c r="A246" s="258"/>
      <c r="B246" s="2308" t="s">
        <v>74</v>
      </c>
      <c r="C246" s="2308"/>
      <c r="D246" s="2308" t="s">
        <v>73</v>
      </c>
      <c r="E246" s="2308"/>
      <c r="F246" s="2308" t="s">
        <v>4</v>
      </c>
      <c r="G246" s="2308"/>
      <c r="H246" s="2308" t="s">
        <v>73</v>
      </c>
      <c r="I246" s="2308"/>
      <c r="J246" s="2308" t="s">
        <v>4</v>
      </c>
      <c r="K246" s="2308"/>
      <c r="L246" s="258"/>
      <c r="M246" s="163"/>
      <c r="N246" s="167"/>
    </row>
    <row r="247" spans="1:14" s="263" customFormat="1" ht="18" customHeight="1">
      <c r="A247" s="399" t="s">
        <v>120</v>
      </c>
      <c r="B247" s="2306" t="s">
        <v>84</v>
      </c>
      <c r="C247" s="2306"/>
      <c r="D247" s="2306" t="s">
        <v>76</v>
      </c>
      <c r="E247" s="2306"/>
      <c r="F247" s="2306" t="s">
        <v>77</v>
      </c>
      <c r="G247" s="2306"/>
      <c r="H247" s="2306" t="s">
        <v>76</v>
      </c>
      <c r="I247" s="2306"/>
      <c r="J247" s="2306" t="s">
        <v>75</v>
      </c>
      <c r="K247" s="2306"/>
      <c r="L247" s="257"/>
      <c r="M247" s="144" t="s">
        <v>308</v>
      </c>
      <c r="N247" s="230"/>
    </row>
    <row r="248" spans="1:14" s="263" customFormat="1" ht="18" customHeight="1">
      <c r="A248" s="399"/>
      <c r="B248" s="1097">
        <v>2017</v>
      </c>
      <c r="C248" s="1097">
        <v>2016</v>
      </c>
      <c r="D248" s="1097">
        <v>2017</v>
      </c>
      <c r="E248" s="1097">
        <v>2016</v>
      </c>
      <c r="F248" s="1097">
        <v>2017</v>
      </c>
      <c r="G248" s="1097">
        <v>2016</v>
      </c>
      <c r="H248" s="1097">
        <v>2017</v>
      </c>
      <c r="I248" s="1097">
        <v>2016</v>
      </c>
      <c r="J248" s="1097">
        <v>2017</v>
      </c>
      <c r="K248" s="1097">
        <v>2016</v>
      </c>
      <c r="L248" s="1085"/>
      <c r="M248" s="398"/>
      <c r="N248" s="230"/>
    </row>
    <row r="249" spans="1:14" ht="18" customHeight="1">
      <c r="A249" s="72" t="s">
        <v>72</v>
      </c>
      <c r="B249" s="1968">
        <f>'[5]p19--26écoR1'!B249</f>
        <v>0.01</v>
      </c>
      <c r="C249" s="1965" t="str">
        <f>'[5]p19--26écoR1'!C249</f>
        <v>-</v>
      </c>
      <c r="D249" s="1823">
        <f>'[5]p19--26écoR1'!D249</f>
        <v>0.11659714517577047</v>
      </c>
      <c r="E249" s="1823">
        <f>'[5]p19--26écoR1'!E249</f>
        <v>0.13585365179616776</v>
      </c>
      <c r="F249" s="1559">
        <f>'[5]p19--26écoR1'!F249</f>
        <v>23793</v>
      </c>
      <c r="G249" s="1559">
        <f>'[5]p19--26écoR1'!G249</f>
        <v>24776</v>
      </c>
      <c r="H249" s="1823">
        <f>'[5]p19--26écoR1'!H249</f>
        <v>0.34640196256587313</v>
      </c>
      <c r="I249" s="1823">
        <f>'[5]p19--26écoR1'!I249</f>
        <v>0.43624140338735889</v>
      </c>
      <c r="J249" s="1559">
        <f>'[5]p19--26écoR1'!J249</f>
        <v>610</v>
      </c>
      <c r="K249" s="1559">
        <f>'[5]p19--26écoR1'!K249</f>
        <v>706</v>
      </c>
      <c r="L249" s="1086"/>
      <c r="M249" s="139" t="s">
        <v>315</v>
      </c>
      <c r="N249" s="167"/>
    </row>
    <row r="250" spans="1:14" ht="18" customHeight="1">
      <c r="A250" s="40" t="s">
        <v>121</v>
      </c>
      <c r="B250" s="1823" t="str">
        <f>'[5]p19--26écoR1'!B250</f>
        <v>-</v>
      </c>
      <c r="C250" s="1823" t="str">
        <f>'[5]p19--26écoR1'!C250</f>
        <v>-</v>
      </c>
      <c r="D250" s="1823">
        <f>'[5]p19--26écoR1'!D250</f>
        <v>4.3091270342593972</v>
      </c>
      <c r="E250" s="1823">
        <f>'[5]p19--26écoR1'!E250</f>
        <v>5.3353943702186735</v>
      </c>
      <c r="F250" s="1559">
        <f>'[5]p19--26écoR1'!F250</f>
        <v>3752</v>
      </c>
      <c r="G250" s="1559">
        <f>'[5]p19--26écoR1'!G250</f>
        <v>5419</v>
      </c>
      <c r="H250" s="1823">
        <f>'[5]p19--26écoR1'!H250</f>
        <v>3.9059253718939582</v>
      </c>
      <c r="I250" s="1823">
        <f>'[5]p19--26écoR1'!I250</f>
        <v>4.4369846019119894</v>
      </c>
      <c r="J250" s="1559">
        <f>'[5]p19--26écoR1'!J250</f>
        <v>940</v>
      </c>
      <c r="K250" s="1559">
        <f>'[5]p19--26écoR1'!K250</f>
        <v>1216</v>
      </c>
      <c r="L250" s="1087"/>
      <c r="M250" s="139" t="s">
        <v>316</v>
      </c>
    </row>
    <row r="251" spans="1:14" s="263" customFormat="1" ht="18" customHeight="1" thickBot="1">
      <c r="A251" s="1177" t="s">
        <v>78</v>
      </c>
      <c r="B251" s="1969">
        <f>'[5]p19--26écoR1'!B251</f>
        <v>0.01</v>
      </c>
      <c r="C251" s="1966" t="str">
        <f>'[5]p19--26écoR1'!C251</f>
        <v>-</v>
      </c>
      <c r="D251" s="1857">
        <f>'[5]p19--26écoR1'!D251</f>
        <v>0.1344102352625606</v>
      </c>
      <c r="E251" s="1857">
        <f>'[5]p19--26écoR1'!E251</f>
        <v>0.16465055394182807</v>
      </c>
      <c r="F251" s="1873">
        <f>'[5]p19--26écoR1'!F251</f>
        <v>27545</v>
      </c>
      <c r="G251" s="1873">
        <f>'[5]p19--26écoR1'!G251</f>
        <v>30195</v>
      </c>
      <c r="H251" s="1857">
        <f>'[5]p19--26écoR1'!H251</f>
        <v>0.77437275806596662</v>
      </c>
      <c r="I251" s="1857">
        <f>'[5]p19--26écoR1'!I251</f>
        <v>1.0156254128290081</v>
      </c>
      <c r="J251" s="1873">
        <f>'[5]p19--26écoR1'!J251</f>
        <v>1550</v>
      </c>
      <c r="K251" s="1873">
        <f>'[5]p19--26écoR1'!K251</f>
        <v>1922</v>
      </c>
      <c r="L251" s="1281"/>
      <c r="M251" s="1282" t="s">
        <v>317</v>
      </c>
    </row>
    <row r="252" spans="1:14" ht="18" customHeight="1" thickTop="1">
      <c r="A252" s="98" t="s">
        <v>412</v>
      </c>
      <c r="M252" s="81" t="s">
        <v>318</v>
      </c>
      <c r="N252" s="229"/>
    </row>
    <row r="253" spans="1:14" s="263" customFormat="1" ht="18" customHeight="1">
      <c r="A253" s="98"/>
      <c r="B253" s="81"/>
      <c r="C253" s="81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229"/>
    </row>
    <row r="254" spans="1:14" ht="18" customHeight="1" thickBot="1">
      <c r="A254" s="2" t="s">
        <v>557</v>
      </c>
      <c r="K254" s="24"/>
      <c r="L254" s="24"/>
      <c r="M254" s="150" t="s">
        <v>561</v>
      </c>
    </row>
    <row r="255" spans="1:14" ht="18" customHeight="1" thickTop="1">
      <c r="A255" s="1211"/>
      <c r="B255" s="2294" t="s">
        <v>312</v>
      </c>
      <c r="C255" s="2294"/>
      <c r="D255" s="2309" t="s">
        <v>73</v>
      </c>
      <c r="E255" s="2309"/>
      <c r="F255" s="2294" t="s">
        <v>310</v>
      </c>
      <c r="G255" s="2294"/>
      <c r="H255" s="2309" t="s">
        <v>73</v>
      </c>
      <c r="I255" s="2309"/>
      <c r="J255" s="2294" t="s">
        <v>310</v>
      </c>
      <c r="K255" s="2294"/>
      <c r="L255" s="1211"/>
      <c r="M255" s="1211"/>
    </row>
    <row r="256" spans="1:14" ht="18" customHeight="1">
      <c r="A256" s="452"/>
      <c r="B256" s="2307" t="s">
        <v>313</v>
      </c>
      <c r="C256" s="2307"/>
      <c r="D256" s="2307" t="s">
        <v>309</v>
      </c>
      <c r="E256" s="2307"/>
      <c r="F256" s="2307" t="s">
        <v>311</v>
      </c>
      <c r="G256" s="2307"/>
      <c r="H256" s="2307" t="s">
        <v>309</v>
      </c>
      <c r="I256" s="2307"/>
      <c r="J256" s="2307" t="s">
        <v>314</v>
      </c>
      <c r="K256" s="2307"/>
      <c r="L256" s="452"/>
      <c r="M256" s="452"/>
    </row>
    <row r="257" spans="1:13" ht="18" customHeight="1">
      <c r="A257" s="451"/>
      <c r="B257" s="2308" t="s">
        <v>74</v>
      </c>
      <c r="C257" s="2308"/>
      <c r="D257" s="2308" t="s">
        <v>73</v>
      </c>
      <c r="E257" s="2308"/>
      <c r="F257" s="2308" t="s">
        <v>4</v>
      </c>
      <c r="G257" s="2308"/>
      <c r="H257" s="2308" t="s">
        <v>73</v>
      </c>
      <c r="I257" s="2308"/>
      <c r="J257" s="2308" t="s">
        <v>4</v>
      </c>
      <c r="K257" s="2308"/>
      <c r="L257" s="451"/>
      <c r="M257" s="163"/>
    </row>
    <row r="258" spans="1:13" ht="18" customHeight="1">
      <c r="A258" s="399" t="s">
        <v>120</v>
      </c>
      <c r="B258" s="2306" t="s">
        <v>84</v>
      </c>
      <c r="C258" s="2306"/>
      <c r="D258" s="2306" t="s">
        <v>76</v>
      </c>
      <c r="E258" s="2306"/>
      <c r="F258" s="2306" t="s">
        <v>77</v>
      </c>
      <c r="G258" s="2306"/>
      <c r="H258" s="2306" t="s">
        <v>76</v>
      </c>
      <c r="I258" s="2306"/>
      <c r="J258" s="2306" t="s">
        <v>75</v>
      </c>
      <c r="K258" s="2306"/>
      <c r="L258" s="450"/>
      <c r="M258" s="144" t="s">
        <v>308</v>
      </c>
    </row>
    <row r="259" spans="1:13" ht="18" customHeight="1">
      <c r="A259" s="399"/>
      <c r="B259" s="1097">
        <v>2017</v>
      </c>
      <c r="C259" s="1097">
        <v>2016</v>
      </c>
      <c r="D259" s="1097">
        <v>2017</v>
      </c>
      <c r="E259" s="1097">
        <v>2016</v>
      </c>
      <c r="F259" s="1097">
        <v>2017</v>
      </c>
      <c r="G259" s="1097">
        <v>2016</v>
      </c>
      <c r="H259" s="1097">
        <v>2017</v>
      </c>
      <c r="I259" s="1097">
        <v>2016</v>
      </c>
      <c r="J259" s="1097">
        <v>2017</v>
      </c>
      <c r="K259" s="1097">
        <v>2016</v>
      </c>
      <c r="L259" s="1085"/>
      <c r="M259" s="398"/>
    </row>
    <row r="260" spans="1:13" ht="18" customHeight="1">
      <c r="A260" s="72" t="s">
        <v>72</v>
      </c>
      <c r="B260" s="1965">
        <f>'[5]p19--26écoR1'!B260</f>
        <v>1.607</v>
      </c>
      <c r="C260" s="1965">
        <f>'[5]p19--26écoR1'!C260</f>
        <v>2.2690000000000001</v>
      </c>
      <c r="D260" s="1823">
        <f>'[5]p19--26écoR1'!D260</f>
        <v>0.35305025541307133</v>
      </c>
      <c r="E260" s="1823">
        <f>'[5]p19--26écoR1'!E260</f>
        <v>0.2498180648947935</v>
      </c>
      <c r="F260" s="1559">
        <f>'[5]p19--26écoR1'!F260</f>
        <v>72044</v>
      </c>
      <c r="G260" s="1559">
        <f>'[5]p19--26écoR1'!G260</f>
        <v>45560</v>
      </c>
      <c r="H260" s="1823">
        <f>'[5]p19--26écoR1'!H260</f>
        <v>0.50767763038342717</v>
      </c>
      <c r="I260" s="1823">
        <f>'[5]p19--26écoR1'!I260</f>
        <v>0.38680894974573182</v>
      </c>
      <c r="J260" s="1559">
        <f>'[5]p19--26écoR1'!J260</f>
        <v>894</v>
      </c>
      <c r="K260" s="1559">
        <f>'[5]p19--26écoR1'!K260</f>
        <v>626</v>
      </c>
      <c r="L260" s="1086"/>
      <c r="M260" s="139" t="s">
        <v>315</v>
      </c>
    </row>
    <row r="261" spans="1:13" ht="18" customHeight="1">
      <c r="A261" s="40" t="s">
        <v>121</v>
      </c>
      <c r="B261" s="1823" t="str">
        <f>'[5]p19--26écoR1'!B261</f>
        <v>-</v>
      </c>
      <c r="C261" s="1823" t="str">
        <f>'[5]p19--26écoR1'!C261</f>
        <v>-</v>
      </c>
      <c r="D261" s="1823">
        <f>'[5]p19--26écoR1'!D261</f>
        <v>0.45594974216444051</v>
      </c>
      <c r="E261" s="1823">
        <f>'[5]p19--26écoR1'!E261</f>
        <v>0.18313034745537429</v>
      </c>
      <c r="F261" s="1559">
        <f>'[5]p19--26écoR1'!F261</f>
        <v>397</v>
      </c>
      <c r="G261" s="1559">
        <f>'[5]p19--26écoR1'!G261</f>
        <v>186</v>
      </c>
      <c r="H261" s="1823">
        <f>'[5]p19--26écoR1'!H261</f>
        <v>1.8698578908002992</v>
      </c>
      <c r="I261" s="1823">
        <f>'[5]p19--26écoR1'!I261</f>
        <v>1.9192877472086405</v>
      </c>
      <c r="J261" s="1559">
        <f>'[5]p19--26écoR1'!J261</f>
        <v>450</v>
      </c>
      <c r="K261" s="1559">
        <f>'[5]p19--26écoR1'!K261</f>
        <v>526</v>
      </c>
      <c r="L261" s="1087"/>
      <c r="M261" s="139" t="s">
        <v>316</v>
      </c>
    </row>
    <row r="262" spans="1:13" ht="18" customHeight="1" thickBot="1">
      <c r="A262" s="1177" t="s">
        <v>78</v>
      </c>
      <c r="B262" s="1966">
        <f>'[5]p19--26écoR1'!B262</f>
        <v>1.607</v>
      </c>
      <c r="C262" s="1966">
        <f>'[5]p19--26écoR1'!C262</f>
        <v>2.2690000000000001</v>
      </c>
      <c r="D262" s="1857">
        <f>'[5]p19--26écoR1'!D262</f>
        <v>0.35348745153948641</v>
      </c>
      <c r="E262" s="1857">
        <f>'[5]p19--26écoR1'!E262</f>
        <v>0.2494487246439101</v>
      </c>
      <c r="F262" s="1873">
        <f>'[5]p19--26écoR1'!F262</f>
        <v>72441</v>
      </c>
      <c r="G262" s="1873">
        <f>'[5]p19--26écoR1'!G262</f>
        <v>45746</v>
      </c>
      <c r="H262" s="1857">
        <f>'[5]p19--26écoR1'!H262</f>
        <v>0.6714561205423607</v>
      </c>
      <c r="I262" s="1857">
        <f>'[5]p19--26écoR1'!I262</f>
        <v>0.60874114234080001</v>
      </c>
      <c r="J262" s="1873">
        <f>'[5]p19--26écoR1'!J262</f>
        <v>1344</v>
      </c>
      <c r="K262" s="1873">
        <f>'[5]p19--26écoR1'!K262</f>
        <v>1152</v>
      </c>
      <c r="L262" s="1281"/>
      <c r="M262" s="1282" t="s">
        <v>317</v>
      </c>
    </row>
    <row r="263" spans="1:13" ht="18" customHeight="1" thickTop="1">
      <c r="A263" s="98" t="s">
        <v>412</v>
      </c>
      <c r="M263" s="81" t="s">
        <v>318</v>
      </c>
    </row>
    <row r="264" spans="1:13" ht="18" customHeight="1">
      <c r="A264" s="5"/>
    </row>
    <row r="265" spans="1:13" ht="18" customHeight="1">
      <c r="A265" s="431" t="s">
        <v>570</v>
      </c>
      <c r="B265" s="427"/>
      <c r="C265" s="263"/>
      <c r="K265" s="427"/>
      <c r="L265" s="427"/>
      <c r="M265" s="428" t="s">
        <v>577</v>
      </c>
    </row>
    <row r="266" spans="1:13" ht="18" customHeight="1">
      <c r="A266" s="28"/>
      <c r="B266" s="20"/>
      <c r="C266" s="263"/>
      <c r="D266" s="263"/>
      <c r="E266" s="263"/>
      <c r="F266" s="263"/>
      <c r="G266" s="263"/>
      <c r="H266" s="263"/>
      <c r="I266" s="263"/>
      <c r="J266" s="263"/>
      <c r="K266" s="263"/>
      <c r="L266" s="263"/>
      <c r="M266" s="263"/>
    </row>
    <row r="267" spans="1:13" ht="18" customHeight="1">
      <c r="A267" s="18" t="s">
        <v>442</v>
      </c>
      <c r="M267" s="107" t="s">
        <v>443</v>
      </c>
    </row>
    <row r="268" spans="1:13" ht="18" customHeight="1" thickBot="1">
      <c r="A268" s="103" t="s">
        <v>1236</v>
      </c>
      <c r="K268" s="24"/>
      <c r="L268" s="24"/>
      <c r="M268" s="235" t="s">
        <v>1237</v>
      </c>
    </row>
    <row r="269" spans="1:13" ht="18" customHeight="1" thickTop="1">
      <c r="A269" s="1247"/>
      <c r="B269" s="1211" t="s">
        <v>266</v>
      </c>
      <c r="C269" s="1211" t="s">
        <v>266</v>
      </c>
      <c r="D269" s="2294" t="s">
        <v>227</v>
      </c>
      <c r="E269" s="2294"/>
      <c r="F269" s="2294" t="s">
        <v>335</v>
      </c>
      <c r="G269" s="2294"/>
      <c r="H269" s="2294" t="s">
        <v>333</v>
      </c>
      <c r="I269" s="2294"/>
      <c r="J269" s="2294" t="s">
        <v>331</v>
      </c>
      <c r="K269" s="2294"/>
      <c r="L269" s="1211"/>
      <c r="M269" s="1218"/>
    </row>
    <row r="270" spans="1:13" ht="18" customHeight="1">
      <c r="A270" s="292"/>
      <c r="B270" s="248" t="s">
        <v>339</v>
      </c>
      <c r="C270" s="248" t="s">
        <v>338</v>
      </c>
      <c r="D270" s="2307" t="s">
        <v>337</v>
      </c>
      <c r="E270" s="2307"/>
      <c r="F270" s="2307" t="s">
        <v>336</v>
      </c>
      <c r="G270" s="2307"/>
      <c r="H270" s="2307" t="s">
        <v>334</v>
      </c>
      <c r="I270" s="2307"/>
      <c r="J270" s="2307" t="s">
        <v>332</v>
      </c>
      <c r="K270" s="2307"/>
      <c r="L270" s="248"/>
      <c r="M270" s="229"/>
    </row>
    <row r="271" spans="1:13" ht="18" customHeight="1">
      <c r="A271" s="237"/>
      <c r="B271" s="71" t="s">
        <v>57</v>
      </c>
      <c r="C271" s="71" t="s">
        <v>57</v>
      </c>
      <c r="D271" s="2304" t="s">
        <v>55</v>
      </c>
      <c r="E271" s="2304"/>
      <c r="F271" s="2304" t="s">
        <v>52</v>
      </c>
      <c r="G271" s="2304"/>
      <c r="H271" s="2304" t="s">
        <v>52</v>
      </c>
      <c r="I271" s="2304"/>
      <c r="J271" s="2304" t="s">
        <v>14</v>
      </c>
      <c r="K271" s="2304"/>
      <c r="L271" s="71"/>
      <c r="M271" s="229"/>
    </row>
    <row r="272" spans="1:13" ht="18" customHeight="1">
      <c r="A272" s="232"/>
      <c r="B272" s="68" t="s">
        <v>59</v>
      </c>
      <c r="C272" s="68" t="s">
        <v>58</v>
      </c>
      <c r="D272" s="2302" t="s">
        <v>56</v>
      </c>
      <c r="E272" s="2302"/>
      <c r="F272" s="2302" t="s">
        <v>54</v>
      </c>
      <c r="G272" s="2302"/>
      <c r="H272" s="2302" t="s">
        <v>53</v>
      </c>
      <c r="I272" s="2302"/>
      <c r="J272" s="2302" t="s">
        <v>51</v>
      </c>
      <c r="K272" s="2302"/>
      <c r="L272" s="68"/>
      <c r="M272" s="142"/>
    </row>
    <row r="273" spans="1:13" ht="18" customHeight="1">
      <c r="A273" s="121" t="s">
        <v>1222</v>
      </c>
      <c r="B273" s="1077"/>
      <c r="C273" s="1077"/>
      <c r="D273" s="1077"/>
      <c r="E273" s="1077"/>
      <c r="F273" s="1077"/>
      <c r="G273" s="1077"/>
      <c r="H273" s="1077"/>
      <c r="I273" s="1077"/>
      <c r="J273" s="1077"/>
      <c r="K273" s="1077"/>
      <c r="L273" s="1077"/>
      <c r="M273" s="74" t="s">
        <v>1234</v>
      </c>
    </row>
    <row r="274" spans="1:13" ht="18" customHeight="1">
      <c r="A274" s="232" t="s">
        <v>172</v>
      </c>
      <c r="B274" s="245">
        <f>'[10]p19--26écoR1'!B274</f>
        <v>30604</v>
      </c>
      <c r="C274" s="245">
        <f>'[10]p19--26écoR1'!C274</f>
        <v>11003</v>
      </c>
      <c r="D274" s="2339">
        <f>'[10]p19--26écoR1'!$D$274:E274</f>
        <v>2062302</v>
      </c>
      <c r="E274" s="2339"/>
      <c r="F274" s="2339">
        <f>'[10]p19--26écoR1'!$D$274:G274</f>
        <v>432525</v>
      </c>
      <c r="G274" s="2339"/>
      <c r="H274" s="2339">
        <f>'[10]p19--26écoR1'!$D$274:I274</f>
        <v>1219078</v>
      </c>
      <c r="I274" s="2339"/>
      <c r="J274" s="2339">
        <f>'[10]p19--26écoR1'!$D$274:K274</f>
        <v>4498</v>
      </c>
      <c r="K274" s="2339"/>
      <c r="L274" s="196"/>
      <c r="M274" s="155" t="s">
        <v>330</v>
      </c>
    </row>
    <row r="275" spans="1:13" ht="18" customHeight="1">
      <c r="A275" s="30" t="s">
        <v>10</v>
      </c>
      <c r="B275" s="249">
        <f>'[10]p19--26écoR1'!B275</f>
        <v>9</v>
      </c>
      <c r="C275" s="249">
        <f>'[10]p19--26écoR1'!C275</f>
        <v>9.9</v>
      </c>
      <c r="D275" s="2338">
        <f>'[10]p19--26écoR1'!$D$274:E275</f>
        <v>7.2</v>
      </c>
      <c r="E275" s="2338"/>
      <c r="F275" s="2338">
        <f>'[10]p19--26écoR1'!$D$274:G275</f>
        <v>7.2</v>
      </c>
      <c r="G275" s="2338"/>
      <c r="H275" s="2338">
        <f>'[10]p19--26écoR1'!$D$274:I275</f>
        <v>7.4</v>
      </c>
      <c r="I275" s="2338"/>
      <c r="J275" s="2337">
        <f>'[10]p19--26écoR1'!$D$274:K275</f>
        <v>9.8000000000000007</v>
      </c>
      <c r="K275" s="2337"/>
      <c r="L275" s="250"/>
      <c r="M275" s="123" t="s">
        <v>188</v>
      </c>
    </row>
    <row r="276" spans="1:13" ht="18" customHeight="1">
      <c r="A276" s="47"/>
      <c r="B276" s="157"/>
      <c r="C276" s="157"/>
      <c r="D276" s="157"/>
      <c r="E276" s="157"/>
      <c r="F276" s="157"/>
      <c r="G276" s="157"/>
      <c r="H276" s="157"/>
      <c r="I276" s="157"/>
      <c r="J276" s="1074"/>
      <c r="K276" s="1074"/>
      <c r="L276" s="1074"/>
      <c r="M276" s="329"/>
    </row>
    <row r="277" spans="1:13" ht="18" customHeight="1">
      <c r="A277" s="121" t="s">
        <v>1224</v>
      </c>
      <c r="B277" s="1131"/>
      <c r="C277" s="1131"/>
      <c r="D277" s="1131"/>
      <c r="E277" s="1131"/>
      <c r="F277" s="1131"/>
      <c r="G277" s="1131"/>
      <c r="H277" s="1131"/>
      <c r="I277" s="1131"/>
      <c r="J277" s="1077"/>
      <c r="K277" s="1077"/>
      <c r="L277" s="1077"/>
      <c r="M277" s="1103" t="s">
        <v>1235</v>
      </c>
    </row>
    <row r="278" spans="1:13" ht="18" customHeight="1">
      <c r="A278" s="232" t="s">
        <v>172</v>
      </c>
      <c r="B278" s="1079">
        <f>'[10]p19--26écoR1'!B278</f>
        <v>34906</v>
      </c>
      <c r="C278" s="1079">
        <f>'[10]p19--26écoR1'!C278</f>
        <v>11048</v>
      </c>
      <c r="D278" s="2339">
        <f>'[10]p19--26écoR1'!$D$274:E278</f>
        <v>2443482</v>
      </c>
      <c r="E278" s="2339"/>
      <c r="F278" s="2339">
        <f>'[10]p19--26écoR1'!$D$274:G278</f>
        <v>459450</v>
      </c>
      <c r="G278" s="2339"/>
      <c r="H278" s="2339">
        <f>'[10]p19--26écoR1'!$D$274:I278</f>
        <v>1358427</v>
      </c>
      <c r="I278" s="2339"/>
      <c r="J278" s="2339">
        <f>'[10]p19--26écoR1'!$D$274:K278</f>
        <v>4437</v>
      </c>
      <c r="K278" s="2339"/>
      <c r="L278" s="1079"/>
      <c r="M278" s="155" t="s">
        <v>330</v>
      </c>
    </row>
    <row r="279" spans="1:13" ht="18" customHeight="1" thickBot="1">
      <c r="A279" s="1183" t="s">
        <v>10</v>
      </c>
      <c r="B279" s="1278">
        <f>'[10]p19--26écoR1'!B279</f>
        <v>9.1999999999999993</v>
      </c>
      <c r="C279" s="1278">
        <f>'[10]p19--26écoR1'!C279</f>
        <v>9.1999999999999993</v>
      </c>
      <c r="D279" s="2317">
        <f>'[10]p19--26écoR1'!$D$274:E279</f>
        <v>7.9</v>
      </c>
      <c r="E279" s="2317"/>
      <c r="F279" s="2317">
        <f>'[10]p19--26écoR1'!$D$274:G279</f>
        <v>7.1</v>
      </c>
      <c r="G279" s="2317"/>
      <c r="H279" s="2317">
        <f>'[10]p19--26écoR1'!$D$274:I279</f>
        <v>7.6</v>
      </c>
      <c r="I279" s="2317"/>
      <c r="J279" s="2341">
        <f>'[10]p19--26écoR1'!$D$274:K279</f>
        <v>9.1999999999999993</v>
      </c>
      <c r="K279" s="2341"/>
      <c r="L279" s="1279"/>
      <c r="M279" s="1179" t="s">
        <v>188</v>
      </c>
    </row>
    <row r="280" spans="1:13" ht="18" customHeight="1" thickTop="1">
      <c r="A280" s="98" t="s">
        <v>1097</v>
      </c>
      <c r="B280" s="7"/>
      <c r="C280" s="7"/>
      <c r="D280" s="489"/>
      <c r="E280" s="14"/>
      <c r="F280" s="489"/>
      <c r="G280" s="14"/>
      <c r="I280" s="102"/>
      <c r="J280" s="102"/>
      <c r="M280" s="81" t="s">
        <v>604</v>
      </c>
    </row>
    <row r="281" spans="1:13" ht="18" customHeight="1">
      <c r="A281" s="98"/>
      <c r="B281" s="7"/>
      <c r="C281" s="7"/>
      <c r="D281" s="1075"/>
      <c r="E281" s="14"/>
      <c r="F281" s="1075"/>
      <c r="G281" s="14"/>
      <c r="I281" s="102"/>
      <c r="J281" s="102"/>
    </row>
    <row r="282" spans="1:13" ht="18" customHeight="1">
      <c r="A282" s="98"/>
      <c r="B282" s="7"/>
      <c r="C282" s="7"/>
      <c r="D282" s="1075"/>
      <c r="E282" s="14"/>
      <c r="F282" s="1075"/>
      <c r="G282" s="14"/>
      <c r="I282" s="102"/>
      <c r="J282" s="102"/>
    </row>
    <row r="283" spans="1:13" ht="18" customHeight="1">
      <c r="A283" s="98"/>
      <c r="B283" s="7"/>
      <c r="C283" s="7"/>
      <c r="D283" s="1075"/>
      <c r="E283" s="14"/>
      <c r="F283" s="1075"/>
      <c r="G283" s="14"/>
      <c r="I283" s="102"/>
      <c r="J283" s="102"/>
    </row>
    <row r="284" spans="1:13" ht="18" customHeight="1">
      <c r="A284" s="98"/>
      <c r="B284" s="7"/>
      <c r="C284" s="7"/>
      <c r="D284" s="1075"/>
      <c r="E284" s="14"/>
      <c r="F284" s="1075"/>
      <c r="G284" s="14"/>
      <c r="I284" s="102"/>
      <c r="J284" s="102"/>
    </row>
    <row r="285" spans="1:13" ht="18" customHeight="1">
      <c r="A285" s="98"/>
      <c r="B285" s="7"/>
      <c r="C285" s="7"/>
      <c r="D285" s="1075"/>
      <c r="E285" s="14"/>
      <c r="F285" s="1075"/>
      <c r="G285" s="14"/>
      <c r="I285" s="102"/>
      <c r="J285" s="102"/>
    </row>
    <row r="286" spans="1:13" ht="27.75" customHeight="1">
      <c r="A286" s="98"/>
      <c r="B286" s="7"/>
      <c r="C286" s="7"/>
      <c r="D286" s="1075"/>
      <c r="E286" s="14"/>
      <c r="F286" s="1075"/>
      <c r="G286" s="14"/>
      <c r="I286" s="102"/>
      <c r="J286" s="102"/>
    </row>
    <row r="287" spans="1:13" ht="18" customHeight="1" thickBot="1">
      <c r="A287" s="98"/>
      <c r="B287" s="7"/>
      <c r="C287" s="7"/>
      <c r="D287" s="1075"/>
      <c r="E287" s="14"/>
      <c r="F287" s="1075"/>
      <c r="G287" s="14"/>
      <c r="I287" s="102"/>
      <c r="J287" s="102"/>
    </row>
    <row r="288" spans="1:13" ht="13.5" customHeight="1" thickTop="1">
      <c r="A288" s="945"/>
      <c r="B288" s="942"/>
      <c r="C288" s="942"/>
      <c r="D288" s="951"/>
      <c r="E288" s="952"/>
      <c r="F288" s="951"/>
      <c r="G288" s="952"/>
      <c r="H288" s="928"/>
      <c r="I288" s="927"/>
      <c r="J288" s="927"/>
      <c r="K288" s="928"/>
      <c r="L288" s="928"/>
      <c r="M288" s="928"/>
    </row>
    <row r="289" spans="1:14" ht="18" customHeight="1">
      <c r="A289" s="98"/>
      <c r="B289" s="7"/>
      <c r="C289" s="7"/>
      <c r="D289" s="1075"/>
      <c r="E289" s="14"/>
      <c r="F289" s="1075"/>
      <c r="G289" s="14"/>
      <c r="I289" s="102"/>
      <c r="J289" s="102"/>
    </row>
    <row r="290" spans="1:14" ht="18" customHeight="1">
      <c r="A290" s="18" t="s">
        <v>444</v>
      </c>
      <c r="M290" s="107" t="s">
        <v>445</v>
      </c>
    </row>
    <row r="291" spans="1:14" ht="18" customHeight="1">
      <c r="A291" s="18" t="s">
        <v>319</v>
      </c>
      <c r="M291" s="107" t="s">
        <v>320</v>
      </c>
    </row>
    <row r="292" spans="1:14" ht="18" customHeight="1" thickBot="1">
      <c r="A292" s="103" t="s">
        <v>1238</v>
      </c>
      <c r="M292" s="235" t="s">
        <v>1239</v>
      </c>
    </row>
    <row r="293" spans="1:14" ht="18" customHeight="1" thickTop="1">
      <c r="A293" s="1238"/>
      <c r="B293" s="1211" t="s">
        <v>191</v>
      </c>
      <c r="C293" s="1248" t="s">
        <v>327</v>
      </c>
      <c r="D293" s="1211" t="s">
        <v>396</v>
      </c>
      <c r="E293" s="1211" t="s">
        <v>325</v>
      </c>
      <c r="F293" s="1211" t="s">
        <v>324</v>
      </c>
      <c r="G293" s="2294" t="s">
        <v>328</v>
      </c>
      <c r="H293" s="2294"/>
      <c r="I293" s="1211" t="s">
        <v>329</v>
      </c>
      <c r="J293" s="1211" t="s">
        <v>322</v>
      </c>
      <c r="K293" s="1211" t="s">
        <v>321</v>
      </c>
      <c r="L293" s="1211"/>
      <c r="M293" s="1218"/>
    </row>
    <row r="294" spans="1:14" ht="18" customHeight="1">
      <c r="A294" s="124"/>
      <c r="B294" s="248"/>
      <c r="C294" s="248"/>
      <c r="D294" s="248" t="s">
        <v>395</v>
      </c>
      <c r="E294" s="248"/>
      <c r="F294" s="248"/>
      <c r="G294" s="2307" t="s">
        <v>323</v>
      </c>
      <c r="H294" s="2307"/>
      <c r="I294" s="248"/>
      <c r="J294" s="248"/>
      <c r="K294" s="248"/>
      <c r="L294" s="248"/>
      <c r="M294" s="229"/>
    </row>
    <row r="295" spans="1:14" ht="18" customHeight="1">
      <c r="A295" s="237"/>
      <c r="B295" s="71"/>
      <c r="C295" s="71"/>
      <c r="D295" s="71" t="s">
        <v>34</v>
      </c>
      <c r="E295" s="71"/>
      <c r="F295" s="71"/>
      <c r="G295" s="2304" t="s">
        <v>44</v>
      </c>
      <c r="H295" s="2304"/>
      <c r="I295" s="71" t="s">
        <v>41</v>
      </c>
      <c r="J295" s="71"/>
      <c r="K295" s="71"/>
      <c r="L295" s="71"/>
      <c r="M295" s="229"/>
    </row>
    <row r="296" spans="1:14" ht="18" customHeight="1">
      <c r="A296" s="237"/>
      <c r="B296" s="71" t="s">
        <v>4</v>
      </c>
      <c r="C296" s="71" t="s">
        <v>34</v>
      </c>
      <c r="D296" s="71" t="s">
        <v>49</v>
      </c>
      <c r="E296" s="71" t="s">
        <v>48</v>
      </c>
      <c r="F296" s="71" t="s">
        <v>47</v>
      </c>
      <c r="G296" s="2304" t="s">
        <v>45</v>
      </c>
      <c r="H296" s="2304"/>
      <c r="I296" s="71" t="s">
        <v>42</v>
      </c>
      <c r="J296" s="71" t="s">
        <v>40</v>
      </c>
      <c r="K296" s="180" t="s">
        <v>129</v>
      </c>
      <c r="L296" s="180"/>
      <c r="M296" s="229"/>
    </row>
    <row r="297" spans="1:14" ht="18" customHeight="1">
      <c r="A297" s="232"/>
      <c r="B297" s="68"/>
      <c r="C297" s="68"/>
      <c r="D297" s="68" t="s">
        <v>50</v>
      </c>
      <c r="E297" s="68"/>
      <c r="F297" s="68"/>
      <c r="G297" s="2302" t="s">
        <v>46</v>
      </c>
      <c r="H297" s="2302"/>
      <c r="I297" s="68" t="s">
        <v>43</v>
      </c>
      <c r="J297" s="68"/>
      <c r="K297" s="68"/>
      <c r="L297" s="68"/>
      <c r="M297" s="142"/>
    </row>
    <row r="298" spans="1:14" ht="18" customHeight="1">
      <c r="A298" s="121" t="s">
        <v>1222</v>
      </c>
      <c r="B298" s="1077"/>
      <c r="C298" s="1077"/>
      <c r="D298" s="1077"/>
      <c r="E298" s="1077"/>
      <c r="F298" s="1077"/>
      <c r="G298" s="1077"/>
      <c r="H298" s="1077"/>
      <c r="I298" s="1077"/>
      <c r="J298" s="1077"/>
      <c r="K298" s="1077"/>
      <c r="L298" s="1077"/>
      <c r="M298" s="74" t="s">
        <v>1234</v>
      </c>
    </row>
    <row r="299" spans="1:14" ht="18" customHeight="1">
      <c r="A299" s="232" t="s">
        <v>473</v>
      </c>
      <c r="B299" s="246">
        <f>'[10]p19--26écoR1'!B299</f>
        <v>1519</v>
      </c>
      <c r="C299" s="246">
        <f>'[10]p19--26écoR1'!C299</f>
        <v>1221</v>
      </c>
      <c r="D299" s="246">
        <f>'[10]p19--26écoR1'!D299</f>
        <v>1000</v>
      </c>
      <c r="E299" s="246">
        <f>'[10]p19--26écoR1'!E299</f>
        <v>1000</v>
      </c>
      <c r="F299" s="246">
        <f>'[10]p19--26écoR1'!F299</f>
        <v>1000</v>
      </c>
      <c r="G299" s="2347">
        <f>'[10]p19--26écoR1'!$D$274:H299</f>
        <v>1633</v>
      </c>
      <c r="H299" s="2347"/>
      <c r="I299" s="246">
        <f>'[10]p19--26écoR1'!I299</f>
        <v>1479</v>
      </c>
      <c r="J299" s="246">
        <f>'[10]p19--26écoR1'!J299</f>
        <v>2034</v>
      </c>
      <c r="K299" s="246">
        <f>'[10]p19--26écoR1'!K299</f>
        <v>1657</v>
      </c>
      <c r="L299" s="285"/>
      <c r="M299" s="139" t="s">
        <v>326</v>
      </c>
    </row>
    <row r="300" spans="1:14" ht="18" customHeight="1">
      <c r="A300" s="237"/>
      <c r="B300" s="1093"/>
      <c r="C300" s="1093"/>
      <c r="D300" s="1093"/>
      <c r="E300" s="1093"/>
      <c r="F300" s="1093"/>
      <c r="G300" s="1093"/>
      <c r="H300" s="1093"/>
      <c r="I300" s="1093"/>
      <c r="J300" s="1093"/>
      <c r="K300" s="1093"/>
      <c r="L300" s="1139"/>
      <c r="M300" s="901"/>
    </row>
    <row r="301" spans="1:14" ht="18" customHeight="1">
      <c r="A301" s="121" t="s">
        <v>1224</v>
      </c>
      <c r="B301" s="1131"/>
      <c r="C301" s="1131"/>
      <c r="D301" s="1131"/>
      <c r="E301" s="1131"/>
      <c r="F301" s="1131"/>
      <c r="G301" s="1131"/>
      <c r="H301" s="1131"/>
      <c r="I301" s="1131"/>
      <c r="J301" s="1077"/>
      <c r="K301" s="1077"/>
      <c r="L301" s="1077"/>
      <c r="M301" s="1103" t="s">
        <v>1235</v>
      </c>
    </row>
    <row r="302" spans="1:14" ht="18" customHeight="1" thickBot="1">
      <c r="A302" s="1275" t="s">
        <v>473</v>
      </c>
      <c r="B302" s="1276">
        <f>'[10]p19--26écoR1'!B302</f>
        <v>1600</v>
      </c>
      <c r="C302" s="1276">
        <f>'[10]p19--26écoR1'!C302</f>
        <v>1092</v>
      </c>
      <c r="D302" s="1276">
        <f>'[10]p19--26écoR1'!D302</f>
        <v>1443</v>
      </c>
      <c r="E302" s="1276">
        <f>'[10]p19--26écoR1'!E302</f>
        <v>1500</v>
      </c>
      <c r="F302" s="1276">
        <f>'[10]p19--26écoR1'!F302</f>
        <v>1375</v>
      </c>
      <c r="G302" s="2344">
        <f>'[10]p19--26écoR1'!$D$274:H302</f>
        <v>1572</v>
      </c>
      <c r="H302" s="2344"/>
      <c r="I302" s="1276">
        <f>'[10]p19--26écoR1'!I302</f>
        <v>1576</v>
      </c>
      <c r="J302" s="1276">
        <f>'[10]p19--26écoR1'!J302</f>
        <v>2158</v>
      </c>
      <c r="K302" s="1276">
        <f>'[10]p19--26écoR1'!K302</f>
        <v>1639</v>
      </c>
      <c r="L302" s="1277"/>
      <c r="M302" s="1207" t="s">
        <v>326</v>
      </c>
    </row>
    <row r="303" spans="1:14" ht="18" customHeight="1" thickTop="1">
      <c r="A303" s="98" t="s">
        <v>1097</v>
      </c>
      <c r="B303" s="7"/>
      <c r="C303" s="7"/>
      <c r="D303" s="489"/>
      <c r="E303" s="14"/>
      <c r="F303" s="489"/>
      <c r="G303" s="14"/>
      <c r="I303" s="102"/>
      <c r="J303" s="102"/>
      <c r="M303" s="81" t="s">
        <v>604</v>
      </c>
      <c r="N303" s="295"/>
    </row>
    <row r="304" spans="1:14" ht="18" customHeight="1">
      <c r="N304" s="295"/>
    </row>
    <row r="305" spans="1:14" ht="18" customHeight="1">
      <c r="A305" s="431" t="s">
        <v>571</v>
      </c>
      <c r="B305" s="427"/>
      <c r="C305" s="263"/>
      <c r="K305" s="427"/>
      <c r="L305" s="427"/>
      <c r="M305" s="428" t="s">
        <v>578</v>
      </c>
      <c r="N305" s="296"/>
    </row>
    <row r="306" spans="1:14" ht="18" customHeight="1">
      <c r="A306" s="28"/>
      <c r="B306" s="20"/>
      <c r="C306" s="263"/>
      <c r="D306" s="263"/>
      <c r="E306" s="263"/>
      <c r="F306" s="263"/>
      <c r="G306" s="263"/>
      <c r="H306" s="263"/>
      <c r="I306" s="263"/>
      <c r="J306" s="263"/>
      <c r="K306" s="20"/>
      <c r="L306" s="20"/>
      <c r="M306" s="293"/>
      <c r="N306" s="296"/>
    </row>
    <row r="307" spans="1:14" ht="18" customHeight="1" thickBot="1">
      <c r="A307" s="103" t="s">
        <v>1240</v>
      </c>
      <c r="J307" s="104"/>
      <c r="K307" s="24"/>
      <c r="L307" s="24"/>
      <c r="M307" s="81" t="s">
        <v>1241</v>
      </c>
      <c r="N307" s="296"/>
    </row>
    <row r="308" spans="1:14" ht="18" customHeight="1" thickTop="1">
      <c r="A308" s="1241"/>
      <c r="B308" s="1249" t="s">
        <v>347</v>
      </c>
      <c r="C308" s="1249" t="s">
        <v>351</v>
      </c>
      <c r="D308" s="1250" t="s">
        <v>478</v>
      </c>
      <c r="E308" s="1251" t="s">
        <v>341</v>
      </c>
      <c r="F308" s="1251" t="s">
        <v>342</v>
      </c>
      <c r="G308" s="1251" t="s">
        <v>343</v>
      </c>
      <c r="H308" s="1249" t="s">
        <v>344</v>
      </c>
      <c r="I308" s="1249" t="s">
        <v>345</v>
      </c>
      <c r="J308" s="1251" t="s">
        <v>346</v>
      </c>
      <c r="K308" s="1216" t="s">
        <v>350</v>
      </c>
      <c r="L308" s="1249" t="s">
        <v>479</v>
      </c>
      <c r="M308" s="1249"/>
      <c r="N308" s="296"/>
    </row>
    <row r="309" spans="1:14" ht="18" customHeight="1">
      <c r="A309" s="237"/>
      <c r="B309" s="71" t="s">
        <v>4</v>
      </c>
      <c r="C309" s="71" t="s">
        <v>34</v>
      </c>
      <c r="D309" s="238" t="s">
        <v>480</v>
      </c>
      <c r="E309" s="71" t="s">
        <v>369</v>
      </c>
      <c r="F309" s="71" t="s">
        <v>368</v>
      </c>
      <c r="G309" s="71" t="s">
        <v>367</v>
      </c>
      <c r="H309" s="71" t="s">
        <v>366</v>
      </c>
      <c r="I309" s="71" t="s">
        <v>365</v>
      </c>
      <c r="J309" s="71" t="s">
        <v>364</v>
      </c>
      <c r="K309" s="71" t="s">
        <v>349</v>
      </c>
      <c r="L309" s="167" t="s">
        <v>481</v>
      </c>
      <c r="M309" s="167"/>
      <c r="N309" s="296"/>
    </row>
    <row r="310" spans="1:14" ht="18" customHeight="1">
      <c r="A310" s="46" t="s">
        <v>1222</v>
      </c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74" t="s">
        <v>1234</v>
      </c>
      <c r="N310" s="296"/>
    </row>
    <row r="311" spans="1:14" ht="18" customHeight="1">
      <c r="A311" s="240" t="s">
        <v>173</v>
      </c>
      <c r="B311" s="454">
        <f>'[4]p19--26écoR1'!B311</f>
        <v>594</v>
      </c>
      <c r="C311" s="454">
        <f>'[4]p19--26écoR1'!C311</f>
        <v>4</v>
      </c>
      <c r="D311" s="454">
        <f>'[4]p19--26écoR1'!D311</f>
        <v>38</v>
      </c>
      <c r="E311" s="454">
        <f>'[4]p19--26écoR1'!E311</f>
        <v>141</v>
      </c>
      <c r="F311" s="454">
        <f>'[4]p19--26écoR1'!F311</f>
        <v>26</v>
      </c>
      <c r="G311" s="454">
        <f>'[4]p19--26écoR1'!G311</f>
        <v>31</v>
      </c>
      <c r="H311" s="454">
        <f>'[4]p19--26écoR1'!H311</f>
        <v>42</v>
      </c>
      <c r="I311" s="454">
        <f>'[4]p19--26écoR1'!I311</f>
        <v>33</v>
      </c>
      <c r="J311" s="454">
        <f>'[4]p19--26écoR1'!J311</f>
        <v>69</v>
      </c>
      <c r="K311" s="454">
        <f>'[4]p19--26écoR1'!K311</f>
        <v>124</v>
      </c>
      <c r="L311" s="454">
        <f>'[4]p19--26écoR1'!L311</f>
        <v>86</v>
      </c>
      <c r="M311" s="239" t="s">
        <v>348</v>
      </c>
      <c r="N311" s="296"/>
    </row>
    <row r="312" spans="1:14" ht="18" customHeight="1">
      <c r="A312" s="237"/>
      <c r="B312" s="1093"/>
      <c r="C312" s="1093"/>
      <c r="D312" s="1093"/>
      <c r="E312" s="1093"/>
      <c r="F312" s="1093"/>
      <c r="G312" s="1093"/>
      <c r="H312" s="1093"/>
      <c r="I312" s="1093"/>
      <c r="J312" s="1093"/>
      <c r="K312" s="1093"/>
      <c r="L312" s="1139"/>
      <c r="M312" s="901"/>
      <c r="N312" s="296"/>
    </row>
    <row r="313" spans="1:14" ht="18" customHeight="1">
      <c r="A313" s="121" t="s">
        <v>1224</v>
      </c>
      <c r="B313" s="1131"/>
      <c r="C313" s="1131"/>
      <c r="D313" s="1131"/>
      <c r="E313" s="1131"/>
      <c r="F313" s="1131"/>
      <c r="G313" s="1131"/>
      <c r="H313" s="1131"/>
      <c r="I313" s="1131"/>
      <c r="J313" s="1077"/>
      <c r="K313" s="1077"/>
      <c r="L313" s="1077"/>
      <c r="M313" s="1103" t="s">
        <v>1235</v>
      </c>
      <c r="N313" s="296"/>
    </row>
    <row r="314" spans="1:14" ht="18" customHeight="1" thickBot="1">
      <c r="A314" s="1272" t="s">
        <v>173</v>
      </c>
      <c r="B314" s="1273">
        <f>'[4]p19--26écoR1'!B314</f>
        <v>606</v>
      </c>
      <c r="C314" s="1273">
        <f>'[4]p19--26écoR1'!C314</f>
        <v>9</v>
      </c>
      <c r="D314" s="1273">
        <f>'[4]p19--26écoR1'!D314</f>
        <v>38</v>
      </c>
      <c r="E314" s="1273">
        <f>'[4]p19--26écoR1'!E314</f>
        <v>143</v>
      </c>
      <c r="F314" s="1273">
        <f>'[4]p19--26écoR1'!F314</f>
        <v>27</v>
      </c>
      <c r="G314" s="1273">
        <f>'[4]p19--26écoR1'!G314</f>
        <v>30</v>
      </c>
      <c r="H314" s="1273">
        <f>'[4]p19--26écoR1'!H314</f>
        <v>42</v>
      </c>
      <c r="I314" s="1273">
        <f>'[4]p19--26écoR1'!I314</f>
        <v>33</v>
      </c>
      <c r="J314" s="1273">
        <f>'[4]p19--26écoR1'!J314</f>
        <v>69</v>
      </c>
      <c r="K314" s="1273">
        <f>'[4]p19--26écoR1'!K314</f>
        <v>129</v>
      </c>
      <c r="L314" s="1273">
        <f>'[4]p19--26écoR1'!L314</f>
        <v>86</v>
      </c>
      <c r="M314" s="1274" t="s">
        <v>348</v>
      </c>
      <c r="N314" s="296"/>
    </row>
    <row r="315" spans="1:14" ht="18" customHeight="1" thickTop="1">
      <c r="A315" s="98" t="s">
        <v>414</v>
      </c>
      <c r="M315" s="81" t="s">
        <v>413</v>
      </c>
      <c r="N315" s="296"/>
    </row>
    <row r="316" spans="1:14" ht="18" customHeight="1">
      <c r="N316" s="296"/>
    </row>
    <row r="317" spans="1:14" ht="18" customHeight="1">
      <c r="A317" s="431" t="s">
        <v>572</v>
      </c>
      <c r="B317" s="430"/>
      <c r="C317" s="20"/>
      <c r="D317" s="7"/>
      <c r="E317" s="7"/>
      <c r="F317" s="7"/>
      <c r="G317" s="7"/>
      <c r="K317" s="427"/>
      <c r="L317" s="427"/>
      <c r="M317" s="428" t="s">
        <v>579</v>
      </c>
      <c r="N317" s="296"/>
    </row>
    <row r="318" spans="1:14" ht="18" customHeight="1">
      <c r="A318" s="28"/>
      <c r="B318" s="263"/>
      <c r="C318" s="20"/>
      <c r="D318" s="20"/>
      <c r="E318" s="20"/>
      <c r="F318" s="20"/>
      <c r="G318" s="20"/>
      <c r="H318" s="263"/>
      <c r="I318" s="263"/>
      <c r="J318" s="263"/>
      <c r="K318" s="263"/>
      <c r="L318" s="263"/>
      <c r="M318" s="263"/>
      <c r="N318" s="296"/>
    </row>
    <row r="319" spans="1:14" ht="18" customHeight="1">
      <c r="A319" s="18" t="s">
        <v>508</v>
      </c>
      <c r="B319" s="7"/>
      <c r="C319" s="7"/>
      <c r="D319" s="7"/>
      <c r="E319" s="7"/>
      <c r="F319" s="7"/>
      <c r="G319" s="7"/>
      <c r="M319" s="151" t="s">
        <v>425</v>
      </c>
      <c r="N319" s="296"/>
    </row>
    <row r="320" spans="1:14" ht="18" customHeight="1" thickBot="1">
      <c r="A320" s="294" t="s">
        <v>149</v>
      </c>
      <c r="B320" s="7"/>
      <c r="C320" s="7"/>
      <c r="D320" s="7"/>
      <c r="E320" s="7"/>
      <c r="F320" s="7"/>
      <c r="M320" s="265" t="s">
        <v>340</v>
      </c>
      <c r="N320" s="296"/>
    </row>
    <row r="321" spans="1:14" ht="18" customHeight="1" thickTop="1">
      <c r="A321" s="1174"/>
      <c r="B321" s="1174"/>
      <c r="C321" s="1174"/>
      <c r="D321" s="1174"/>
      <c r="E321" s="2335">
        <v>2017</v>
      </c>
      <c r="F321" s="1218"/>
      <c r="G321" s="2335"/>
      <c r="H321" s="2335">
        <v>2016</v>
      </c>
      <c r="I321" s="2335"/>
      <c r="J321" s="1218"/>
      <c r="K321" s="1219"/>
      <c r="L321" s="1219"/>
      <c r="M321" s="1218"/>
      <c r="N321" s="296"/>
    </row>
    <row r="322" spans="1:14" ht="18" customHeight="1">
      <c r="A322" s="31"/>
      <c r="B322" s="143"/>
      <c r="C322" s="172"/>
      <c r="D322" s="121"/>
      <c r="E322" s="2336"/>
      <c r="F322" s="142"/>
      <c r="G322" s="2336"/>
      <c r="H322" s="2336"/>
      <c r="I322" s="2336"/>
      <c r="J322" s="143"/>
      <c r="K322" s="31"/>
      <c r="L322" s="31"/>
      <c r="M322" s="142"/>
      <c r="N322" s="296"/>
    </row>
    <row r="323" spans="1:14" ht="18" customHeight="1">
      <c r="A323" s="31" t="s">
        <v>150</v>
      </c>
      <c r="B323" s="171"/>
      <c r="C323" s="172"/>
      <c r="D323" s="31"/>
      <c r="E323" s="173">
        <v>127.4</v>
      </c>
      <c r="F323" s="140"/>
      <c r="G323" s="140"/>
      <c r="H323" s="140">
        <v>126.6</v>
      </c>
      <c r="I323" s="140"/>
      <c r="J323" s="173"/>
      <c r="K323" s="31"/>
      <c r="L323" s="31"/>
      <c r="M323" s="174" t="s">
        <v>352</v>
      </c>
      <c r="N323" s="296"/>
    </row>
    <row r="324" spans="1:14" ht="18" customHeight="1">
      <c r="A324" s="22" t="s">
        <v>151</v>
      </c>
      <c r="B324" s="64"/>
      <c r="C324" s="51"/>
      <c r="D324" s="22"/>
      <c r="E324" s="173">
        <v>123.4</v>
      </c>
      <c r="F324" s="63"/>
      <c r="G324" s="63"/>
      <c r="H324" s="63">
        <v>122.4</v>
      </c>
      <c r="I324" s="63"/>
      <c r="J324" s="77"/>
      <c r="K324" s="22"/>
      <c r="L324" s="22"/>
      <c r="M324" s="169" t="s">
        <v>353</v>
      </c>
      <c r="N324" s="296"/>
    </row>
    <row r="325" spans="1:14" ht="18" customHeight="1">
      <c r="A325" s="22" t="s">
        <v>152</v>
      </c>
      <c r="B325" s="64"/>
      <c r="C325" s="51"/>
      <c r="D325" s="22"/>
      <c r="E325" s="173">
        <v>134.80000000000001</v>
      </c>
      <c r="F325" s="63"/>
      <c r="G325" s="63"/>
      <c r="H325" s="63">
        <v>130.9</v>
      </c>
      <c r="I325" s="63"/>
      <c r="J325" s="77"/>
      <c r="K325" s="22"/>
      <c r="L325" s="22"/>
      <c r="M325" s="169" t="s">
        <v>354</v>
      </c>
      <c r="N325" s="296"/>
    </row>
    <row r="326" spans="1:14" ht="18" customHeight="1">
      <c r="A326" s="22" t="s">
        <v>153</v>
      </c>
      <c r="B326" s="64"/>
      <c r="C326" s="51"/>
      <c r="D326" s="22"/>
      <c r="E326" s="173">
        <v>126.8</v>
      </c>
      <c r="F326" s="63"/>
      <c r="G326" s="63"/>
      <c r="H326" s="63">
        <v>125.7</v>
      </c>
      <c r="I326" s="63"/>
      <c r="J326" s="77"/>
      <c r="K326" s="22"/>
      <c r="L326" s="22"/>
      <c r="M326" s="168" t="s">
        <v>355</v>
      </c>
      <c r="N326" s="296"/>
    </row>
    <row r="327" spans="1:14" ht="18" customHeight="1">
      <c r="A327" s="22" t="s">
        <v>154</v>
      </c>
      <c r="B327" s="64"/>
      <c r="C327" s="51"/>
      <c r="D327" s="22"/>
      <c r="E327" s="173">
        <v>110.1</v>
      </c>
      <c r="F327" s="63"/>
      <c r="G327" s="63"/>
      <c r="H327" s="63">
        <v>109.2</v>
      </c>
      <c r="I327" s="63"/>
      <c r="J327" s="77"/>
      <c r="K327" s="38"/>
      <c r="L327" s="38"/>
      <c r="M327" s="170" t="s">
        <v>356</v>
      </c>
      <c r="N327" s="296"/>
    </row>
    <row r="328" spans="1:14" ht="18" customHeight="1">
      <c r="A328" s="22" t="s">
        <v>47</v>
      </c>
      <c r="B328" s="64"/>
      <c r="C328" s="51"/>
      <c r="D328" s="22"/>
      <c r="E328" s="173">
        <v>107.8</v>
      </c>
      <c r="F328" s="63"/>
      <c r="G328" s="63"/>
      <c r="H328" s="63">
        <v>106.8</v>
      </c>
      <c r="I328" s="63"/>
      <c r="J328" s="77"/>
      <c r="K328" s="22"/>
      <c r="L328" s="22"/>
      <c r="M328" s="169" t="s">
        <v>324</v>
      </c>
      <c r="N328" s="296"/>
    </row>
    <row r="329" spans="1:14" ht="18" customHeight="1">
      <c r="A329" s="22" t="s">
        <v>155</v>
      </c>
      <c r="B329" s="64"/>
      <c r="C329" s="51"/>
      <c r="D329" s="22"/>
      <c r="E329" s="173">
        <v>110.6</v>
      </c>
      <c r="F329" s="63"/>
      <c r="G329" s="63"/>
      <c r="H329" s="63">
        <v>111.7</v>
      </c>
      <c r="I329" s="63"/>
      <c r="J329" s="77"/>
      <c r="K329" s="22"/>
      <c r="L329" s="22"/>
      <c r="M329" s="168" t="s">
        <v>357</v>
      </c>
      <c r="N329" s="296"/>
    </row>
    <row r="330" spans="1:14" ht="18" customHeight="1">
      <c r="A330" s="22" t="s">
        <v>156</v>
      </c>
      <c r="B330" s="64"/>
      <c r="C330" s="51"/>
      <c r="D330" s="22"/>
      <c r="E330" s="173">
        <v>58.6</v>
      </c>
      <c r="F330" s="63"/>
      <c r="G330" s="63"/>
      <c r="H330" s="63">
        <v>58.6</v>
      </c>
      <c r="I330" s="63"/>
      <c r="J330" s="77"/>
      <c r="K330" s="22"/>
      <c r="L330" s="22"/>
      <c r="M330" s="169" t="s">
        <v>358</v>
      </c>
      <c r="N330" s="296"/>
    </row>
    <row r="331" spans="1:14" ht="18" customHeight="1">
      <c r="A331" s="22" t="s">
        <v>60</v>
      </c>
      <c r="B331" s="64"/>
      <c r="C331" s="51"/>
      <c r="D331" s="22"/>
      <c r="E331" s="173">
        <v>103.5</v>
      </c>
      <c r="F331" s="63"/>
      <c r="G331" s="63"/>
      <c r="H331" s="63">
        <v>103.3</v>
      </c>
      <c r="I331" s="63"/>
      <c r="J331" s="77"/>
      <c r="K331" s="22"/>
      <c r="L331" s="22"/>
      <c r="M331" s="169" t="s">
        <v>359</v>
      </c>
      <c r="N331" s="296"/>
    </row>
    <row r="332" spans="1:14" ht="18" customHeight="1">
      <c r="A332" s="22" t="s">
        <v>157</v>
      </c>
      <c r="B332" s="63"/>
      <c r="C332" s="51"/>
      <c r="D332" s="22"/>
      <c r="E332" s="173">
        <v>140.1</v>
      </c>
      <c r="F332" s="63"/>
      <c r="G332" s="63"/>
      <c r="H332" s="63">
        <v>136.6</v>
      </c>
      <c r="I332" s="63"/>
      <c r="J332" s="77"/>
      <c r="K332" s="22"/>
      <c r="L332" s="22"/>
      <c r="M332" s="168" t="s">
        <v>325</v>
      </c>
      <c r="N332" s="296"/>
    </row>
    <row r="333" spans="1:14" ht="18" customHeight="1">
      <c r="A333" s="22" t="s">
        <v>158</v>
      </c>
      <c r="B333" s="63"/>
      <c r="C333" s="51"/>
      <c r="D333" s="22"/>
      <c r="E333" s="173">
        <v>132.4</v>
      </c>
      <c r="F333" s="63"/>
      <c r="G333" s="63"/>
      <c r="H333" s="63">
        <v>119.1</v>
      </c>
      <c r="I333" s="63"/>
      <c r="J333" s="77"/>
      <c r="K333" s="22"/>
      <c r="L333" s="22"/>
      <c r="M333" s="169" t="s">
        <v>360</v>
      </c>
      <c r="N333" s="296"/>
    </row>
    <row r="334" spans="1:14" ht="18" customHeight="1">
      <c r="A334" s="22" t="s">
        <v>159</v>
      </c>
      <c r="B334" s="63"/>
      <c r="C334" s="51"/>
      <c r="D334" s="22"/>
      <c r="E334" s="173">
        <v>115.5</v>
      </c>
      <c r="F334" s="63"/>
      <c r="G334" s="63"/>
      <c r="H334" s="63">
        <v>115.3</v>
      </c>
      <c r="I334" s="63"/>
      <c r="J334" s="77"/>
      <c r="K334" s="22"/>
      <c r="L334" s="22"/>
      <c r="M334" s="168" t="s">
        <v>361</v>
      </c>
      <c r="N334" s="296"/>
    </row>
    <row r="335" spans="1:14" ht="18" customHeight="1">
      <c r="A335" s="46" t="s">
        <v>61</v>
      </c>
      <c r="B335" s="188"/>
      <c r="C335" s="62"/>
      <c r="D335" s="46"/>
      <c r="E335" s="779">
        <v>120.2</v>
      </c>
      <c r="F335" s="188"/>
      <c r="G335" s="188"/>
      <c r="H335" s="188">
        <v>119.1</v>
      </c>
      <c r="I335" s="188"/>
      <c r="J335" s="189"/>
      <c r="K335" s="46"/>
      <c r="L335" s="46"/>
      <c r="M335" s="190" t="s">
        <v>362</v>
      </c>
      <c r="N335" s="296"/>
    </row>
    <row r="336" spans="1:14" ht="18" customHeight="1" thickBot="1">
      <c r="A336" s="1183" t="s">
        <v>62</v>
      </c>
      <c r="B336" s="1268"/>
      <c r="C336" s="1269"/>
      <c r="D336" s="1183"/>
      <c r="E336" s="1270">
        <v>117.9</v>
      </c>
      <c r="F336" s="1270"/>
      <c r="G336" s="1270"/>
      <c r="H336" s="1270">
        <v>117.1</v>
      </c>
      <c r="I336" s="1270"/>
      <c r="J336" s="1271"/>
      <c r="K336" s="1183"/>
      <c r="L336" s="1183"/>
      <c r="M336" s="1183" t="s">
        <v>363</v>
      </c>
      <c r="N336" s="296"/>
    </row>
    <row r="337" spans="1:14" ht="18" customHeight="1" thickTop="1">
      <c r="A337" s="98" t="s">
        <v>1097</v>
      </c>
      <c r="B337" s="7"/>
      <c r="C337" s="7"/>
      <c r="D337" s="489"/>
      <c r="E337" s="14"/>
      <c r="F337" s="489"/>
      <c r="G337" s="14"/>
      <c r="I337" s="102"/>
      <c r="J337" s="102"/>
      <c r="M337" s="81" t="s">
        <v>604</v>
      </c>
      <c r="N337" s="296"/>
    </row>
    <row r="338" spans="1:14" ht="18" customHeight="1">
      <c r="N338" s="296"/>
    </row>
    <row r="339" spans="1:14" ht="18" customHeight="1">
      <c r="N339" s="296"/>
    </row>
    <row r="340" spans="1:14" ht="18" customHeight="1">
      <c r="N340" s="296"/>
    </row>
    <row r="341" spans="1:14" ht="18" customHeight="1">
      <c r="N341" s="296"/>
    </row>
    <row r="342" spans="1:14" ht="18" customHeight="1">
      <c r="N342" s="296"/>
    </row>
    <row r="343" spans="1:14" ht="27.75" customHeight="1">
      <c r="N343" s="296"/>
    </row>
    <row r="344" spans="1:14" ht="18" customHeight="1">
      <c r="N344" s="296"/>
    </row>
    <row r="345" spans="1:14" ht="18" customHeight="1" thickBot="1">
      <c r="N345" s="296"/>
    </row>
    <row r="346" spans="1:14" ht="13.5" customHeight="1" thickTop="1">
      <c r="A346" s="928"/>
      <c r="B346" s="928"/>
      <c r="C346" s="928"/>
      <c r="D346" s="928"/>
      <c r="E346" s="928"/>
      <c r="F346" s="928"/>
      <c r="G346" s="928"/>
      <c r="H346" s="928"/>
      <c r="I346" s="928"/>
      <c r="J346" s="928"/>
      <c r="K346" s="928"/>
      <c r="L346" s="928"/>
      <c r="M346" s="928"/>
      <c r="N346" s="296"/>
    </row>
    <row r="347" spans="1:14" ht="18" customHeight="1">
      <c r="N347" s="296"/>
    </row>
    <row r="348" spans="1:14" ht="18" customHeight="1">
      <c r="A348" s="18" t="s">
        <v>509</v>
      </c>
      <c r="B348" s="7"/>
      <c r="C348" s="7"/>
      <c r="D348" s="7"/>
      <c r="E348" s="7"/>
      <c r="F348" s="7"/>
      <c r="G348" s="7"/>
      <c r="M348" s="151" t="s">
        <v>426</v>
      </c>
      <c r="N348" s="296"/>
    </row>
    <row r="349" spans="1:14" ht="18" customHeight="1" thickBot="1">
      <c r="A349" s="294" t="s">
        <v>149</v>
      </c>
      <c r="B349" s="7"/>
      <c r="C349" s="7"/>
      <c r="D349" s="7"/>
      <c r="E349" s="7"/>
      <c r="F349" s="7"/>
      <c r="M349" s="265" t="s">
        <v>340</v>
      </c>
      <c r="N349" s="931"/>
    </row>
    <row r="350" spans="1:14" ht="18" customHeight="1" thickTop="1">
      <c r="A350" s="1174"/>
      <c r="B350" s="1174"/>
      <c r="C350" s="1174"/>
      <c r="D350" s="1174"/>
      <c r="E350" s="2335">
        <v>2017</v>
      </c>
      <c r="F350" s="1218"/>
      <c r="G350" s="2335"/>
      <c r="H350" s="2335">
        <v>2016</v>
      </c>
      <c r="I350" s="2335"/>
      <c r="J350" s="1218"/>
      <c r="K350" s="1219"/>
      <c r="L350" s="1219"/>
      <c r="M350" s="1218"/>
      <c r="N350" s="296"/>
    </row>
    <row r="351" spans="1:14" ht="18" customHeight="1">
      <c r="A351" s="31"/>
      <c r="B351" s="143"/>
      <c r="C351" s="172"/>
      <c r="D351" s="121"/>
      <c r="E351" s="2336"/>
      <c r="F351" s="142"/>
      <c r="G351" s="2336"/>
      <c r="H351" s="2336"/>
      <c r="I351" s="2336"/>
      <c r="J351" s="143"/>
      <c r="K351" s="31"/>
      <c r="L351" s="31"/>
      <c r="M351" s="142"/>
      <c r="N351" s="296"/>
    </row>
    <row r="352" spans="1:14" ht="18" customHeight="1">
      <c r="A352" s="31" t="s">
        <v>150</v>
      </c>
      <c r="B352" s="171"/>
      <c r="C352" s="172"/>
      <c r="D352" s="31"/>
      <c r="E352" s="173">
        <v>123.2</v>
      </c>
      <c r="F352" s="140"/>
      <c r="G352" s="140"/>
      <c r="H352" s="140">
        <v>122.5</v>
      </c>
      <c r="I352" s="140"/>
      <c r="J352" s="173"/>
      <c r="K352" s="31"/>
      <c r="L352" s="31"/>
      <c r="M352" s="174" t="s">
        <v>352</v>
      </c>
      <c r="N352" s="296"/>
    </row>
    <row r="353" spans="1:14" ht="18" customHeight="1">
      <c r="A353" s="22" t="s">
        <v>151</v>
      </c>
      <c r="B353" s="64"/>
      <c r="C353" s="51"/>
      <c r="D353" s="22"/>
      <c r="E353" s="173">
        <v>124</v>
      </c>
      <c r="F353" s="63"/>
      <c r="G353" s="63"/>
      <c r="H353" s="63">
        <v>123</v>
      </c>
      <c r="I353" s="63"/>
      <c r="J353" s="77"/>
      <c r="K353" s="22"/>
      <c r="L353" s="22"/>
      <c r="M353" s="169" t="s">
        <v>353</v>
      </c>
      <c r="N353" s="296"/>
    </row>
    <row r="354" spans="1:14" ht="18" customHeight="1">
      <c r="A354" s="22" t="s">
        <v>152</v>
      </c>
      <c r="B354" s="64"/>
      <c r="C354" s="51"/>
      <c r="D354" s="22"/>
      <c r="E354" s="173">
        <v>122.4</v>
      </c>
      <c r="F354" s="63"/>
      <c r="G354" s="63"/>
      <c r="H354" s="63">
        <v>118.1</v>
      </c>
      <c r="I354" s="63"/>
      <c r="J354" s="77"/>
      <c r="K354" s="22"/>
      <c r="L354" s="22"/>
      <c r="M354" s="169" t="s">
        <v>354</v>
      </c>
      <c r="N354" s="296"/>
    </row>
    <row r="355" spans="1:14" ht="18" customHeight="1">
      <c r="A355" s="22" t="s">
        <v>153</v>
      </c>
      <c r="B355" s="64"/>
      <c r="C355" s="51"/>
      <c r="D355" s="22"/>
      <c r="E355" s="173">
        <v>120.8</v>
      </c>
      <c r="F355" s="63"/>
      <c r="G355" s="63"/>
      <c r="H355" s="63">
        <v>118.7</v>
      </c>
      <c r="I355" s="63"/>
      <c r="J355" s="77"/>
      <c r="K355" s="22"/>
      <c r="L355" s="22"/>
      <c r="M355" s="168" t="s">
        <v>355</v>
      </c>
      <c r="N355" s="296"/>
    </row>
    <row r="356" spans="1:14" ht="18" customHeight="1">
      <c r="A356" s="22" t="s">
        <v>154</v>
      </c>
      <c r="B356" s="64"/>
      <c r="C356" s="51"/>
      <c r="D356" s="22"/>
      <c r="E356" s="173">
        <v>121.1</v>
      </c>
      <c r="F356" s="63"/>
      <c r="G356" s="63"/>
      <c r="H356" s="63">
        <v>117.5</v>
      </c>
      <c r="I356" s="63"/>
      <c r="J356" s="77"/>
      <c r="K356" s="38"/>
      <c r="L356" s="38"/>
      <c r="M356" s="170" t="s">
        <v>356</v>
      </c>
      <c r="N356" s="296"/>
    </row>
    <row r="357" spans="1:14" ht="18" customHeight="1">
      <c r="A357" s="22" t="s">
        <v>47</v>
      </c>
      <c r="B357" s="64"/>
      <c r="C357" s="51"/>
      <c r="D357" s="22"/>
      <c r="E357" s="173">
        <v>109.2</v>
      </c>
      <c r="F357" s="63"/>
      <c r="G357" s="63"/>
      <c r="H357" s="63">
        <v>108.1</v>
      </c>
      <c r="I357" s="63"/>
      <c r="J357" s="77"/>
      <c r="K357" s="22"/>
      <c r="L357" s="22"/>
      <c r="M357" s="169" t="s">
        <v>324</v>
      </c>
      <c r="N357" s="296"/>
    </row>
    <row r="358" spans="1:14" ht="18" customHeight="1">
      <c r="A358" s="22" t="s">
        <v>155</v>
      </c>
      <c r="B358" s="64"/>
      <c r="C358" s="51"/>
      <c r="D358" s="22"/>
      <c r="E358" s="173">
        <v>108.4</v>
      </c>
      <c r="F358" s="63"/>
      <c r="G358" s="63"/>
      <c r="H358" s="63">
        <v>106.4</v>
      </c>
      <c r="I358" s="63"/>
      <c r="J358" s="77"/>
      <c r="K358" s="22"/>
      <c r="L358" s="22"/>
      <c r="M358" s="168" t="s">
        <v>357</v>
      </c>
      <c r="N358" s="296"/>
    </row>
    <row r="359" spans="1:14" ht="18" customHeight="1">
      <c r="A359" s="22" t="s">
        <v>156</v>
      </c>
      <c r="B359" s="64"/>
      <c r="C359" s="51"/>
      <c r="D359" s="22"/>
      <c r="E359" s="173">
        <v>60.3</v>
      </c>
      <c r="F359" s="63"/>
      <c r="G359" s="63"/>
      <c r="H359" s="63">
        <v>60.3</v>
      </c>
      <c r="I359" s="63"/>
      <c r="J359" s="77"/>
      <c r="K359" s="22"/>
      <c r="L359" s="22"/>
      <c r="M359" s="169" t="s">
        <v>358</v>
      </c>
      <c r="N359" s="296"/>
    </row>
    <row r="360" spans="1:14" ht="18" customHeight="1">
      <c r="A360" s="22" t="s">
        <v>60</v>
      </c>
      <c r="B360" s="64"/>
      <c r="C360" s="51"/>
      <c r="D360" s="22"/>
      <c r="E360" s="173">
        <v>96.3</v>
      </c>
      <c r="F360" s="63"/>
      <c r="G360" s="63"/>
      <c r="H360" s="63">
        <v>93.8</v>
      </c>
      <c r="I360" s="63"/>
      <c r="J360" s="77"/>
      <c r="K360" s="22"/>
      <c r="L360" s="22"/>
      <c r="M360" s="169" t="s">
        <v>359</v>
      </c>
      <c r="N360" s="296"/>
    </row>
    <row r="361" spans="1:14" ht="18" customHeight="1">
      <c r="A361" s="22" t="s">
        <v>157</v>
      </c>
      <c r="B361" s="63"/>
      <c r="C361" s="51"/>
      <c r="D361" s="22"/>
      <c r="E361" s="173">
        <v>145.4</v>
      </c>
      <c r="F361" s="63"/>
      <c r="G361" s="63"/>
      <c r="H361" s="63">
        <v>140.5</v>
      </c>
      <c r="I361" s="63"/>
      <c r="J361" s="77"/>
      <c r="K361" s="22"/>
      <c r="L361" s="22"/>
      <c r="M361" s="168" t="s">
        <v>325</v>
      </c>
      <c r="N361" s="296"/>
    </row>
    <row r="362" spans="1:14" ht="18" customHeight="1">
      <c r="A362" s="22" t="s">
        <v>158</v>
      </c>
      <c r="B362" s="63"/>
      <c r="C362" s="51"/>
      <c r="D362" s="22"/>
      <c r="E362" s="173">
        <v>139</v>
      </c>
      <c r="F362" s="63"/>
      <c r="G362" s="63"/>
      <c r="H362" s="63">
        <v>139.1</v>
      </c>
      <c r="I362" s="63"/>
      <c r="J362" s="77"/>
      <c r="K362" s="22"/>
      <c r="L362" s="22"/>
      <c r="M362" s="169" t="s">
        <v>360</v>
      </c>
      <c r="N362" s="296"/>
    </row>
    <row r="363" spans="1:14" ht="18" customHeight="1">
      <c r="A363" s="22" t="s">
        <v>159</v>
      </c>
      <c r="B363" s="63"/>
      <c r="C363" s="51"/>
      <c r="D363" s="22"/>
      <c r="E363" s="173">
        <v>116.6</v>
      </c>
      <c r="F363" s="63"/>
      <c r="G363" s="63"/>
      <c r="H363" s="63">
        <v>115.3</v>
      </c>
      <c r="I363" s="63"/>
      <c r="J363" s="77"/>
      <c r="K363" s="22"/>
      <c r="L363" s="22"/>
      <c r="M363" s="168" t="s">
        <v>361</v>
      </c>
      <c r="N363" s="296"/>
    </row>
    <row r="364" spans="1:14" ht="18" customHeight="1">
      <c r="A364" s="46" t="s">
        <v>61</v>
      </c>
      <c r="B364" s="188"/>
      <c r="C364" s="62"/>
      <c r="D364" s="46"/>
      <c r="E364" s="779">
        <v>117.9</v>
      </c>
      <c r="F364" s="188"/>
      <c r="G364" s="188"/>
      <c r="H364" s="188">
        <v>116.3</v>
      </c>
      <c r="I364" s="188"/>
      <c r="J364" s="189"/>
      <c r="K364" s="46"/>
      <c r="L364" s="46"/>
      <c r="M364" s="190" t="s">
        <v>362</v>
      </c>
      <c r="N364" s="296"/>
    </row>
    <row r="365" spans="1:14" ht="18" customHeight="1" thickBot="1">
      <c r="A365" s="1183" t="s">
        <v>62</v>
      </c>
      <c r="B365" s="1268"/>
      <c r="C365" s="1269"/>
      <c r="D365" s="1183"/>
      <c r="E365" s="1270">
        <v>117.9</v>
      </c>
      <c r="F365" s="1270"/>
      <c r="G365" s="1270"/>
      <c r="H365" s="1270">
        <v>117.1</v>
      </c>
      <c r="I365" s="1270"/>
      <c r="J365" s="1271"/>
      <c r="K365" s="1183"/>
      <c r="L365" s="1183"/>
      <c r="M365" s="1183" t="s">
        <v>363</v>
      </c>
      <c r="N365" s="296"/>
    </row>
    <row r="366" spans="1:14" ht="18" customHeight="1" thickTop="1">
      <c r="A366" s="98" t="s">
        <v>1097</v>
      </c>
      <c r="B366" s="7"/>
      <c r="C366" s="7"/>
      <c r="D366" s="489"/>
      <c r="E366" s="14"/>
      <c r="F366" s="489"/>
      <c r="G366" s="14"/>
      <c r="I366" s="102"/>
      <c r="J366" s="102"/>
      <c r="M366" s="81" t="s">
        <v>604</v>
      </c>
      <c r="N366" s="296"/>
    </row>
    <row r="367" spans="1:14" ht="18" customHeight="1">
      <c r="N367" s="296"/>
    </row>
    <row r="368" spans="1:14" ht="18" customHeight="1">
      <c r="A368" s="18" t="s">
        <v>555</v>
      </c>
      <c r="B368" s="7"/>
      <c r="C368" s="7"/>
      <c r="D368" s="7"/>
      <c r="E368" s="7"/>
      <c r="F368" s="7"/>
      <c r="G368" s="7"/>
      <c r="M368" s="151" t="s">
        <v>556</v>
      </c>
    </row>
    <row r="369" spans="1:13" ht="18" customHeight="1" thickBot="1">
      <c r="A369" s="294" t="s">
        <v>149</v>
      </c>
      <c r="B369" s="7"/>
      <c r="C369" s="7"/>
      <c r="D369" s="7"/>
      <c r="E369" s="7"/>
      <c r="F369" s="7"/>
      <c r="M369" s="265" t="s">
        <v>340</v>
      </c>
    </row>
    <row r="370" spans="1:13" ht="18" customHeight="1" thickTop="1">
      <c r="A370" s="1174"/>
      <c r="B370" s="1174"/>
      <c r="C370" s="1174"/>
      <c r="D370" s="1174"/>
      <c r="E370" s="2335">
        <v>2017</v>
      </c>
      <c r="F370" s="1218"/>
      <c r="G370" s="2335"/>
      <c r="H370" s="2335">
        <v>2016</v>
      </c>
      <c r="I370" s="2335"/>
      <c r="J370" s="1218"/>
      <c r="K370" s="1219"/>
      <c r="L370" s="1219"/>
      <c r="M370" s="1218"/>
    </row>
    <row r="371" spans="1:13" ht="18" customHeight="1">
      <c r="A371" s="31"/>
      <c r="B371" s="143"/>
      <c r="C371" s="172"/>
      <c r="D371" s="121"/>
      <c r="E371" s="2336"/>
      <c r="F371" s="142"/>
      <c r="G371" s="2336"/>
      <c r="H371" s="2336"/>
      <c r="I371" s="2336"/>
      <c r="J371" s="143"/>
      <c r="K371" s="31"/>
      <c r="L371" s="31"/>
      <c r="M371" s="142"/>
    </row>
    <row r="372" spans="1:13" ht="18" customHeight="1">
      <c r="A372" s="31" t="s">
        <v>150</v>
      </c>
      <c r="B372" s="171"/>
      <c r="C372" s="172"/>
      <c r="D372" s="31"/>
      <c r="E372" s="173">
        <v>123.5</v>
      </c>
      <c r="F372" s="140"/>
      <c r="G372" s="140"/>
      <c r="H372" s="140">
        <v>123.2</v>
      </c>
      <c r="I372" s="140"/>
      <c r="J372" s="173"/>
      <c r="K372" s="31"/>
      <c r="L372" s="31"/>
      <c r="M372" s="174" t="s">
        <v>352</v>
      </c>
    </row>
    <row r="373" spans="1:13" ht="18" customHeight="1">
      <c r="A373" s="22" t="s">
        <v>151</v>
      </c>
      <c r="B373" s="64"/>
      <c r="C373" s="51"/>
      <c r="D373" s="22"/>
      <c r="E373" s="173">
        <v>124</v>
      </c>
      <c r="F373" s="63"/>
      <c r="G373" s="63"/>
      <c r="H373" s="63">
        <v>122.9</v>
      </c>
      <c r="I373" s="63"/>
      <c r="J373" s="77"/>
      <c r="K373" s="22"/>
      <c r="L373" s="22"/>
      <c r="M373" s="169" t="s">
        <v>353</v>
      </c>
    </row>
    <row r="374" spans="1:13" ht="18" customHeight="1">
      <c r="A374" s="22" t="s">
        <v>152</v>
      </c>
      <c r="B374" s="64"/>
      <c r="C374" s="51"/>
      <c r="D374" s="22"/>
      <c r="E374" s="173">
        <v>121.6</v>
      </c>
      <c r="F374" s="63"/>
      <c r="G374" s="63"/>
      <c r="H374" s="63">
        <v>118.7</v>
      </c>
      <c r="I374" s="63"/>
      <c r="J374" s="77"/>
      <c r="K374" s="22"/>
      <c r="L374" s="22"/>
      <c r="M374" s="169" t="s">
        <v>354</v>
      </c>
    </row>
    <row r="375" spans="1:13" ht="18" customHeight="1">
      <c r="A375" s="22" t="s">
        <v>153</v>
      </c>
      <c r="B375" s="64"/>
      <c r="C375" s="51"/>
      <c r="D375" s="22"/>
      <c r="E375" s="173">
        <v>106.1</v>
      </c>
      <c r="F375" s="63"/>
      <c r="G375" s="63"/>
      <c r="H375" s="63">
        <v>106</v>
      </c>
      <c r="I375" s="63"/>
      <c r="J375" s="77"/>
      <c r="K375" s="22"/>
      <c r="L375" s="22"/>
      <c r="M375" s="168" t="s">
        <v>355</v>
      </c>
    </row>
    <row r="376" spans="1:13" ht="18" customHeight="1">
      <c r="A376" s="22" t="s">
        <v>154</v>
      </c>
      <c r="B376" s="64"/>
      <c r="C376" s="51"/>
      <c r="D376" s="22"/>
      <c r="E376" s="173">
        <v>115.3</v>
      </c>
      <c r="F376" s="63"/>
      <c r="G376" s="63"/>
      <c r="H376" s="63">
        <v>114.7</v>
      </c>
      <c r="I376" s="63"/>
      <c r="J376" s="77"/>
      <c r="K376" s="38"/>
      <c r="L376" s="38"/>
      <c r="M376" s="170" t="s">
        <v>356</v>
      </c>
    </row>
    <row r="377" spans="1:13" ht="18" customHeight="1">
      <c r="A377" s="22" t="s">
        <v>47</v>
      </c>
      <c r="B377" s="64"/>
      <c r="C377" s="51"/>
      <c r="D377" s="22"/>
      <c r="E377" s="173">
        <v>112.5</v>
      </c>
      <c r="F377" s="63"/>
      <c r="G377" s="63"/>
      <c r="H377" s="63">
        <v>112.5</v>
      </c>
      <c r="I377" s="63"/>
      <c r="J377" s="77"/>
      <c r="K377" s="22"/>
      <c r="L377" s="22"/>
      <c r="M377" s="169" t="s">
        <v>324</v>
      </c>
    </row>
    <row r="378" spans="1:13" ht="18" customHeight="1">
      <c r="A378" s="22" t="s">
        <v>155</v>
      </c>
      <c r="B378" s="64"/>
      <c r="C378" s="51"/>
      <c r="D378" s="22"/>
      <c r="E378" s="173">
        <v>111</v>
      </c>
      <c r="F378" s="63"/>
      <c r="G378" s="63"/>
      <c r="H378" s="63">
        <v>111.3</v>
      </c>
      <c r="I378" s="63"/>
      <c r="J378" s="77"/>
      <c r="K378" s="22"/>
      <c r="L378" s="22"/>
      <c r="M378" s="168" t="s">
        <v>357</v>
      </c>
    </row>
    <row r="379" spans="1:13" ht="18" customHeight="1">
      <c r="A379" s="22" t="s">
        <v>156</v>
      </c>
      <c r="B379" s="64"/>
      <c r="C379" s="51"/>
      <c r="D379" s="22"/>
      <c r="E379" s="173">
        <v>54.5</v>
      </c>
      <c r="F379" s="63"/>
      <c r="G379" s="63"/>
      <c r="H379" s="63">
        <v>55</v>
      </c>
      <c r="I379" s="63"/>
      <c r="J379" s="77"/>
      <c r="K379" s="22"/>
      <c r="L379" s="22"/>
      <c r="M379" s="169" t="s">
        <v>358</v>
      </c>
    </row>
    <row r="380" spans="1:13" ht="18" customHeight="1">
      <c r="A380" s="22" t="s">
        <v>60</v>
      </c>
      <c r="B380" s="64"/>
      <c r="C380" s="51"/>
      <c r="D380" s="22"/>
      <c r="E380" s="173">
        <v>80.599999999999994</v>
      </c>
      <c r="F380" s="63"/>
      <c r="G380" s="63"/>
      <c r="H380" s="63">
        <v>80.8</v>
      </c>
      <c r="I380" s="63"/>
      <c r="J380" s="77"/>
      <c r="K380" s="22"/>
      <c r="L380" s="22"/>
      <c r="M380" s="169" t="s">
        <v>359</v>
      </c>
    </row>
    <row r="381" spans="1:13" ht="18" customHeight="1">
      <c r="A381" s="22" t="s">
        <v>157</v>
      </c>
      <c r="B381" s="63"/>
      <c r="C381" s="51"/>
      <c r="D381" s="22"/>
      <c r="E381" s="173">
        <v>139.5</v>
      </c>
      <c r="F381" s="63"/>
      <c r="G381" s="63"/>
      <c r="H381" s="63">
        <v>134.9</v>
      </c>
      <c r="I381" s="63"/>
      <c r="J381" s="77"/>
      <c r="K381" s="22"/>
      <c r="L381" s="22"/>
      <c r="M381" s="168" t="s">
        <v>325</v>
      </c>
    </row>
    <row r="382" spans="1:13" ht="18" customHeight="1">
      <c r="A382" s="22" t="s">
        <v>158</v>
      </c>
      <c r="B382" s="63"/>
      <c r="C382" s="51"/>
      <c r="D382" s="22"/>
      <c r="E382" s="173">
        <v>138.80000000000001</v>
      </c>
      <c r="F382" s="63"/>
      <c r="G382" s="63"/>
      <c r="H382" s="63">
        <v>139.6</v>
      </c>
      <c r="I382" s="63"/>
      <c r="J382" s="77"/>
      <c r="K382" s="22"/>
      <c r="L382" s="22"/>
      <c r="M382" s="169" t="s">
        <v>360</v>
      </c>
    </row>
    <row r="383" spans="1:13" ht="18" customHeight="1">
      <c r="A383" s="22" t="s">
        <v>159</v>
      </c>
      <c r="B383" s="63"/>
      <c r="C383" s="51"/>
      <c r="D383" s="22"/>
      <c r="E383" s="173">
        <v>129.30000000000001</v>
      </c>
      <c r="F383" s="63"/>
      <c r="G383" s="63"/>
      <c r="H383" s="63">
        <v>128.5</v>
      </c>
      <c r="I383" s="63"/>
      <c r="J383" s="77"/>
      <c r="K383" s="22"/>
      <c r="L383" s="22"/>
      <c r="M383" s="168" t="s">
        <v>361</v>
      </c>
    </row>
    <row r="384" spans="1:13" ht="18" customHeight="1">
      <c r="A384" s="46" t="s">
        <v>61</v>
      </c>
      <c r="B384" s="188"/>
      <c r="C384" s="62"/>
      <c r="D384" s="46"/>
      <c r="E384" s="779">
        <v>118.4</v>
      </c>
      <c r="F384" s="188"/>
      <c r="G384" s="188"/>
      <c r="H384" s="188">
        <v>117.9</v>
      </c>
      <c r="I384" s="188"/>
      <c r="J384" s="189"/>
      <c r="K384" s="46"/>
      <c r="L384" s="46"/>
      <c r="M384" s="190" t="s">
        <v>362</v>
      </c>
    </row>
    <row r="385" spans="1:13" ht="18" customHeight="1" thickBot="1">
      <c r="A385" s="1183" t="s">
        <v>62</v>
      </c>
      <c r="B385" s="1268"/>
      <c r="C385" s="1269"/>
      <c r="D385" s="1183"/>
      <c r="E385" s="1270">
        <v>117.9</v>
      </c>
      <c r="F385" s="1270"/>
      <c r="G385" s="1270"/>
      <c r="H385" s="1270">
        <v>117.1</v>
      </c>
      <c r="I385" s="1270"/>
      <c r="J385" s="1271"/>
      <c r="K385" s="1183"/>
      <c r="L385" s="1183"/>
      <c r="M385" s="1183" t="s">
        <v>363</v>
      </c>
    </row>
    <row r="386" spans="1:13" ht="18" customHeight="1" thickTop="1">
      <c r="A386" s="98" t="s">
        <v>1097</v>
      </c>
      <c r="B386" s="7"/>
      <c r="C386" s="7"/>
      <c r="D386" s="489"/>
      <c r="E386" s="14"/>
      <c r="F386" s="489"/>
      <c r="G386" s="14"/>
      <c r="I386" s="102"/>
      <c r="J386" s="102"/>
      <c r="M386" s="81" t="s">
        <v>604</v>
      </c>
    </row>
    <row r="387" spans="1:13" ht="18" customHeight="1"/>
    <row r="388" spans="1:13" ht="18" customHeight="1"/>
    <row r="389" spans="1:13" ht="18" customHeight="1"/>
    <row r="390" spans="1:13" ht="18" customHeight="1"/>
    <row r="391" spans="1:13" ht="18" customHeight="1"/>
    <row r="392" spans="1:13" ht="18" customHeight="1"/>
    <row r="393" spans="1:13" ht="18" customHeight="1"/>
    <row r="394" spans="1:13" ht="18" customHeight="1"/>
    <row r="395" spans="1:13" ht="18" customHeight="1"/>
    <row r="396" spans="1:13" ht="18" customHeight="1"/>
    <row r="397" spans="1:13" ht="18" customHeight="1"/>
    <row r="398" spans="1:13" ht="18" customHeight="1"/>
    <row r="399" spans="1:13" ht="27" customHeight="1"/>
    <row r="400" spans="1:13" ht="18" customHeight="1"/>
    <row r="401" spans="1:13" ht="18" customHeight="1"/>
    <row r="402" spans="1:13" ht="18" customHeight="1"/>
    <row r="403" spans="1:13" ht="18" customHeight="1" thickBot="1"/>
    <row r="404" spans="1:13" ht="13.5" customHeight="1" thickTop="1">
      <c r="A404" s="928"/>
      <c r="B404" s="928"/>
      <c r="C404" s="928"/>
      <c r="D404" s="928"/>
      <c r="E404" s="928"/>
      <c r="F404" s="928"/>
      <c r="G404" s="928"/>
      <c r="H404" s="928"/>
      <c r="I404" s="928"/>
      <c r="J404" s="928"/>
      <c r="K404" s="928"/>
      <c r="L404" s="928"/>
      <c r="M404" s="928"/>
    </row>
    <row r="405" spans="1:13" ht="18" customHeight="1"/>
    <row r="406" spans="1:13" ht="18" customHeight="1">
      <c r="A406" s="431" t="s">
        <v>573</v>
      </c>
      <c r="B406" s="429"/>
      <c r="C406" s="28"/>
      <c r="K406" s="427"/>
      <c r="L406" s="427"/>
      <c r="M406" s="428" t="s">
        <v>580</v>
      </c>
    </row>
    <row r="407" spans="1:13" ht="18" customHeight="1">
      <c r="A407" s="28"/>
      <c r="B407" s="28"/>
      <c r="C407" s="28"/>
      <c r="D407" s="263"/>
      <c r="E407" s="263"/>
      <c r="F407" s="263"/>
      <c r="G407" s="263"/>
      <c r="H407" s="263"/>
      <c r="I407" s="263"/>
      <c r="J407" s="263"/>
      <c r="K407" s="263"/>
      <c r="L407" s="263"/>
    </row>
    <row r="408" spans="1:13" ht="18" customHeight="1">
      <c r="A408" s="175" t="s">
        <v>474</v>
      </c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07" t="s">
        <v>371</v>
      </c>
    </row>
    <row r="409" spans="1:13" ht="18" customHeight="1" thickBot="1">
      <c r="A409" s="76" t="s">
        <v>370</v>
      </c>
      <c r="M409" s="151" t="s">
        <v>389</v>
      </c>
    </row>
    <row r="410" spans="1:13" ht="18" customHeight="1" thickTop="1">
      <c r="A410" s="1257"/>
      <c r="B410" s="1257"/>
      <c r="C410" s="1257"/>
      <c r="D410" s="1258"/>
      <c r="E410" s="2346" t="s">
        <v>432</v>
      </c>
      <c r="F410" s="2346"/>
      <c r="G410" s="1259"/>
      <c r="H410" s="2345" t="s">
        <v>475</v>
      </c>
      <c r="I410" s="2345"/>
      <c r="J410" s="1260"/>
      <c r="K410" s="1259"/>
      <c r="L410" s="1259"/>
      <c r="M410" s="1259"/>
    </row>
    <row r="411" spans="1:13" ht="18" customHeight="1">
      <c r="A411" s="1252"/>
      <c r="B411" s="1252"/>
      <c r="C411" s="1252"/>
      <c r="D411" s="1253"/>
      <c r="E411" s="1253"/>
      <c r="F411" s="1254" t="s">
        <v>179</v>
      </c>
      <c r="G411" s="1255"/>
      <c r="H411" s="1256" t="s">
        <v>476</v>
      </c>
      <c r="I411" s="1256"/>
      <c r="J411" s="1256"/>
      <c r="K411" s="1255"/>
      <c r="L411" s="1255"/>
      <c r="M411" s="1255"/>
    </row>
    <row r="412" spans="1:13" ht="18" customHeight="1">
      <c r="A412" s="1140"/>
      <c r="B412" s="1140"/>
      <c r="C412" s="1140"/>
      <c r="D412" s="1097"/>
      <c r="E412" s="1097">
        <v>2017</v>
      </c>
      <c r="F412" s="1097">
        <v>2016</v>
      </c>
      <c r="G412" s="1097"/>
      <c r="H412" s="1097">
        <v>2017</v>
      </c>
      <c r="I412" s="1097">
        <v>2016</v>
      </c>
      <c r="J412" s="236"/>
      <c r="K412" s="236"/>
      <c r="L412" s="236"/>
      <c r="M412" s="236"/>
    </row>
    <row r="413" spans="1:13" ht="18" customHeight="1">
      <c r="A413" s="239" t="s">
        <v>131</v>
      </c>
      <c r="B413" s="239"/>
      <c r="C413" s="239"/>
      <c r="D413" s="297"/>
      <c r="E413" s="1819">
        <f>'[1]p19--26écoR1'!E413</f>
        <v>7.616063850452945</v>
      </c>
      <c r="F413" s="1819">
        <f>'[1]p19--26écoR1'!F413</f>
        <v>9.0542322845707659</v>
      </c>
      <c r="G413" s="299"/>
      <c r="H413" s="297">
        <f>'[1]p19--26écoR1'!H413</f>
        <v>9146.2833992859487</v>
      </c>
      <c r="I413" s="1556">
        <f>'[1]p19--26écoR1'!I413</f>
        <v>10009.363248270134</v>
      </c>
      <c r="J413" s="239"/>
      <c r="K413" s="239"/>
      <c r="L413" s="239"/>
      <c r="M413" s="139" t="s">
        <v>372</v>
      </c>
    </row>
    <row r="414" spans="1:13" ht="18" customHeight="1">
      <c r="A414" s="239" t="s">
        <v>132</v>
      </c>
      <c r="B414" s="239"/>
      <c r="C414" s="239"/>
      <c r="D414" s="297"/>
      <c r="E414" s="1819">
        <f>'[1]p19--26écoR1'!E414</f>
        <v>7.4511983156233423</v>
      </c>
      <c r="F414" s="1819">
        <f>'[1]p19--26écoR1'!F414</f>
        <v>7.3008255655115883</v>
      </c>
      <c r="G414" s="299"/>
      <c r="H414" s="297">
        <f>'[1]p19--26écoR1'!H414</f>
        <v>843.99723321065596</v>
      </c>
      <c r="I414" s="1556">
        <f>'[1]p19--26écoR1'!I414</f>
        <v>803.45585348455018</v>
      </c>
      <c r="J414" s="239"/>
      <c r="K414" s="239"/>
      <c r="L414" s="239"/>
      <c r="M414" s="176" t="s">
        <v>373</v>
      </c>
    </row>
    <row r="415" spans="1:13" ht="18" customHeight="1">
      <c r="A415" s="239" t="s">
        <v>133</v>
      </c>
      <c r="B415" s="239"/>
      <c r="C415" s="239"/>
      <c r="D415" s="297"/>
      <c r="E415" s="1819">
        <f>'[1]p19--26écoR1'!E415</f>
        <v>15.218665998326161</v>
      </c>
      <c r="F415" s="1819">
        <f>'[1]p19--26écoR1'!F415</f>
        <v>13.099717862732666</v>
      </c>
      <c r="G415" s="299"/>
      <c r="H415" s="297">
        <f>'[1]p19--26écoR1'!H415</f>
        <v>27316.44016037558</v>
      </c>
      <c r="I415" s="1556">
        <f>'[1]p19--26écoR1'!I415</f>
        <v>23513.076583354745</v>
      </c>
      <c r="J415" s="239"/>
      <c r="K415" s="239"/>
      <c r="L415" s="239"/>
      <c r="M415" s="176" t="s">
        <v>374</v>
      </c>
    </row>
    <row r="416" spans="1:13" ht="18" customHeight="1">
      <c r="A416" s="239" t="s">
        <v>134</v>
      </c>
      <c r="B416" s="239"/>
      <c r="C416" s="239"/>
      <c r="D416" s="297"/>
      <c r="E416" s="1819">
        <f>'[1]p19--26écoR1'!E416</f>
        <v>13.332914556428063</v>
      </c>
      <c r="F416" s="1819">
        <f>'[1]p19--26écoR1'!F416</f>
        <v>13.685471139734847</v>
      </c>
      <c r="G416" s="299"/>
      <c r="H416" s="297">
        <f>'[1]p19--26écoR1'!H416</f>
        <v>3602.6868422924272</v>
      </c>
      <c r="I416" s="1556">
        <f>'[1]p19--26écoR1'!I416</f>
        <v>3418.6306907057656</v>
      </c>
      <c r="J416" s="239"/>
      <c r="K416" s="239"/>
      <c r="L416" s="239"/>
      <c r="M416" s="176" t="s">
        <v>375</v>
      </c>
    </row>
    <row r="417" spans="1:14" ht="18" customHeight="1">
      <c r="A417" s="239" t="s">
        <v>135</v>
      </c>
      <c r="B417" s="239"/>
      <c r="C417" s="239"/>
      <c r="D417" s="297"/>
      <c r="E417" s="1819">
        <f>'[1]p19--26écoR1'!E417</f>
        <v>11.623582385986351</v>
      </c>
      <c r="F417" s="1819">
        <f>'[1]p19--26écoR1'!F417</f>
        <v>10.717408460102996</v>
      </c>
      <c r="G417" s="299"/>
      <c r="H417" s="297">
        <f>'[1]p19--26écoR1'!H417</f>
        <v>6938.6975053145561</v>
      </c>
      <c r="I417" s="1556">
        <f>'[1]p19--26écoR1'!I417</f>
        <v>6202.700146284611</v>
      </c>
      <c r="J417" s="239"/>
      <c r="K417" s="239"/>
      <c r="L417" s="239"/>
      <c r="M417" s="176" t="s">
        <v>376</v>
      </c>
    </row>
    <row r="418" spans="1:14" ht="18" customHeight="1">
      <c r="A418" s="239" t="s">
        <v>136</v>
      </c>
      <c r="B418" s="239"/>
      <c r="C418" s="239"/>
      <c r="D418" s="297"/>
      <c r="E418" s="1819">
        <f>'[1]p19--26écoR1'!E418</f>
        <v>13.832721677645104</v>
      </c>
      <c r="F418" s="1819">
        <f>'[1]p19--26écoR1'!F418</f>
        <v>12.331601577504014</v>
      </c>
      <c r="G418" s="299"/>
      <c r="H418" s="297">
        <f>'[1]p19--26écoR1'!H418</f>
        <v>11621.00780860642</v>
      </c>
      <c r="I418" s="1556">
        <f>'[1]p19--26écoR1'!I418</f>
        <v>10084.167190003907</v>
      </c>
      <c r="J418" s="239"/>
      <c r="K418" s="239"/>
      <c r="L418" s="239"/>
      <c r="M418" s="176" t="s">
        <v>383</v>
      </c>
    </row>
    <row r="419" spans="1:14" ht="18" customHeight="1">
      <c r="A419" s="239" t="s">
        <v>137</v>
      </c>
      <c r="B419" s="239"/>
      <c r="C419" s="239"/>
      <c r="D419" s="297"/>
      <c r="E419" s="1819">
        <f>'[1]p19--26écoR1'!E419</f>
        <v>9.5902808430622155</v>
      </c>
      <c r="F419" s="1819">
        <f>'[1]p19--26écoR1'!F419</f>
        <v>9.080320971960667</v>
      </c>
      <c r="G419" s="299"/>
      <c r="H419" s="297">
        <f>'[1]p19--26écoR1'!H419</f>
        <v>2556.672969951956</v>
      </c>
      <c r="I419" s="1556">
        <f>'[1]p19--26écoR1'!I419</f>
        <v>2041.7101705453558</v>
      </c>
      <c r="J419" s="239"/>
      <c r="K419" s="239"/>
      <c r="L419" s="239"/>
      <c r="M419" s="176" t="s">
        <v>377</v>
      </c>
    </row>
    <row r="420" spans="1:14" ht="18" customHeight="1" thickBot="1">
      <c r="A420" s="239" t="s">
        <v>138</v>
      </c>
      <c r="B420" s="239"/>
      <c r="C420" s="239"/>
      <c r="D420" s="297"/>
      <c r="E420" s="1819">
        <f>'[1]p19--26écoR1'!E420</f>
        <v>5.607087171583224</v>
      </c>
      <c r="F420" s="1819">
        <f>'[1]p19--26écoR1'!F420</f>
        <v>5.6213586271312623</v>
      </c>
      <c r="G420" s="299"/>
      <c r="H420" s="297">
        <f>'[1]p19--26écoR1'!H420</f>
        <v>3480.4618471260223</v>
      </c>
      <c r="I420" s="1556">
        <f>'[1]p19--26écoR1'!I420</f>
        <v>3329.8679963674736</v>
      </c>
      <c r="J420" s="239"/>
      <c r="K420" s="239"/>
      <c r="L420" s="239"/>
      <c r="M420" s="176" t="s">
        <v>384</v>
      </c>
    </row>
    <row r="421" spans="1:14" ht="18" customHeight="1" thickTop="1">
      <c r="A421" s="239" t="s">
        <v>139</v>
      </c>
      <c r="B421" s="239"/>
      <c r="C421" s="239"/>
      <c r="D421" s="297"/>
      <c r="E421" s="1819">
        <f>'[1]p19--26écoR1'!E421</f>
        <v>3.4047468582870715</v>
      </c>
      <c r="F421" s="1819">
        <f>'[1]p19--26écoR1'!F421</f>
        <v>3.4325849483824187</v>
      </c>
      <c r="G421" s="299"/>
      <c r="H421" s="297">
        <f>'[1]p19--26écoR1'!H421</f>
        <v>1650.3488971489089</v>
      </c>
      <c r="I421" s="1556">
        <f>'[1]p19--26écoR1'!I421</f>
        <v>1599.6532376451751</v>
      </c>
      <c r="J421" s="239"/>
      <c r="K421" s="239"/>
      <c r="L421" s="239"/>
      <c r="M421" s="176" t="s">
        <v>378</v>
      </c>
      <c r="N421" s="928"/>
    </row>
    <row r="422" spans="1:14" ht="18" customHeight="1">
      <c r="A422" s="239" t="s">
        <v>140</v>
      </c>
      <c r="B422" s="239"/>
      <c r="C422" s="239"/>
      <c r="D422" s="300"/>
      <c r="E422" s="1819">
        <f>'[1]p19--26écoR1'!E422</f>
        <v>11.387082233516317</v>
      </c>
      <c r="F422" s="1819">
        <f>'[1]p19--26écoR1'!F422</f>
        <v>11.893605760208159</v>
      </c>
      <c r="G422" s="299"/>
      <c r="H422" s="297">
        <f>'[1]p19--26écoR1'!H422</f>
        <v>13081.252328218874</v>
      </c>
      <c r="I422" s="1556">
        <f>'[1]p19--26écoR1'!I422</f>
        <v>13015.410655510992</v>
      </c>
      <c r="J422" s="239"/>
      <c r="K422" s="239"/>
      <c r="L422" s="239"/>
      <c r="M422" s="176" t="s">
        <v>379</v>
      </c>
    </row>
    <row r="423" spans="1:14" ht="18" customHeight="1">
      <c r="A423" s="239" t="s">
        <v>141</v>
      </c>
      <c r="B423" s="239"/>
      <c r="C423" s="239"/>
      <c r="D423" s="300"/>
      <c r="E423" s="1819">
        <f>'[1]p19--26écoR1'!E423</f>
        <v>6.6228990216309098</v>
      </c>
      <c r="F423" s="1819">
        <f>'[1]p19--26écoR1'!F423</f>
        <v>6.5635777749160225</v>
      </c>
      <c r="G423" s="299"/>
      <c r="H423" s="297">
        <f>'[1]p19--26écoR1'!H423</f>
        <v>6447.78957149899</v>
      </c>
      <c r="I423" s="1556">
        <f>'[1]p19--26écoR1'!I423</f>
        <v>6136.3542896573099</v>
      </c>
      <c r="J423" s="239"/>
      <c r="K423" s="239"/>
      <c r="L423" s="239"/>
      <c r="M423" s="176" t="s">
        <v>380</v>
      </c>
    </row>
    <row r="424" spans="1:14" ht="18" customHeight="1">
      <c r="A424" s="239" t="s">
        <v>142</v>
      </c>
      <c r="B424" s="239"/>
      <c r="C424" s="239"/>
      <c r="D424" s="300"/>
      <c r="E424" s="1819">
        <f>'[1]p19--26écoR1'!E424</f>
        <v>10.455444108856527</v>
      </c>
      <c r="F424" s="1819">
        <f>'[1]p19--26écoR1'!F424</f>
        <v>10.470302220324552</v>
      </c>
      <c r="G424" s="299"/>
      <c r="H424" s="297">
        <f>'[1]p19--26écoR1'!H424</f>
        <v>8736.0463251550718</v>
      </c>
      <c r="I424" s="1556">
        <f>'[1]p19--26écoR1'!I424</f>
        <v>8753.4867652579342</v>
      </c>
      <c r="J424" s="239"/>
      <c r="K424" s="239"/>
      <c r="L424" s="239"/>
      <c r="M424" s="176" t="s">
        <v>381</v>
      </c>
    </row>
    <row r="425" spans="1:14" ht="18" customHeight="1">
      <c r="A425" s="239" t="s">
        <v>143</v>
      </c>
      <c r="B425" s="239"/>
      <c r="C425" s="239"/>
      <c r="D425" s="300"/>
      <c r="E425" s="1819">
        <f>'[1]p19--26écoR1'!E425</f>
        <v>10.577574283229341</v>
      </c>
      <c r="F425" s="1819">
        <f>'[1]p19--26écoR1'!F425</f>
        <v>10.563626013981459</v>
      </c>
      <c r="G425" s="299"/>
      <c r="H425" s="297">
        <f>'[1]p19--26écoR1'!H425</f>
        <v>1514.8144131012739</v>
      </c>
      <c r="I425" s="1556">
        <f>'[1]p19--26écoR1'!I425</f>
        <v>1486.8303614678903</v>
      </c>
      <c r="J425" s="239"/>
      <c r="K425" s="239"/>
      <c r="L425" s="239"/>
      <c r="M425" s="176" t="s">
        <v>382</v>
      </c>
    </row>
    <row r="426" spans="1:14" ht="18" customHeight="1">
      <c r="A426" s="74" t="s">
        <v>144</v>
      </c>
      <c r="B426" s="74"/>
      <c r="C426" s="74"/>
      <c r="D426" s="97"/>
      <c r="E426" s="1970">
        <f>'[1]p19--26écoR1'!E426</f>
        <v>10.83572448996688</v>
      </c>
      <c r="F426" s="1970">
        <f>'[1]p19--26écoR1'!F426</f>
        <v>10.104471994620694</v>
      </c>
      <c r="G426" s="165"/>
      <c r="H426" s="455">
        <f>'[1]p19--26écoR1'!H426</f>
        <v>96936.499301286676</v>
      </c>
      <c r="I426" s="97">
        <f>'[1]p19--26écoR1'!I426</f>
        <v>90394.70718855584</v>
      </c>
      <c r="J426" s="74"/>
      <c r="K426" s="74"/>
      <c r="L426" s="74"/>
      <c r="M426" s="177" t="s">
        <v>385</v>
      </c>
    </row>
    <row r="427" spans="1:14" ht="18" customHeight="1">
      <c r="A427" s="239" t="s">
        <v>145</v>
      </c>
      <c r="B427" s="239"/>
      <c r="C427" s="239"/>
      <c r="D427" s="300"/>
      <c r="E427" s="1819">
        <f>'[1]p19--26écoR1'!E427</f>
        <v>11.648836763845569</v>
      </c>
      <c r="F427" s="1819">
        <f>'[1]p19--26écoR1'!F427</f>
        <v>10.885190484511508</v>
      </c>
      <c r="G427" s="299"/>
      <c r="H427" s="297">
        <f>'[1]p19--26écoR1'!H427</f>
        <v>14272.210717480055</v>
      </c>
      <c r="I427" s="1556">
        <f>'[1]p19--26écoR1'!I427</f>
        <v>12912.88376796631</v>
      </c>
      <c r="J427" s="239"/>
      <c r="K427" s="239"/>
      <c r="L427" s="229"/>
      <c r="M427" s="178" t="s">
        <v>386</v>
      </c>
    </row>
    <row r="428" spans="1:14" ht="18" customHeight="1">
      <c r="A428" s="75" t="s">
        <v>146</v>
      </c>
      <c r="B428" s="74"/>
      <c r="C428" s="74"/>
      <c r="D428" s="97"/>
      <c r="E428" s="1970">
        <f>'[1]p19--26écoR1'!E428</f>
        <v>10.458325345465353</v>
      </c>
      <c r="F428" s="1970">
        <f>'[1]p19--26écoR1'!F428</f>
        <v>10.195877859739317</v>
      </c>
      <c r="G428" s="165"/>
      <c r="H428" s="455">
        <f>'[1]p19--26écoR1'!H428</f>
        <v>111208.71001876672</v>
      </c>
      <c r="I428" s="97">
        <f>'[1]p19--26écoR1'!I428</f>
        <v>103307.59095652215</v>
      </c>
      <c r="J428" s="74"/>
      <c r="K428" s="74"/>
      <c r="L428" s="74"/>
      <c r="M428" s="149" t="s">
        <v>387</v>
      </c>
    </row>
    <row r="429" spans="1:14" ht="18" customHeight="1" thickBot="1">
      <c r="A429" s="1261" t="s">
        <v>174</v>
      </c>
      <c r="B429" s="1262"/>
      <c r="C429" s="1262"/>
      <c r="D429" s="1263"/>
      <c r="E429" s="1971">
        <f>'[1]p19--26écoR1'!E429</f>
        <v>11.462064566348749</v>
      </c>
      <c r="F429" s="1971">
        <f>'[1]p19--26écoR1'!F429</f>
        <v>11.445895568654411</v>
      </c>
      <c r="G429" s="1265"/>
      <c r="H429" s="1266">
        <f>'[1]p19--26écoR1'!H429</f>
        <v>69905.06861853911</v>
      </c>
      <c r="I429" s="1263">
        <f>'[1]p19--26écoR1'!I429</f>
        <v>67125.713610886334</v>
      </c>
      <c r="J429" s="1262"/>
      <c r="K429" s="1262"/>
      <c r="L429" s="1262"/>
      <c r="M429" s="1267" t="s">
        <v>388</v>
      </c>
    </row>
    <row r="430" spans="1:14" ht="18" customHeight="1" thickTop="1">
      <c r="A430" s="99" t="s">
        <v>1097</v>
      </c>
      <c r="B430" s="8"/>
      <c r="C430" s="8"/>
      <c r="D430" s="877"/>
      <c r="E430" s="14"/>
      <c r="F430" s="877"/>
      <c r="G430" s="14"/>
      <c r="H430" s="229"/>
      <c r="I430" s="895"/>
      <c r="J430" s="895"/>
      <c r="K430" s="229"/>
      <c r="L430" s="229"/>
      <c r="M430" s="229" t="s">
        <v>604</v>
      </c>
    </row>
    <row r="431" spans="1:14" ht="18" customHeight="1">
      <c r="A431" s="103"/>
      <c r="B431" s="102"/>
      <c r="C431" s="102"/>
      <c r="D431" s="102"/>
      <c r="E431" s="102"/>
      <c r="F431" s="102"/>
      <c r="G431" s="102"/>
      <c r="H431" s="102"/>
      <c r="I431" s="102"/>
      <c r="J431" s="102"/>
    </row>
    <row r="432" spans="1:14">
      <c r="A432" s="103"/>
      <c r="B432" s="102"/>
      <c r="C432" s="102"/>
      <c r="D432" s="102"/>
      <c r="E432" s="102"/>
      <c r="F432" s="102"/>
      <c r="G432" s="102"/>
      <c r="H432" s="102"/>
      <c r="I432" s="102"/>
      <c r="J432" s="102"/>
    </row>
    <row r="433" spans="1:10">
      <c r="A433" s="103"/>
      <c r="B433" s="102"/>
      <c r="C433" s="102"/>
      <c r="D433" s="102"/>
      <c r="E433" s="102"/>
      <c r="F433" s="102"/>
      <c r="G433" s="102"/>
      <c r="H433" s="102"/>
      <c r="I433" s="102"/>
      <c r="J433" s="102"/>
    </row>
    <row r="434" spans="1:10">
      <c r="A434" s="103"/>
      <c r="B434" s="102"/>
      <c r="C434" s="102"/>
      <c r="D434" s="102"/>
      <c r="E434" s="102"/>
      <c r="F434" s="102"/>
      <c r="G434" s="102"/>
      <c r="H434" s="102"/>
      <c r="I434" s="102"/>
      <c r="J434" s="102"/>
    </row>
    <row r="435" spans="1:10">
      <c r="A435" s="103"/>
      <c r="B435" s="102"/>
      <c r="C435" s="102"/>
      <c r="D435" s="102"/>
      <c r="E435" s="102"/>
      <c r="F435" s="102"/>
      <c r="G435" s="102"/>
      <c r="H435" s="102"/>
      <c r="I435" s="102"/>
      <c r="J435" s="102"/>
    </row>
    <row r="436" spans="1:10">
      <c r="A436" s="103"/>
      <c r="B436" s="102"/>
      <c r="C436" s="102"/>
      <c r="D436" s="102"/>
      <c r="E436" s="102"/>
      <c r="F436" s="102"/>
      <c r="G436" s="102"/>
      <c r="H436" s="102"/>
      <c r="I436" s="102"/>
      <c r="J436" s="102"/>
    </row>
    <row r="437" spans="1:10">
      <c r="A437" s="103"/>
      <c r="B437" s="102"/>
      <c r="C437" s="102"/>
      <c r="D437" s="102"/>
      <c r="E437" s="102"/>
      <c r="F437" s="102"/>
      <c r="G437" s="102"/>
      <c r="H437" s="102"/>
      <c r="I437" s="102"/>
      <c r="J437" s="102"/>
    </row>
    <row r="438" spans="1:10">
      <c r="A438" s="103"/>
      <c r="B438" s="102"/>
      <c r="C438" s="102"/>
      <c r="D438" s="102"/>
      <c r="E438" s="102"/>
      <c r="F438" s="102"/>
      <c r="G438" s="102"/>
      <c r="H438" s="102"/>
      <c r="I438" s="102"/>
      <c r="J438" s="102"/>
    </row>
    <row r="439" spans="1:10">
      <c r="A439" s="103"/>
      <c r="B439" s="102"/>
      <c r="C439" s="102"/>
      <c r="D439" s="102"/>
      <c r="E439" s="102"/>
      <c r="F439" s="102"/>
      <c r="G439" s="102"/>
      <c r="H439" s="102"/>
      <c r="I439" s="102"/>
      <c r="J439" s="102"/>
    </row>
    <row r="440" spans="1:10">
      <c r="A440" s="103"/>
      <c r="B440" s="102"/>
      <c r="C440" s="102"/>
      <c r="D440" s="102"/>
      <c r="E440" s="102"/>
      <c r="F440" s="102"/>
      <c r="G440" s="102"/>
      <c r="H440" s="102"/>
      <c r="I440" s="102"/>
      <c r="J440" s="102"/>
    </row>
    <row r="441" spans="1:10">
      <c r="A441" s="103"/>
      <c r="B441" s="102"/>
      <c r="C441" s="102"/>
      <c r="D441" s="102"/>
      <c r="E441" s="102"/>
      <c r="F441" s="102"/>
      <c r="G441" s="102"/>
      <c r="H441" s="102"/>
      <c r="I441" s="102"/>
      <c r="J441" s="102"/>
    </row>
    <row r="442" spans="1:10">
      <c r="A442" s="103"/>
      <c r="B442" s="102"/>
      <c r="C442" s="102"/>
      <c r="D442" s="102"/>
      <c r="E442" s="102"/>
      <c r="F442" s="102"/>
      <c r="G442" s="102"/>
      <c r="H442" s="102"/>
      <c r="I442" s="102"/>
      <c r="J442" s="102"/>
    </row>
    <row r="443" spans="1:10">
      <c r="A443" s="103"/>
      <c r="B443" s="102"/>
      <c r="C443" s="102"/>
      <c r="D443" s="102"/>
      <c r="E443" s="102"/>
      <c r="F443" s="102"/>
      <c r="G443" s="102"/>
      <c r="H443" s="102"/>
      <c r="I443" s="102"/>
      <c r="J443" s="102"/>
    </row>
    <row r="444" spans="1:10">
      <c r="A444" s="103"/>
      <c r="B444" s="102"/>
      <c r="C444" s="102"/>
      <c r="D444" s="102"/>
      <c r="E444" s="102"/>
      <c r="F444" s="102"/>
      <c r="G444" s="102"/>
      <c r="H444" s="102"/>
      <c r="I444" s="102"/>
      <c r="J444" s="102"/>
    </row>
    <row r="445" spans="1:10">
      <c r="A445" s="103"/>
      <c r="B445" s="102"/>
      <c r="C445" s="102"/>
      <c r="D445" s="102"/>
      <c r="E445" s="102"/>
      <c r="F445" s="102"/>
      <c r="G445" s="102"/>
      <c r="H445" s="102"/>
      <c r="I445" s="102"/>
      <c r="J445" s="102"/>
    </row>
    <row r="446" spans="1:10">
      <c r="A446" s="103"/>
      <c r="B446" s="102"/>
      <c r="C446" s="102"/>
      <c r="D446" s="102"/>
      <c r="E446" s="102"/>
      <c r="F446" s="102"/>
      <c r="G446" s="102"/>
      <c r="H446" s="102"/>
      <c r="I446" s="102"/>
      <c r="J446" s="102"/>
    </row>
    <row r="447" spans="1:10">
      <c r="A447" s="103"/>
      <c r="B447" s="102"/>
      <c r="C447" s="102"/>
      <c r="D447" s="102"/>
      <c r="E447" s="102"/>
      <c r="F447" s="102"/>
      <c r="G447" s="102"/>
      <c r="H447" s="102"/>
      <c r="I447" s="102"/>
      <c r="J447" s="102"/>
    </row>
    <row r="448" spans="1:10">
      <c r="A448" s="103"/>
      <c r="B448" s="102"/>
      <c r="C448" s="102"/>
      <c r="D448" s="102"/>
      <c r="E448" s="102"/>
      <c r="F448" s="102"/>
      <c r="G448" s="102"/>
      <c r="H448" s="102"/>
      <c r="I448" s="102"/>
      <c r="J448" s="102"/>
    </row>
    <row r="449" spans="1:10">
      <c r="A449" s="103"/>
      <c r="B449" s="102"/>
      <c r="C449" s="102"/>
      <c r="D449" s="102"/>
      <c r="E449" s="102"/>
      <c r="F449" s="102"/>
      <c r="G449" s="102"/>
      <c r="H449" s="102"/>
      <c r="I449" s="102"/>
      <c r="J449" s="102"/>
    </row>
    <row r="450" spans="1:10">
      <c r="A450" s="103"/>
      <c r="B450" s="102"/>
      <c r="C450" s="102"/>
      <c r="D450" s="102"/>
      <c r="E450" s="102"/>
      <c r="F450" s="102"/>
      <c r="G450" s="102"/>
      <c r="H450" s="102"/>
      <c r="I450" s="102"/>
      <c r="J450" s="102"/>
    </row>
    <row r="451" spans="1:10">
      <c r="A451" s="103"/>
      <c r="B451" s="102"/>
      <c r="C451" s="102"/>
      <c r="D451" s="102"/>
      <c r="E451" s="102"/>
      <c r="F451" s="102"/>
      <c r="G451" s="102"/>
      <c r="H451" s="102"/>
      <c r="I451" s="102"/>
      <c r="J451" s="102"/>
    </row>
    <row r="452" spans="1:10">
      <c r="A452" s="103"/>
      <c r="B452" s="102"/>
      <c r="C452" s="102"/>
      <c r="D452" s="102"/>
      <c r="E452" s="102"/>
      <c r="F452" s="102"/>
      <c r="G452" s="102"/>
      <c r="H452" s="102"/>
      <c r="I452" s="102"/>
      <c r="J452" s="102"/>
    </row>
    <row r="453" spans="1:10">
      <c r="A453" s="103"/>
      <c r="B453" s="102"/>
      <c r="C453" s="102"/>
      <c r="D453" s="102"/>
      <c r="E453" s="102"/>
      <c r="F453" s="102"/>
      <c r="G453" s="102"/>
      <c r="H453" s="102"/>
      <c r="I453" s="102"/>
      <c r="J453" s="102"/>
    </row>
    <row r="454" spans="1:10">
      <c r="A454" s="103"/>
      <c r="B454" s="102"/>
      <c r="C454" s="102"/>
      <c r="D454" s="102"/>
      <c r="E454" s="102"/>
      <c r="F454" s="102"/>
      <c r="G454" s="102"/>
      <c r="H454" s="102"/>
      <c r="I454" s="102"/>
      <c r="J454" s="102"/>
    </row>
    <row r="455" spans="1:10">
      <c r="A455" s="103"/>
      <c r="B455" s="102"/>
      <c r="C455" s="102"/>
      <c r="D455" s="102"/>
      <c r="E455" s="102"/>
      <c r="F455" s="102"/>
      <c r="G455" s="102"/>
      <c r="H455" s="102"/>
      <c r="I455" s="102"/>
      <c r="J455" s="102"/>
    </row>
    <row r="456" spans="1:10">
      <c r="A456" s="103"/>
      <c r="B456" s="102"/>
      <c r="C456" s="102"/>
      <c r="D456" s="102"/>
      <c r="E456" s="102"/>
      <c r="F456" s="102"/>
      <c r="G456" s="102"/>
      <c r="H456" s="102"/>
      <c r="I456" s="102"/>
      <c r="J456" s="102"/>
    </row>
    <row r="457" spans="1:10">
      <c r="A457" s="103"/>
      <c r="B457" s="102"/>
      <c r="C457" s="102"/>
      <c r="D457" s="102"/>
      <c r="E457" s="102"/>
      <c r="F457" s="102"/>
      <c r="G457" s="102"/>
      <c r="H457" s="102"/>
      <c r="I457" s="102"/>
      <c r="J457" s="102"/>
    </row>
    <row r="458" spans="1:10">
      <c r="A458" s="103"/>
      <c r="B458" s="102"/>
      <c r="C458" s="102"/>
      <c r="D458" s="102"/>
      <c r="E458" s="102"/>
      <c r="F458" s="102"/>
      <c r="G458" s="102"/>
      <c r="H458" s="102"/>
      <c r="I458" s="102"/>
      <c r="J458" s="102"/>
    </row>
    <row r="459" spans="1:10">
      <c r="A459" s="103"/>
      <c r="B459" s="102"/>
      <c r="C459" s="102"/>
      <c r="D459" s="102"/>
      <c r="E459" s="102"/>
      <c r="F459" s="102"/>
      <c r="G459" s="102"/>
      <c r="H459" s="102"/>
      <c r="I459" s="102"/>
      <c r="J459" s="102"/>
    </row>
    <row r="460" spans="1:10">
      <c r="A460" s="103"/>
      <c r="B460" s="102"/>
      <c r="C460" s="102"/>
      <c r="D460" s="102"/>
      <c r="E460" s="102"/>
      <c r="F460" s="102"/>
      <c r="G460" s="102"/>
      <c r="H460" s="102"/>
      <c r="I460" s="102"/>
      <c r="J460" s="102"/>
    </row>
    <row r="461" spans="1:10">
      <c r="A461" s="103"/>
      <c r="B461" s="102"/>
      <c r="C461" s="102"/>
      <c r="D461" s="102"/>
      <c r="E461" s="102"/>
      <c r="F461" s="102"/>
      <c r="G461" s="102"/>
      <c r="H461" s="102"/>
      <c r="I461" s="102"/>
      <c r="J461" s="102"/>
    </row>
    <row r="462" spans="1:10">
      <c r="A462" s="103"/>
      <c r="B462" s="102"/>
      <c r="C462" s="102"/>
      <c r="D462" s="102"/>
      <c r="E462" s="102"/>
      <c r="F462" s="102"/>
      <c r="G462" s="102"/>
      <c r="H462" s="102"/>
      <c r="I462" s="102"/>
      <c r="J462" s="102"/>
    </row>
    <row r="463" spans="1:10">
      <c r="A463" s="103"/>
      <c r="B463" s="102"/>
      <c r="C463" s="102"/>
      <c r="D463" s="102"/>
      <c r="E463" s="102"/>
      <c r="F463" s="102"/>
      <c r="G463" s="102"/>
      <c r="H463" s="102"/>
      <c r="I463" s="102"/>
      <c r="J463" s="102"/>
    </row>
    <row r="464" spans="1:10">
      <c r="A464" s="103"/>
      <c r="B464" s="102"/>
      <c r="C464" s="102"/>
      <c r="D464" s="102"/>
      <c r="E464" s="102"/>
      <c r="F464" s="102"/>
      <c r="G464" s="102"/>
      <c r="H464" s="102"/>
      <c r="I464" s="102"/>
      <c r="J464" s="102"/>
    </row>
    <row r="465" spans="1:13">
      <c r="A465" s="103"/>
      <c r="B465" s="102"/>
      <c r="C465" s="102"/>
      <c r="D465" s="102"/>
      <c r="E465" s="102"/>
      <c r="F465" s="102"/>
      <c r="G465" s="102"/>
      <c r="H465" s="102"/>
      <c r="I465" s="102"/>
      <c r="J465" s="102"/>
    </row>
    <row r="466" spans="1:13">
      <c r="A466" s="103"/>
      <c r="B466" s="102"/>
      <c r="C466" s="102"/>
      <c r="D466" s="102"/>
      <c r="E466" s="102"/>
      <c r="F466" s="102"/>
      <c r="G466" s="102"/>
      <c r="H466" s="102"/>
      <c r="I466" s="102"/>
      <c r="J466" s="102"/>
    </row>
    <row r="467" spans="1:13">
      <c r="A467" s="103"/>
      <c r="B467" s="102"/>
      <c r="C467" s="102"/>
      <c r="D467" s="102"/>
      <c r="E467" s="102"/>
      <c r="F467" s="102"/>
      <c r="G467" s="102"/>
      <c r="H467" s="102"/>
      <c r="I467" s="102"/>
      <c r="J467" s="102"/>
    </row>
    <row r="468" spans="1:13">
      <c r="A468" s="103"/>
      <c r="B468" s="102"/>
      <c r="C468" s="102"/>
      <c r="D468" s="102"/>
      <c r="E468" s="102"/>
      <c r="F468" s="102"/>
      <c r="G468" s="102"/>
      <c r="H468" s="102"/>
      <c r="I468" s="102"/>
      <c r="J468" s="102"/>
    </row>
    <row r="469" spans="1:13">
      <c r="A469" s="103"/>
      <c r="B469" s="102"/>
      <c r="C469" s="102"/>
      <c r="D469" s="102"/>
      <c r="E469" s="102"/>
      <c r="F469" s="102"/>
      <c r="G469" s="102"/>
      <c r="H469" s="102"/>
      <c r="I469" s="102"/>
      <c r="J469" s="102"/>
    </row>
    <row r="470" spans="1:13" ht="17.25" customHeight="1">
      <c r="A470" s="103"/>
      <c r="B470" s="102"/>
      <c r="C470" s="102"/>
      <c r="D470" s="102"/>
      <c r="E470" s="102"/>
      <c r="F470" s="102"/>
      <c r="G470" s="102"/>
      <c r="H470" s="102"/>
      <c r="I470" s="102"/>
      <c r="J470" s="102"/>
    </row>
    <row r="471" spans="1:13">
      <c r="A471" s="103"/>
      <c r="B471" s="102"/>
      <c r="C471" s="102"/>
      <c r="D471" s="102"/>
      <c r="E471" s="102"/>
      <c r="F471" s="102"/>
      <c r="G471" s="102"/>
      <c r="H471" s="102"/>
      <c r="I471" s="102"/>
      <c r="J471" s="102"/>
    </row>
    <row r="472" spans="1:13" ht="13.5" thickBot="1">
      <c r="A472" s="103"/>
      <c r="B472" s="102"/>
      <c r="C472" s="102"/>
      <c r="D472" s="102"/>
      <c r="E472" s="102"/>
      <c r="F472" s="102"/>
      <c r="G472" s="102"/>
      <c r="H472" s="102"/>
      <c r="I472" s="102"/>
      <c r="J472" s="102"/>
    </row>
    <row r="473" spans="1:13" ht="13.5" customHeight="1" thickTop="1">
      <c r="A473" s="928"/>
      <c r="B473" s="928"/>
      <c r="C473" s="928"/>
      <c r="D473" s="928"/>
      <c r="E473" s="928"/>
      <c r="F473" s="928"/>
      <c r="G473" s="928"/>
      <c r="H473" s="928"/>
      <c r="I473" s="928"/>
      <c r="J473" s="928"/>
      <c r="K473" s="928"/>
      <c r="L473" s="928"/>
      <c r="M473" s="928"/>
    </row>
  </sheetData>
  <mergeCells count="221">
    <mergeCell ref="C51:D51"/>
    <mergeCell ref="H275:I275"/>
    <mergeCell ref="G302:H302"/>
    <mergeCell ref="H321:H322"/>
    <mergeCell ref="E350:E351"/>
    <mergeCell ref="H350:H351"/>
    <mergeCell ref="E370:E371"/>
    <mergeCell ref="H370:H371"/>
    <mergeCell ref="H410:I410"/>
    <mergeCell ref="E410:F410"/>
    <mergeCell ref="D278:E278"/>
    <mergeCell ref="F278:G278"/>
    <mergeCell ref="H278:I278"/>
    <mergeCell ref="G350:G351"/>
    <mergeCell ref="I350:I351"/>
    <mergeCell ref="G321:G322"/>
    <mergeCell ref="G297:H297"/>
    <mergeCell ref="G296:H296"/>
    <mergeCell ref="I321:I322"/>
    <mergeCell ref="G299:H299"/>
    <mergeCell ref="G294:H294"/>
    <mergeCell ref="H104:I104"/>
    <mergeCell ref="H103:I103"/>
    <mergeCell ref="H101:I101"/>
    <mergeCell ref="J278:K278"/>
    <mergeCell ref="D279:E279"/>
    <mergeCell ref="F279:G279"/>
    <mergeCell ref="H279:I279"/>
    <mergeCell ref="J279:K279"/>
    <mergeCell ref="D167:E167"/>
    <mergeCell ref="D183:E183"/>
    <mergeCell ref="D184:E184"/>
    <mergeCell ref="D196:E196"/>
    <mergeCell ref="D197:E197"/>
    <mergeCell ref="I202:J202"/>
    <mergeCell ref="C212:D212"/>
    <mergeCell ref="C213:D213"/>
    <mergeCell ref="F213:G213"/>
    <mergeCell ref="F212:G212"/>
    <mergeCell ref="I213:J213"/>
    <mergeCell ref="I212:J212"/>
    <mergeCell ref="D274:E274"/>
    <mergeCell ref="F274:G274"/>
    <mergeCell ref="D176:E176"/>
    <mergeCell ref="I222:J222"/>
    <mergeCell ref="F222:G222"/>
    <mergeCell ref="F203:G203"/>
    <mergeCell ref="C203:D203"/>
    <mergeCell ref="C37:D37"/>
    <mergeCell ref="C63:D63"/>
    <mergeCell ref="C65:D65"/>
    <mergeCell ref="C66:D66"/>
    <mergeCell ref="C68:D68"/>
    <mergeCell ref="C69:D69"/>
    <mergeCell ref="C71:D71"/>
    <mergeCell ref="C72:D72"/>
    <mergeCell ref="C74:D74"/>
    <mergeCell ref="C38:D38"/>
    <mergeCell ref="C40:D40"/>
    <mergeCell ref="C41:D41"/>
    <mergeCell ref="C43:D43"/>
    <mergeCell ref="C44:D44"/>
    <mergeCell ref="C46:D46"/>
    <mergeCell ref="C47:D47"/>
    <mergeCell ref="C49:D49"/>
    <mergeCell ref="C50:D50"/>
    <mergeCell ref="C52:D52"/>
    <mergeCell ref="C53:D53"/>
    <mergeCell ref="C39:D39"/>
    <mergeCell ref="C42:D42"/>
    <mergeCell ref="C45:D45"/>
    <mergeCell ref="C48:D48"/>
    <mergeCell ref="C27:D27"/>
    <mergeCell ref="C28:D28"/>
    <mergeCell ref="F27:G27"/>
    <mergeCell ref="F28:G28"/>
    <mergeCell ref="I27:J27"/>
    <mergeCell ref="I28:J28"/>
    <mergeCell ref="C62:D62"/>
    <mergeCell ref="G370:G371"/>
    <mergeCell ref="I370:I371"/>
    <mergeCell ref="G295:H295"/>
    <mergeCell ref="J275:K275"/>
    <mergeCell ref="D272:E272"/>
    <mergeCell ref="F272:G272"/>
    <mergeCell ref="H272:I272"/>
    <mergeCell ref="H271:I271"/>
    <mergeCell ref="E321:E322"/>
    <mergeCell ref="G293:H293"/>
    <mergeCell ref="J269:K269"/>
    <mergeCell ref="D275:E275"/>
    <mergeCell ref="F275:G275"/>
    <mergeCell ref="H274:I274"/>
    <mergeCell ref="J274:K274"/>
    <mergeCell ref="H270:I270"/>
    <mergeCell ref="F270:G270"/>
    <mergeCell ref="D166:E166"/>
    <mergeCell ref="C129:D129"/>
    <mergeCell ref="D162:E162"/>
    <mergeCell ref="A144:G144"/>
    <mergeCell ref="I144:M144"/>
    <mergeCell ref="A154:G154"/>
    <mergeCell ref="I154:M154"/>
    <mergeCell ref="C75:D75"/>
    <mergeCell ref="D106:E106"/>
    <mergeCell ref="D105:E105"/>
    <mergeCell ref="F106:G106"/>
    <mergeCell ref="F105:G105"/>
    <mergeCell ref="B101:C102"/>
    <mergeCell ref="B103:C104"/>
    <mergeCell ref="C126:D126"/>
    <mergeCell ref="D103:G104"/>
    <mergeCell ref="C125:D125"/>
    <mergeCell ref="D101:G102"/>
    <mergeCell ref="B122:B123"/>
    <mergeCell ref="C124:D124"/>
    <mergeCell ref="B105:C105"/>
    <mergeCell ref="B106:C106"/>
    <mergeCell ref="H122:I122"/>
    <mergeCell ref="D163:E163"/>
    <mergeCell ref="H123:I123"/>
    <mergeCell ref="D160:E160"/>
    <mergeCell ref="H129:I129"/>
    <mergeCell ref="C122:D123"/>
    <mergeCell ref="E122:E123"/>
    <mergeCell ref="H125:I125"/>
    <mergeCell ref="H124:I124"/>
    <mergeCell ref="H128:I128"/>
    <mergeCell ref="H133:I133"/>
    <mergeCell ref="D180:E180"/>
    <mergeCell ref="H126:I126"/>
    <mergeCell ref="C128:D128"/>
    <mergeCell ref="I134:M134"/>
    <mergeCell ref="B246:C246"/>
    <mergeCell ref="B235:C235"/>
    <mergeCell ref="C222:D222"/>
    <mergeCell ref="F236:G236"/>
    <mergeCell ref="H237:I237"/>
    <mergeCell ref="B220:K220"/>
    <mergeCell ref="B221:K221"/>
    <mergeCell ref="D192:E192"/>
    <mergeCell ref="F202:G202"/>
    <mergeCell ref="C202:D202"/>
    <mergeCell ref="D177:E177"/>
    <mergeCell ref="D159:E159"/>
    <mergeCell ref="D193:E193"/>
    <mergeCell ref="D190:E190"/>
    <mergeCell ref="C133:D133"/>
    <mergeCell ref="D189:E189"/>
    <mergeCell ref="C132:D132"/>
    <mergeCell ref="H132:I132"/>
    <mergeCell ref="D179:E179"/>
    <mergeCell ref="A134:G134"/>
    <mergeCell ref="F247:G247"/>
    <mergeCell ref="D245:E245"/>
    <mergeCell ref="D246:E246"/>
    <mergeCell ref="F245:G245"/>
    <mergeCell ref="F223:G223"/>
    <mergeCell ref="F234:G234"/>
    <mergeCell ref="C223:D223"/>
    <mergeCell ref="I223:J223"/>
    <mergeCell ref="J236:K236"/>
    <mergeCell ref="J237:K237"/>
    <mergeCell ref="J234:K234"/>
    <mergeCell ref="D234:E234"/>
    <mergeCell ref="H236:I236"/>
    <mergeCell ref="D235:E235"/>
    <mergeCell ref="B234:C234"/>
    <mergeCell ref="B236:C236"/>
    <mergeCell ref="H234:I234"/>
    <mergeCell ref="H235:I235"/>
    <mergeCell ref="F235:G235"/>
    <mergeCell ref="J235:K235"/>
    <mergeCell ref="H269:I269"/>
    <mergeCell ref="D236:E236"/>
    <mergeCell ref="D244:E244"/>
    <mergeCell ref="F246:G246"/>
    <mergeCell ref="H246:I246"/>
    <mergeCell ref="B245:C245"/>
    <mergeCell ref="D237:E237"/>
    <mergeCell ref="F237:G237"/>
    <mergeCell ref="H244:I244"/>
    <mergeCell ref="B244:C244"/>
    <mergeCell ref="B237:C237"/>
    <mergeCell ref="B257:C257"/>
    <mergeCell ref="B258:C258"/>
    <mergeCell ref="D258:E258"/>
    <mergeCell ref="F258:G258"/>
    <mergeCell ref="F256:G256"/>
    <mergeCell ref="F257:G257"/>
    <mergeCell ref="D256:E256"/>
    <mergeCell ref="F269:G269"/>
    <mergeCell ref="D269:E269"/>
    <mergeCell ref="B256:C256"/>
    <mergeCell ref="H247:I247"/>
    <mergeCell ref="B255:C255"/>
    <mergeCell ref="B247:C247"/>
    <mergeCell ref="J272:K272"/>
    <mergeCell ref="D247:E247"/>
    <mergeCell ref="J271:K271"/>
    <mergeCell ref="J270:K270"/>
    <mergeCell ref="D271:E271"/>
    <mergeCell ref="F271:G271"/>
    <mergeCell ref="F244:G244"/>
    <mergeCell ref="H245:I245"/>
    <mergeCell ref="J244:K244"/>
    <mergeCell ref="J245:K245"/>
    <mergeCell ref="J246:K246"/>
    <mergeCell ref="J247:K247"/>
    <mergeCell ref="D255:E255"/>
    <mergeCell ref="F255:G255"/>
    <mergeCell ref="H255:I255"/>
    <mergeCell ref="H258:I258"/>
    <mergeCell ref="D257:E257"/>
    <mergeCell ref="H256:I256"/>
    <mergeCell ref="J256:K256"/>
    <mergeCell ref="J258:K258"/>
    <mergeCell ref="J255:K255"/>
    <mergeCell ref="H257:I257"/>
    <mergeCell ref="J257:K257"/>
    <mergeCell ref="D270:E270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E79"/>
  <sheetViews>
    <sheetView showGridLines="0" topLeftCell="A46" zoomScaleNormal="100" workbookViewId="0">
      <selection activeCell="C58" sqref="C58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852" t="s">
        <v>745</v>
      </c>
      <c r="B1" s="853"/>
      <c r="C1" s="853"/>
      <c r="D1" s="853"/>
      <c r="E1" s="854" t="s">
        <v>746</v>
      </c>
    </row>
    <row r="2" spans="1:5" ht="39.75" customHeight="1">
      <c r="A2" s="869" t="s">
        <v>1029</v>
      </c>
      <c r="B2" s="856"/>
      <c r="C2" s="856"/>
      <c r="D2" s="856"/>
      <c r="E2" s="870" t="s">
        <v>624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31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31</v>
      </c>
      <c r="D8" s="861"/>
      <c r="E8" s="862" t="s">
        <v>753</v>
      </c>
    </row>
    <row r="9" spans="1:5" s="401" customFormat="1" ht="30" customHeight="1">
      <c r="A9" s="541" t="s">
        <v>1247</v>
      </c>
      <c r="B9" s="542"/>
      <c r="C9" s="542">
        <v>31</v>
      </c>
      <c r="D9" s="541"/>
      <c r="E9" s="643" t="s">
        <v>1205</v>
      </c>
    </row>
    <row r="10" spans="1:5" s="401" customFormat="1" ht="30" customHeight="1">
      <c r="A10" s="541" t="s">
        <v>1248</v>
      </c>
      <c r="B10" s="542"/>
      <c r="C10" s="542">
        <v>31</v>
      </c>
      <c r="D10" s="640"/>
      <c r="E10" s="643" t="s">
        <v>1210</v>
      </c>
    </row>
    <row r="11" spans="1:5" s="401" customFormat="1" ht="30" customHeight="1">
      <c r="A11" s="151" t="s">
        <v>755</v>
      </c>
      <c r="C11" s="150">
        <v>31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31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32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32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32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33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33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33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33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34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34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1175</v>
      </c>
      <c r="B24" s="542"/>
      <c r="C24" s="2060">
        <v>35</v>
      </c>
      <c r="D24" s="541"/>
      <c r="E24" s="642" t="s">
        <v>237</v>
      </c>
    </row>
    <row r="25" spans="1:5" ht="30" customHeight="1">
      <c r="A25" s="541" t="s">
        <v>1176</v>
      </c>
      <c r="B25" s="542"/>
      <c r="C25" s="542">
        <v>35</v>
      </c>
      <c r="D25" s="541"/>
      <c r="E25" s="643" t="s">
        <v>1178</v>
      </c>
    </row>
    <row r="26" spans="1:5" ht="30" customHeight="1">
      <c r="A26" s="541" t="s">
        <v>1177</v>
      </c>
      <c r="B26" s="542"/>
      <c r="C26" s="542">
        <v>35</v>
      </c>
      <c r="D26" s="541"/>
      <c r="E26" s="643" t="s">
        <v>441</v>
      </c>
    </row>
    <row r="27" spans="1:5" ht="30" customHeight="1">
      <c r="A27" s="640" t="s">
        <v>1182</v>
      </c>
      <c r="B27" s="533"/>
      <c r="C27" s="2060">
        <v>36</v>
      </c>
      <c r="D27" s="640"/>
      <c r="E27" s="642" t="s">
        <v>258</v>
      </c>
    </row>
    <row r="28" spans="1:5" ht="30" customHeight="1">
      <c r="A28" s="541" t="s">
        <v>1179</v>
      </c>
      <c r="B28" s="542"/>
      <c r="C28" s="542">
        <v>36</v>
      </c>
      <c r="D28" s="541"/>
      <c r="E28" s="643" t="s">
        <v>259</v>
      </c>
    </row>
    <row r="29" spans="1:5" ht="30" customHeight="1">
      <c r="A29" s="541" t="s">
        <v>1180</v>
      </c>
      <c r="B29" s="533"/>
      <c r="C29" s="542">
        <v>36</v>
      </c>
      <c r="D29" s="533"/>
      <c r="E29" s="643" t="s">
        <v>598</v>
      </c>
    </row>
    <row r="30" spans="1:5" ht="30" customHeight="1">
      <c r="A30" s="541" t="s">
        <v>1181</v>
      </c>
      <c r="B30" s="533"/>
      <c r="C30" s="542">
        <v>36</v>
      </c>
      <c r="D30" s="640"/>
      <c r="E30" s="643" t="s">
        <v>626</v>
      </c>
    </row>
    <row r="31" spans="1:5" ht="30" customHeight="1">
      <c r="A31" s="151" t="s">
        <v>1019</v>
      </c>
      <c r="C31" s="2060">
        <v>36</v>
      </c>
      <c r="D31" s="861"/>
      <c r="E31" s="261" t="s">
        <v>1020</v>
      </c>
    </row>
    <row r="32" spans="1:5" ht="30" customHeight="1">
      <c r="A32" s="861" t="s">
        <v>1183</v>
      </c>
      <c r="C32" s="542">
        <v>36</v>
      </c>
      <c r="D32" s="861"/>
      <c r="E32" s="862" t="s">
        <v>1184</v>
      </c>
    </row>
    <row r="33" spans="1:5" ht="58.5" customHeight="1">
      <c r="A33" s="861"/>
      <c r="C33" s="861"/>
      <c r="D33" s="861"/>
      <c r="E33" s="862"/>
    </row>
    <row r="34" spans="1:5" ht="12.95" customHeight="1" thickBot="1">
      <c r="A34" s="896"/>
      <c r="B34" s="892"/>
      <c r="C34" s="896"/>
      <c r="D34" s="896"/>
      <c r="E34" s="897"/>
    </row>
    <row r="35" spans="1:5" ht="13.5" customHeight="1" thickTop="1">
      <c r="A35" s="151"/>
      <c r="C35" s="401"/>
      <c r="D35" s="861"/>
      <c r="E35" s="261"/>
    </row>
    <row r="36" spans="1:5" ht="30" customHeight="1">
      <c r="A36" s="861"/>
      <c r="C36" s="401"/>
      <c r="D36" s="861"/>
      <c r="E36" s="862"/>
    </row>
    <row r="37" spans="1:5" ht="30" customHeight="1">
      <c r="A37" s="151" t="s">
        <v>1021</v>
      </c>
      <c r="B37" s="861"/>
      <c r="C37" s="719">
        <v>37</v>
      </c>
      <c r="D37" s="861"/>
      <c r="E37" s="261" t="s">
        <v>650</v>
      </c>
    </row>
    <row r="38" spans="1:5" ht="30" customHeight="1">
      <c r="A38" s="861" t="s">
        <v>774</v>
      </c>
      <c r="B38" s="861"/>
      <c r="C38" s="698">
        <v>37</v>
      </c>
      <c r="D38" s="861"/>
      <c r="E38" s="862" t="s">
        <v>265</v>
      </c>
    </row>
    <row r="39" spans="1:5" ht="30" customHeight="1">
      <c r="A39" s="861" t="s">
        <v>775</v>
      </c>
      <c r="B39" s="861"/>
      <c r="C39" s="698">
        <v>37</v>
      </c>
      <c r="E39" s="862" t="s">
        <v>277</v>
      </c>
    </row>
    <row r="40" spans="1:5" ht="30" customHeight="1">
      <c r="A40" s="861" t="s">
        <v>776</v>
      </c>
      <c r="B40" s="861"/>
      <c r="C40" s="698">
        <v>37</v>
      </c>
      <c r="E40" s="862" t="s">
        <v>283</v>
      </c>
    </row>
    <row r="41" spans="1:5" ht="30" customHeight="1">
      <c r="A41" s="151" t="s">
        <v>1022</v>
      </c>
      <c r="B41" s="863"/>
      <c r="C41" s="719">
        <v>37</v>
      </c>
      <c r="E41" s="261" t="s">
        <v>652</v>
      </c>
    </row>
    <row r="42" spans="1:5" ht="30" customHeight="1">
      <c r="A42" s="865" t="s">
        <v>116</v>
      </c>
      <c r="B42" s="861"/>
      <c r="C42" s="698">
        <v>37</v>
      </c>
      <c r="E42" s="867" t="s">
        <v>289</v>
      </c>
    </row>
    <row r="43" spans="1:5" ht="30" customHeight="1">
      <c r="A43" s="865" t="s">
        <v>117</v>
      </c>
      <c r="B43" s="861"/>
      <c r="C43" s="698">
        <v>38</v>
      </c>
      <c r="E43" s="867" t="s">
        <v>292</v>
      </c>
    </row>
    <row r="44" spans="1:5" ht="30" customHeight="1">
      <c r="A44" s="865" t="s">
        <v>778</v>
      </c>
      <c r="B44" s="861"/>
      <c r="C44" s="401"/>
      <c r="E44" s="867" t="s">
        <v>779</v>
      </c>
    </row>
    <row r="45" spans="1:5" ht="30" customHeight="1">
      <c r="A45" s="865" t="s">
        <v>780</v>
      </c>
      <c r="B45" s="861"/>
      <c r="C45" s="698">
        <v>38</v>
      </c>
      <c r="E45" s="867" t="s">
        <v>781</v>
      </c>
    </row>
    <row r="46" spans="1:5" ht="30" customHeight="1">
      <c r="A46" s="865" t="s">
        <v>782</v>
      </c>
      <c r="B46" s="861"/>
      <c r="C46" s="401">
        <v>38</v>
      </c>
      <c r="E46" s="867" t="s">
        <v>783</v>
      </c>
    </row>
    <row r="47" spans="1:5" ht="30" customHeight="1">
      <c r="A47" s="151" t="s">
        <v>1023</v>
      </c>
      <c r="B47" s="861"/>
      <c r="C47" s="150">
        <v>38</v>
      </c>
      <c r="E47" s="261" t="s">
        <v>654</v>
      </c>
    </row>
    <row r="48" spans="1:5" ht="30" customHeight="1">
      <c r="A48" s="861" t="s">
        <v>785</v>
      </c>
      <c r="B48" s="861"/>
      <c r="C48" s="401">
        <v>38</v>
      </c>
      <c r="E48" s="862" t="s">
        <v>298</v>
      </c>
    </row>
    <row r="49" spans="1:5" ht="30" customHeight="1">
      <c r="A49" s="861" t="s">
        <v>786</v>
      </c>
      <c r="B49" s="861"/>
      <c r="C49" s="401">
        <v>38</v>
      </c>
      <c r="E49" s="862" t="s">
        <v>304</v>
      </c>
    </row>
    <row r="50" spans="1:5" ht="30" customHeight="1">
      <c r="A50" s="861" t="s">
        <v>787</v>
      </c>
      <c r="B50" s="861"/>
      <c r="C50" s="401">
        <v>39</v>
      </c>
      <c r="E50" s="862" t="s">
        <v>307</v>
      </c>
    </row>
    <row r="51" spans="1:5" ht="30" customHeight="1">
      <c r="A51" s="151" t="s">
        <v>1024</v>
      </c>
      <c r="B51" s="861"/>
      <c r="C51" s="150">
        <v>39</v>
      </c>
      <c r="E51" s="261" t="s">
        <v>665</v>
      </c>
    </row>
    <row r="52" spans="1:5" ht="30" customHeight="1">
      <c r="A52" s="861" t="s">
        <v>790</v>
      </c>
      <c r="B52" s="861"/>
      <c r="C52" s="401">
        <v>39</v>
      </c>
      <c r="E52" s="862" t="s">
        <v>443</v>
      </c>
    </row>
    <row r="53" spans="1:5" ht="30" customHeight="1">
      <c r="A53" s="861" t="s">
        <v>791</v>
      </c>
      <c r="B53" s="861"/>
      <c r="C53" s="401"/>
      <c r="E53" s="862" t="s">
        <v>792</v>
      </c>
    </row>
    <row r="54" spans="1:5" ht="30" customHeight="1">
      <c r="A54" s="861" t="s">
        <v>793</v>
      </c>
      <c r="B54" s="861"/>
      <c r="C54" s="401">
        <v>40</v>
      </c>
      <c r="E54" s="866" t="s">
        <v>794</v>
      </c>
    </row>
    <row r="55" spans="1:5" ht="30" customHeight="1">
      <c r="A55" s="151" t="s">
        <v>1025</v>
      </c>
      <c r="B55" s="861"/>
      <c r="C55" s="150">
        <v>40</v>
      </c>
      <c r="E55" s="261" t="s">
        <v>667</v>
      </c>
    </row>
    <row r="56" spans="1:5" ht="30" customHeight="1">
      <c r="A56" s="151" t="s">
        <v>1026</v>
      </c>
      <c r="B56" s="861"/>
      <c r="C56" s="150">
        <v>40</v>
      </c>
      <c r="E56" s="261" t="s">
        <v>669</v>
      </c>
    </row>
    <row r="57" spans="1:5" ht="30" customHeight="1">
      <c r="A57" s="861" t="s">
        <v>797</v>
      </c>
      <c r="B57" s="861"/>
      <c r="C57" s="401">
        <v>40</v>
      </c>
      <c r="E57" s="862" t="s">
        <v>798</v>
      </c>
    </row>
    <row r="58" spans="1:5" ht="30" customHeight="1">
      <c r="A58" s="151" t="s">
        <v>1027</v>
      </c>
      <c r="B58" s="861"/>
      <c r="C58" s="150">
        <v>41</v>
      </c>
      <c r="E58" s="261" t="s">
        <v>673</v>
      </c>
    </row>
    <row r="59" spans="1:5" ht="30" customHeight="1">
      <c r="A59" s="861" t="s">
        <v>800</v>
      </c>
      <c r="C59" s="401"/>
      <c r="E59" s="862" t="s">
        <v>801</v>
      </c>
    </row>
    <row r="60" spans="1:5" ht="30" customHeight="1">
      <c r="A60" s="861" t="s">
        <v>802</v>
      </c>
      <c r="C60" s="401">
        <v>41</v>
      </c>
      <c r="E60" s="868" t="s">
        <v>1028</v>
      </c>
    </row>
    <row r="61" spans="1:5" ht="30" customHeight="1"/>
    <row r="75" spans="1:5" ht="47.25" customHeight="1"/>
    <row r="78" spans="1:5" ht="13.5" thickBot="1"/>
    <row r="79" spans="1:5" ht="13.5" customHeight="1" thickTop="1">
      <c r="A79" s="928"/>
      <c r="B79" s="928"/>
      <c r="C79" s="928"/>
      <c r="D79" s="928"/>
      <c r="E79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K76"/>
  <sheetViews>
    <sheetView showGridLines="0" topLeftCell="A40" zoomScaleNormal="100" workbookViewId="0">
      <selection activeCell="L62" sqref="L62"/>
    </sheetView>
  </sheetViews>
  <sheetFormatPr baseColWidth="10" defaultRowHeight="12.75"/>
  <cols>
    <col min="11" max="11" width="19.1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1032</v>
      </c>
      <c r="B4" s="552"/>
      <c r="C4" s="552"/>
      <c r="D4" s="552"/>
      <c r="E4" s="552"/>
      <c r="F4" s="552"/>
      <c r="G4" s="552"/>
      <c r="K4" s="554" t="s">
        <v>1031</v>
      </c>
    </row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2354056</v>
      </c>
      <c r="G66" s="1"/>
      <c r="H66" s="1"/>
      <c r="I66" s="1"/>
      <c r="J66" s="1004" t="s">
        <v>1192</v>
      </c>
    </row>
    <row r="67" spans="1:11" ht="15.75">
      <c r="B67" s="1002" t="s">
        <v>1191</v>
      </c>
      <c r="C67" s="1"/>
      <c r="D67" s="1"/>
      <c r="E67" s="1"/>
      <c r="F67" s="1003">
        <v>2377826</v>
      </c>
      <c r="G67" s="1"/>
      <c r="H67" s="1"/>
      <c r="I67" s="1"/>
      <c r="J67" s="1005" t="s">
        <v>1193</v>
      </c>
    </row>
    <row r="68" spans="1:11" ht="24.95" customHeight="1">
      <c r="B68" s="555" t="s">
        <v>1243</v>
      </c>
      <c r="C68" s="556"/>
      <c r="D68" s="556"/>
      <c r="E68" s="556"/>
      <c r="F68" s="556"/>
      <c r="G68" s="136"/>
      <c r="H68" s="136"/>
      <c r="I68" s="136"/>
      <c r="J68" s="557" t="s">
        <v>1033</v>
      </c>
    </row>
    <row r="73" spans="1:11" ht="7.5" customHeight="1"/>
    <row r="74" spans="1:11" ht="12.95" customHeight="1" thickBot="1"/>
    <row r="75" spans="1:11" ht="13.5" customHeight="1" thickTop="1">
      <c r="A75" s="914"/>
      <c r="B75" s="914"/>
      <c r="C75" s="914"/>
      <c r="D75" s="914"/>
      <c r="E75" s="914"/>
      <c r="F75" s="914"/>
      <c r="G75" s="914"/>
      <c r="H75" s="914"/>
      <c r="I75" s="914"/>
      <c r="J75" s="914"/>
      <c r="K75" s="914"/>
    </row>
    <row r="76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U54"/>
  <sheetViews>
    <sheetView showGridLines="0" topLeftCell="B13" zoomScaleNormal="100" workbookViewId="0">
      <selection activeCell="Q27" sqref="Q27"/>
    </sheetView>
  </sheetViews>
  <sheetFormatPr baseColWidth="10" defaultColWidth="9.33203125" defaultRowHeight="12.75"/>
  <cols>
    <col min="1" max="1" width="1.5" style="198" customWidth="1"/>
    <col min="2" max="2" width="6.83203125" style="198" customWidth="1"/>
    <col min="3" max="4" width="8.83203125" style="198" customWidth="1"/>
    <col min="5" max="5" width="9.83203125" style="198" customWidth="1"/>
    <col min="6" max="6" width="8.83203125" style="198" customWidth="1"/>
    <col min="7" max="7" width="20" style="198" customWidth="1"/>
    <col min="8" max="8" width="12.1640625" style="198" customWidth="1"/>
    <col min="9" max="9" width="17" style="198" customWidth="1"/>
    <col min="10" max="10" width="11.1640625" style="198" customWidth="1"/>
    <col min="11" max="11" width="17.5" style="198" customWidth="1"/>
    <col min="12" max="12" width="8.6640625" style="198" customWidth="1"/>
    <col min="13" max="13" width="7" style="198" customWidth="1"/>
    <col min="14" max="14" width="1" style="198" customWidth="1"/>
    <col min="15" max="16384" width="9.33203125" style="198"/>
  </cols>
  <sheetData>
    <row r="1" spans="2:21" ht="33" customHeight="1">
      <c r="B1" s="442" t="s">
        <v>510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6" t="s">
        <v>438</v>
      </c>
    </row>
    <row r="2" spans="2:21" ht="33" customHeight="1">
      <c r="B2" s="443"/>
      <c r="C2" s="227"/>
      <c r="D2" s="227"/>
      <c r="E2" s="227"/>
      <c r="F2" s="227"/>
      <c r="G2" s="227"/>
      <c r="H2" s="227"/>
      <c r="I2" s="227"/>
      <c r="J2" s="227"/>
      <c r="K2" s="227"/>
      <c r="L2" s="228"/>
      <c r="M2" s="231"/>
    </row>
    <row r="3" spans="2:21" ht="12.95" customHeight="1"/>
    <row r="4" spans="2:21" s="203" customFormat="1" ht="9.9499999999999993" customHeight="1">
      <c r="B4" s="2287" t="s">
        <v>516</v>
      </c>
      <c r="C4" s="2287"/>
      <c r="D4" s="2287"/>
      <c r="E4" s="2287"/>
      <c r="F4" s="2287"/>
      <c r="G4" s="2287"/>
      <c r="H4" s="2353">
        <v>2017</v>
      </c>
      <c r="I4" s="2353">
        <v>2016</v>
      </c>
      <c r="J4" s="385"/>
      <c r="K4" s="2288" t="s">
        <v>511</v>
      </c>
      <c r="L4" s="2288"/>
      <c r="M4" s="2288"/>
    </row>
    <row r="5" spans="2:21" s="203" customFormat="1" ht="9.9499999999999993" customHeight="1">
      <c r="B5" s="2287"/>
      <c r="C5" s="2287"/>
      <c r="D5" s="2287"/>
      <c r="E5" s="2287"/>
      <c r="F5" s="2287"/>
      <c r="G5" s="2287"/>
      <c r="H5" s="2353"/>
      <c r="I5" s="2353"/>
      <c r="J5" s="387"/>
      <c r="K5" s="2288"/>
      <c r="L5" s="2288"/>
      <c r="M5" s="2288"/>
      <c r="P5" s="2352"/>
      <c r="Q5" s="2352"/>
      <c r="R5" s="2352"/>
      <c r="S5" s="2352"/>
      <c r="T5" s="2352"/>
      <c r="U5" s="2352"/>
    </row>
    <row r="6" spans="2:21" s="203" customFormat="1" ht="21.95" customHeight="1">
      <c r="B6" s="203" t="s">
        <v>517</v>
      </c>
      <c r="H6" s="204">
        <v>1</v>
      </c>
      <c r="I6" s="204">
        <v>1</v>
      </c>
      <c r="M6" s="205" t="s">
        <v>512</v>
      </c>
      <c r="P6" s="2350"/>
      <c r="Q6" s="2350"/>
      <c r="R6" s="2350"/>
      <c r="S6" s="2350"/>
      <c r="T6" s="2350"/>
      <c r="U6" s="2350"/>
    </row>
    <row r="7" spans="2:21" s="203" customFormat="1" ht="20.100000000000001" customHeight="1">
      <c r="B7" s="203" t="s">
        <v>518</v>
      </c>
      <c r="H7" s="204">
        <v>7</v>
      </c>
      <c r="I7" s="204">
        <v>7</v>
      </c>
      <c r="M7" s="205" t="s">
        <v>513</v>
      </c>
      <c r="P7" s="417"/>
      <c r="Q7" s="417"/>
      <c r="R7" s="417"/>
      <c r="S7" s="417"/>
      <c r="T7" s="417"/>
      <c r="U7" s="417"/>
    </row>
    <row r="8" spans="2:21" s="203" customFormat="1" ht="20.100000000000001" customHeight="1">
      <c r="B8" s="203" t="s">
        <v>519</v>
      </c>
      <c r="H8" s="204"/>
      <c r="M8" s="205" t="s">
        <v>514</v>
      </c>
      <c r="P8" s="417"/>
      <c r="Q8" s="417"/>
      <c r="R8" s="417"/>
      <c r="S8" s="417"/>
      <c r="T8" s="417"/>
      <c r="U8" s="417"/>
    </row>
    <row r="9" spans="2:21" s="203" customFormat="1" ht="21.95" customHeight="1">
      <c r="C9" s="400" t="s">
        <v>504</v>
      </c>
      <c r="D9" s="400"/>
      <c r="H9" s="433">
        <v>2.4</v>
      </c>
      <c r="I9" s="433">
        <v>2.4</v>
      </c>
      <c r="J9" s="208"/>
      <c r="K9" s="207" t="s">
        <v>505</v>
      </c>
      <c r="L9" s="207"/>
      <c r="M9" s="207"/>
      <c r="P9" s="417"/>
      <c r="Q9" s="417"/>
      <c r="R9" s="417"/>
      <c r="S9" s="417"/>
      <c r="T9" s="417"/>
      <c r="U9" s="417"/>
    </row>
    <row r="10" spans="2:21" s="203" customFormat="1" ht="21.95" customHeight="1">
      <c r="C10" s="203" t="s">
        <v>520</v>
      </c>
      <c r="H10" s="209">
        <v>0.26500000000000001</v>
      </c>
      <c r="I10" s="1126">
        <v>0.26500000000000001</v>
      </c>
      <c r="L10" s="205" t="s">
        <v>515</v>
      </c>
    </row>
    <row r="11" spans="2:21" s="203" customFormat="1" ht="20.100000000000001" customHeight="1">
      <c r="C11" s="203" t="s">
        <v>91</v>
      </c>
      <c r="H11" s="209">
        <v>0.68300000000000005</v>
      </c>
      <c r="I11" s="204">
        <v>67.3</v>
      </c>
      <c r="L11" s="205" t="s">
        <v>183</v>
      </c>
    </row>
    <row r="12" spans="2:21" s="203" customFormat="1" ht="21.95" customHeight="1">
      <c r="C12" s="203" t="s">
        <v>92</v>
      </c>
      <c r="H12" s="209">
        <f>'[1]P30cc R2'!H12</f>
        <v>0.45</v>
      </c>
      <c r="I12" s="1126">
        <f>'[1]P30cc R2'!I12</f>
        <v>0.45600000000000002</v>
      </c>
      <c r="L12" s="205" t="s">
        <v>184</v>
      </c>
    </row>
    <row r="13" spans="2:21" s="203" customFormat="1" ht="20.100000000000001" customHeight="1">
      <c r="H13" s="210"/>
      <c r="M13" s="198"/>
    </row>
    <row r="14" spans="2:21" s="203" customFormat="1" ht="20.100000000000001" customHeight="1">
      <c r="B14" s="199" t="s">
        <v>521</v>
      </c>
      <c r="C14" s="200"/>
      <c r="D14" s="200"/>
      <c r="E14" s="200"/>
      <c r="F14" s="200"/>
      <c r="G14" s="200"/>
      <c r="H14" s="211"/>
      <c r="I14" s="200"/>
      <c r="J14" s="200"/>
      <c r="K14" s="200"/>
      <c r="L14" s="200"/>
      <c r="M14" s="202" t="s">
        <v>372</v>
      </c>
    </row>
    <row r="15" spans="2:21" s="203" customFormat="1" ht="20.100000000000001" customHeight="1">
      <c r="B15" s="2289" t="s">
        <v>522</v>
      </c>
      <c r="C15" s="2289"/>
      <c r="D15" s="2289"/>
      <c r="E15" s="2289"/>
      <c r="F15" s="2289"/>
      <c r="G15" s="2289"/>
      <c r="H15" s="2281">
        <f>'[6]P30cc R2'!H15:H16</f>
        <v>132989</v>
      </c>
      <c r="I15" s="2281">
        <f>'[6]P30cc R2'!I15:I16</f>
        <v>129351</v>
      </c>
      <c r="J15" s="2351" t="s">
        <v>524</v>
      </c>
      <c r="K15" s="2351"/>
      <c r="L15" s="2351"/>
      <c r="M15" s="2351"/>
      <c r="N15" s="500"/>
    </row>
    <row r="16" spans="2:21" s="203" customFormat="1" ht="20.100000000000001" customHeight="1">
      <c r="B16" s="2289"/>
      <c r="C16" s="2289"/>
      <c r="D16" s="2289"/>
      <c r="E16" s="2289"/>
      <c r="F16" s="2289"/>
      <c r="G16" s="2289"/>
      <c r="H16" s="2281"/>
      <c r="I16" s="2281"/>
      <c r="J16" s="2351"/>
      <c r="K16" s="2351"/>
      <c r="L16" s="2351"/>
      <c r="M16" s="2351"/>
      <c r="N16" s="500"/>
    </row>
    <row r="17" spans="2:14" s="203" customFormat="1" ht="20.100000000000001" customHeight="1">
      <c r="B17" s="2289" t="s">
        <v>523</v>
      </c>
      <c r="C17" s="2289"/>
      <c r="D17" s="2289"/>
      <c r="E17" s="2289"/>
      <c r="F17" s="2289"/>
      <c r="G17" s="401"/>
      <c r="H17" s="2281">
        <f>'[6]P30cc R2'!H17:H18</f>
        <v>322937</v>
      </c>
      <c r="I17" s="2281">
        <f>'[6]P30cc R2'!I17:I18</f>
        <v>268733</v>
      </c>
      <c r="J17" s="213"/>
      <c r="K17" s="2290" t="s">
        <v>525</v>
      </c>
      <c r="L17" s="2290"/>
      <c r="M17" s="2290"/>
      <c r="N17" s="501"/>
    </row>
    <row r="18" spans="2:14" s="203" customFormat="1" ht="21.95" customHeight="1">
      <c r="B18" s="2289"/>
      <c r="C18" s="2289"/>
      <c r="D18" s="2289"/>
      <c r="E18" s="2289"/>
      <c r="F18" s="2289"/>
      <c r="G18" s="401"/>
      <c r="H18" s="2281"/>
      <c r="I18" s="2281"/>
      <c r="J18" s="214"/>
      <c r="K18" s="2290"/>
      <c r="L18" s="2290"/>
      <c r="M18" s="2290"/>
      <c r="N18" s="501"/>
    </row>
    <row r="19" spans="2:14" s="203" customFormat="1" ht="20.100000000000001" customHeight="1">
      <c r="H19" s="215"/>
      <c r="I19" s="216"/>
      <c r="J19" s="216"/>
      <c r="M19" s="212"/>
    </row>
    <row r="20" spans="2:14" s="203" customFormat="1" ht="20.100000000000001" customHeight="1">
      <c r="B20" s="402" t="s">
        <v>528</v>
      </c>
      <c r="C20" s="387"/>
      <c r="D20" s="387"/>
      <c r="E20" s="387"/>
      <c r="F20" s="387"/>
      <c r="G20" s="387"/>
      <c r="H20" s="403"/>
      <c r="I20" s="404"/>
      <c r="J20" s="404"/>
      <c r="K20" s="387"/>
      <c r="L20" s="387"/>
      <c r="M20" s="405" t="s">
        <v>526</v>
      </c>
    </row>
    <row r="21" spans="2:14" s="203" customFormat="1" ht="20.100000000000001" customHeight="1">
      <c r="B21" s="2279" t="s">
        <v>529</v>
      </c>
      <c r="C21" s="2279"/>
      <c r="D21" s="2279"/>
      <c r="E21" s="2279"/>
      <c r="F21" s="2279"/>
      <c r="G21" s="2279"/>
      <c r="H21" s="2281">
        <f>'[6]P30cc R2'!H21:H22</f>
        <v>157068</v>
      </c>
      <c r="I21" s="2281">
        <f>'[6]P30cc R2'!I21:I22</f>
        <v>146505</v>
      </c>
      <c r="J21" s="2280" t="s">
        <v>527</v>
      </c>
      <c r="K21" s="2280"/>
      <c r="L21" s="2280"/>
      <c r="M21" s="2280"/>
    </row>
    <row r="22" spans="2:14" s="203" customFormat="1" ht="21.95" customHeight="1">
      <c r="B22" s="2279"/>
      <c r="C22" s="2279"/>
      <c r="D22" s="2279"/>
      <c r="E22" s="2279"/>
      <c r="F22" s="2279"/>
      <c r="G22" s="2279"/>
      <c r="H22" s="2281"/>
      <c r="I22" s="2281"/>
      <c r="J22" s="2280"/>
      <c r="K22" s="2280"/>
      <c r="L22" s="2280"/>
      <c r="M22" s="2280"/>
    </row>
    <row r="23" spans="2:14" s="203" customFormat="1" ht="21.95" customHeight="1">
      <c r="B23" s="490"/>
      <c r="C23" s="490"/>
      <c r="D23" s="490"/>
      <c r="E23" s="490"/>
      <c r="F23" s="490"/>
      <c r="G23" s="490"/>
      <c r="H23" s="204"/>
      <c r="I23" s="217"/>
      <c r="J23" s="491"/>
      <c r="K23" s="491"/>
      <c r="L23" s="491"/>
      <c r="M23" s="491"/>
    </row>
    <row r="24" spans="2:14" s="203" customFormat="1" ht="20.100000000000001" customHeight="1">
      <c r="B24" s="199" t="s">
        <v>533</v>
      </c>
      <c r="C24" s="200"/>
      <c r="D24" s="200"/>
      <c r="E24" s="200"/>
      <c r="F24" s="200"/>
      <c r="G24" s="200"/>
      <c r="H24" s="211"/>
      <c r="I24" s="200"/>
      <c r="J24" s="200"/>
      <c r="K24" s="200"/>
      <c r="L24" s="200"/>
      <c r="M24" s="202" t="s">
        <v>530</v>
      </c>
    </row>
    <row r="25" spans="2:14" s="203" customFormat="1" ht="20.100000000000001" customHeight="1">
      <c r="B25" s="203" t="s">
        <v>501</v>
      </c>
      <c r="H25" s="204" t="str">
        <f>'[3]P30cc R2'!H25</f>
        <v>…</v>
      </c>
      <c r="I25" s="204">
        <f>'[3]P30cc R2'!I25</f>
        <v>348</v>
      </c>
      <c r="M25" s="205" t="s">
        <v>1250</v>
      </c>
    </row>
    <row r="26" spans="2:14" s="203" customFormat="1" ht="21.95" customHeight="1">
      <c r="B26" s="2289" t="s">
        <v>534</v>
      </c>
      <c r="C26" s="2289"/>
      <c r="D26" s="2289"/>
      <c r="E26" s="2289"/>
      <c r="F26" s="2289"/>
      <c r="H26" s="2277">
        <f>'[3]P30cc R2'!H26</f>
        <v>9219</v>
      </c>
      <c r="I26" s="2277">
        <f>'[3]P30cc R2'!I26</f>
        <v>8012</v>
      </c>
      <c r="J26" s="210"/>
      <c r="K26" s="2354" t="s">
        <v>1030</v>
      </c>
      <c r="L26" s="2354"/>
      <c r="M26" s="2354"/>
      <c r="N26" s="502"/>
    </row>
    <row r="27" spans="2:14" s="203" customFormat="1" ht="20.100000000000001" customHeight="1">
      <c r="B27" s="2289"/>
      <c r="C27" s="2289"/>
      <c r="D27" s="2289"/>
      <c r="E27" s="2289"/>
      <c r="F27" s="2289"/>
      <c r="H27" s="2277">
        <f>'[3]P30cc R2'!H27</f>
        <v>0</v>
      </c>
      <c r="I27" s="2277">
        <f>'[3]P30cc R2'!I27</f>
        <v>0</v>
      </c>
      <c r="J27" s="210"/>
      <c r="K27" s="2354"/>
      <c r="L27" s="2354"/>
      <c r="M27" s="2354"/>
      <c r="N27" s="502"/>
    </row>
    <row r="28" spans="2:14" s="203" customFormat="1" ht="21.95" customHeight="1">
      <c r="B28" s="203" t="s">
        <v>535</v>
      </c>
      <c r="H28" s="218">
        <f>'[3]P30cc R2'!H28</f>
        <v>13472</v>
      </c>
      <c r="I28" s="204">
        <f>'[3]P30cc R2'!I28</f>
        <v>11338</v>
      </c>
      <c r="M28" s="205" t="s">
        <v>532</v>
      </c>
    </row>
    <row r="29" spans="2:14" s="203" customFormat="1" ht="20.100000000000001" customHeight="1">
      <c r="H29" s="210"/>
    </row>
    <row r="30" spans="2:14" s="203" customFormat="1" ht="20.100000000000001" customHeight="1">
      <c r="B30" s="199" t="s">
        <v>539</v>
      </c>
      <c r="C30" s="200"/>
      <c r="D30" s="200"/>
      <c r="E30" s="200"/>
      <c r="F30" s="200"/>
      <c r="G30" s="200"/>
      <c r="H30" s="201"/>
      <c r="I30" s="200"/>
      <c r="J30" s="200"/>
      <c r="K30" s="200"/>
      <c r="L30" s="200"/>
      <c r="M30" s="202" t="s">
        <v>536</v>
      </c>
    </row>
    <row r="31" spans="2:14" s="203" customFormat="1" ht="20.100000000000001" customHeight="1">
      <c r="B31" s="2279" t="s">
        <v>605</v>
      </c>
      <c r="C31" s="2279"/>
      <c r="D31" s="2279"/>
      <c r="E31" s="2279"/>
      <c r="F31" s="2279"/>
      <c r="H31" s="2282">
        <f>'[2]P30cc R2'!H31:H32</f>
        <v>107</v>
      </c>
      <c r="I31" s="2282">
        <f>'[2]P30cc R2'!I31:I32</f>
        <v>102</v>
      </c>
      <c r="K31" s="2280" t="s">
        <v>537</v>
      </c>
      <c r="L31" s="2280"/>
      <c r="M31" s="2280"/>
    </row>
    <row r="32" spans="2:14" s="203" customFormat="1" ht="20.100000000000001" customHeight="1">
      <c r="B32" s="2279"/>
      <c r="C32" s="2279"/>
      <c r="D32" s="2279"/>
      <c r="E32" s="2279"/>
      <c r="F32" s="2279"/>
      <c r="H32" s="2282"/>
      <c r="I32" s="2282"/>
      <c r="K32" s="2280"/>
      <c r="L32" s="2280"/>
      <c r="M32" s="2280"/>
    </row>
    <row r="33" spans="1:16" s="203" customFormat="1" ht="20.100000000000001" customHeight="1">
      <c r="B33" s="2279" t="s">
        <v>541</v>
      </c>
      <c r="C33" s="2279"/>
      <c r="D33" s="2279"/>
      <c r="E33" s="2279"/>
      <c r="F33" s="2279"/>
      <c r="G33" s="2279"/>
      <c r="H33" s="2277">
        <f>'[2]P30cc R2'!H33:H34</f>
        <v>12144</v>
      </c>
      <c r="I33" s="2277">
        <f>'[2]P30cc R2'!I33:I34</f>
        <v>10874</v>
      </c>
      <c r="K33" s="2280" t="s">
        <v>538</v>
      </c>
      <c r="L33" s="2280"/>
      <c r="M33" s="2280"/>
    </row>
    <row r="34" spans="1:16" s="203" customFormat="1" ht="21.95" customHeight="1">
      <c r="B34" s="2279"/>
      <c r="C34" s="2279"/>
      <c r="D34" s="2279"/>
      <c r="E34" s="2279"/>
      <c r="F34" s="2279"/>
      <c r="G34" s="2279"/>
      <c r="H34" s="2277"/>
      <c r="I34" s="2277"/>
      <c r="K34" s="2280"/>
      <c r="L34" s="2280"/>
      <c r="M34" s="2280"/>
    </row>
    <row r="35" spans="1:16" s="203" customFormat="1" ht="20.100000000000001" customHeight="1">
      <c r="H35" s="204"/>
      <c r="M35" s="198"/>
    </row>
    <row r="36" spans="1:16" s="203" customFormat="1" ht="20.100000000000001" customHeight="1">
      <c r="B36" s="402" t="s">
        <v>1102</v>
      </c>
      <c r="C36" s="387"/>
      <c r="D36" s="387"/>
      <c r="E36" s="387"/>
      <c r="F36" s="387"/>
      <c r="G36" s="387"/>
      <c r="H36" s="406"/>
      <c r="I36" s="387"/>
      <c r="J36" s="387"/>
      <c r="K36" s="387"/>
      <c r="L36" s="387"/>
      <c r="M36" s="405" t="s">
        <v>1096</v>
      </c>
    </row>
    <row r="37" spans="1:16" s="203" customFormat="1" ht="20.100000000000001" customHeight="1">
      <c r="B37" s="2279" t="s">
        <v>544</v>
      </c>
      <c r="C37" s="2279"/>
      <c r="D37" s="2279"/>
      <c r="E37" s="2279"/>
      <c r="H37" s="2284">
        <f>'[5]P30cc R2'!H38</f>
        <v>1015.1950000000001</v>
      </c>
      <c r="I37" s="2284">
        <f>'[5]P30cc R2'!I38</f>
        <v>1003.947</v>
      </c>
      <c r="K37" s="2280" t="s">
        <v>542</v>
      </c>
      <c r="L37" s="2280"/>
      <c r="M37" s="2280"/>
    </row>
    <row r="38" spans="1:16" s="203" customFormat="1" ht="20.100000000000001" customHeight="1">
      <c r="B38" s="2279"/>
      <c r="C38" s="2279"/>
      <c r="D38" s="2279"/>
      <c r="E38" s="2279"/>
      <c r="H38" s="2284"/>
      <c r="I38" s="2284"/>
      <c r="K38" s="2280"/>
      <c r="L38" s="2280"/>
      <c r="M38" s="2280"/>
    </row>
    <row r="39" spans="1:16" s="203" customFormat="1" ht="20.100000000000001" customHeight="1">
      <c r="B39" s="2279" t="s">
        <v>545</v>
      </c>
      <c r="C39" s="2279"/>
      <c r="D39" s="2279"/>
      <c r="E39" s="2279"/>
      <c r="H39" s="2284">
        <f>'[5]P30cc R2'!H40</f>
        <v>1671.55</v>
      </c>
      <c r="I39" s="2284">
        <f>'[5]P30cc R2'!I40</f>
        <v>2465.4259999999999</v>
      </c>
      <c r="K39" s="2280" t="s">
        <v>543</v>
      </c>
      <c r="L39" s="2280"/>
      <c r="M39" s="2280"/>
      <c r="O39" s="220"/>
      <c r="P39" s="220"/>
    </row>
    <row r="40" spans="1:16" s="203" customFormat="1" ht="21.95" customHeight="1">
      <c r="B40" s="2279"/>
      <c r="C40" s="2279"/>
      <c r="D40" s="2279"/>
      <c r="E40" s="2279"/>
      <c r="H40" s="2356"/>
      <c r="I40" s="2284"/>
      <c r="K40" s="2280"/>
      <c r="L40" s="2280"/>
      <c r="M40" s="2280"/>
      <c r="O40" s="221"/>
      <c r="P40" s="221"/>
    </row>
    <row r="41" spans="1:16" s="203" customFormat="1" ht="20.100000000000001" customHeight="1">
      <c r="H41" s="1829"/>
      <c r="I41" s="1830"/>
      <c r="M41" s="198"/>
    </row>
    <row r="42" spans="1:16" s="203" customFormat="1" ht="20.100000000000001" customHeight="1">
      <c r="B42" s="402" t="s">
        <v>546</v>
      </c>
      <c r="C42" s="387"/>
      <c r="D42" s="387"/>
      <c r="E42" s="387"/>
      <c r="F42" s="387"/>
      <c r="G42" s="387"/>
      <c r="H42" s="387"/>
      <c r="I42" s="387"/>
      <c r="J42" s="387"/>
      <c r="K42" s="387"/>
      <c r="L42" s="387"/>
      <c r="M42" s="405" t="s">
        <v>547</v>
      </c>
    </row>
    <row r="43" spans="1:16" s="203" customFormat="1" ht="20.100000000000001" customHeight="1">
      <c r="B43" s="2279" t="s">
        <v>549</v>
      </c>
      <c r="C43" s="2355"/>
      <c r="D43" s="2355"/>
      <c r="H43" s="2283" t="s">
        <v>871</v>
      </c>
      <c r="I43" s="2284" t="s">
        <v>871</v>
      </c>
      <c r="K43" s="2280" t="s">
        <v>548</v>
      </c>
      <c r="L43" s="2280"/>
      <c r="M43" s="2280"/>
    </row>
    <row r="44" spans="1:16" s="203" customFormat="1" ht="30.75" customHeight="1">
      <c r="B44" s="2355"/>
      <c r="C44" s="2355"/>
      <c r="D44" s="2355"/>
      <c r="H44" s="2283"/>
      <c r="I44" s="2284"/>
      <c r="K44" s="2280"/>
      <c r="L44" s="2280"/>
      <c r="M44" s="2280"/>
    </row>
    <row r="45" spans="1:16" s="203" customFormat="1" ht="30.75" customHeight="1">
      <c r="B45" s="417" t="s">
        <v>397</v>
      </c>
      <c r="C45" s="417"/>
      <c r="D45" s="417"/>
      <c r="E45" s="417"/>
      <c r="F45" s="417"/>
      <c r="G45" s="417"/>
      <c r="H45" s="898"/>
      <c r="I45" s="417"/>
      <c r="J45" s="417"/>
      <c r="K45" s="417"/>
      <c r="L45" s="417"/>
      <c r="M45" s="899" t="s">
        <v>477</v>
      </c>
    </row>
    <row r="46" spans="1:16" s="203" customFormat="1" ht="76.5" customHeight="1">
      <c r="B46" s="417"/>
      <c r="C46" s="417"/>
      <c r="D46" s="417"/>
      <c r="E46" s="417"/>
      <c r="F46" s="1830"/>
      <c r="G46" s="417"/>
      <c r="H46" s="898"/>
      <c r="I46" s="417"/>
      <c r="J46" s="417"/>
      <c r="K46" s="417"/>
      <c r="L46" s="417"/>
      <c r="M46" s="899"/>
    </row>
    <row r="47" spans="1:16" ht="12.95" customHeight="1" thickBot="1">
      <c r="B47" s="503"/>
      <c r="C47" s="503"/>
      <c r="D47" s="503"/>
      <c r="E47" s="203"/>
      <c r="F47" s="203"/>
      <c r="G47" s="203"/>
      <c r="H47" s="492"/>
      <c r="I47" s="222"/>
      <c r="J47" s="203"/>
      <c r="K47" s="491"/>
      <c r="L47" s="491"/>
      <c r="M47" s="491"/>
    </row>
    <row r="48" spans="1:16" ht="13.5" customHeight="1" thickTop="1">
      <c r="A48" s="938"/>
      <c r="B48" s="935"/>
      <c r="C48" s="935"/>
      <c r="D48" s="935"/>
      <c r="E48" s="935"/>
      <c r="F48" s="935"/>
      <c r="G48" s="935"/>
      <c r="H48" s="936"/>
      <c r="I48" s="935"/>
      <c r="J48" s="935"/>
      <c r="K48" s="935"/>
      <c r="L48" s="935"/>
      <c r="M48" s="937"/>
      <c r="N48" s="938"/>
    </row>
    <row r="49" spans="2:12" ht="24.95" customHeight="1">
      <c r="B49" s="203"/>
      <c r="C49" s="203"/>
      <c r="D49" s="203"/>
      <c r="E49" s="203"/>
      <c r="F49" s="1830"/>
      <c r="G49" s="203"/>
      <c r="H49" s="210"/>
      <c r="I49" s="203"/>
      <c r="J49" s="203"/>
      <c r="K49" s="203"/>
      <c r="L49" s="203"/>
    </row>
    <row r="50" spans="2:12" ht="14.1" customHeight="1">
      <c r="F50" s="2284"/>
      <c r="H50" s="223"/>
    </row>
    <row r="51" spans="2:12" ht="14.1" customHeight="1">
      <c r="F51" s="2284"/>
      <c r="H51" s="223"/>
    </row>
    <row r="52" spans="2:12" ht="14.1" customHeight="1">
      <c r="F52" s="2284"/>
    </row>
    <row r="53" spans="2:12">
      <c r="F53" s="2284"/>
    </row>
    <row r="54" spans="2:12">
      <c r="H54" s="223"/>
    </row>
  </sheetData>
  <mergeCells count="48">
    <mergeCell ref="B43:D44"/>
    <mergeCell ref="H43:H44"/>
    <mergeCell ref="K43:M44"/>
    <mergeCell ref="B37:E38"/>
    <mergeCell ref="H37:H38"/>
    <mergeCell ref="K37:M38"/>
    <mergeCell ref="B39:E40"/>
    <mergeCell ref="H39:H40"/>
    <mergeCell ref="K39:M40"/>
    <mergeCell ref="I37:I38"/>
    <mergeCell ref="I39:I40"/>
    <mergeCell ref="I43:I44"/>
    <mergeCell ref="B31:F32"/>
    <mergeCell ref="H31:H32"/>
    <mergeCell ref="K31:M32"/>
    <mergeCell ref="B33:G34"/>
    <mergeCell ref="H33:H34"/>
    <mergeCell ref="K33:M34"/>
    <mergeCell ref="I31:I32"/>
    <mergeCell ref="I33:I34"/>
    <mergeCell ref="B26:F27"/>
    <mergeCell ref="H26:H27"/>
    <mergeCell ref="K26:M27"/>
    <mergeCell ref="I26:I27"/>
    <mergeCell ref="I21:I22"/>
    <mergeCell ref="B4:G5"/>
    <mergeCell ref="K4:M5"/>
    <mergeCell ref="P5:Q5"/>
    <mergeCell ref="R5:S5"/>
    <mergeCell ref="T5:U5"/>
    <mergeCell ref="H4:H5"/>
    <mergeCell ref="I4:I5"/>
    <mergeCell ref="F50:F51"/>
    <mergeCell ref="F52:F53"/>
    <mergeCell ref="P6:Q6"/>
    <mergeCell ref="R6:S6"/>
    <mergeCell ref="T6:U6"/>
    <mergeCell ref="B15:G16"/>
    <mergeCell ref="H15:H16"/>
    <mergeCell ref="B17:F18"/>
    <mergeCell ref="H17:H18"/>
    <mergeCell ref="K17:M18"/>
    <mergeCell ref="J15:M16"/>
    <mergeCell ref="I15:I16"/>
    <mergeCell ref="I17:I18"/>
    <mergeCell ref="B21:G22"/>
    <mergeCell ref="H21:H22"/>
    <mergeCell ref="J21:M2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J234"/>
  <sheetViews>
    <sheetView showGridLines="0" topLeftCell="A187" zoomScaleNormal="100" workbookViewId="0">
      <selection activeCell="B196" sqref="B196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0.83203125" customWidth="1"/>
    <col min="9" max="9" width="1.5" customWidth="1"/>
  </cols>
  <sheetData>
    <row r="1" spans="1:9" s="7" customFormat="1" ht="33" customHeight="1">
      <c r="A1" s="424" t="s">
        <v>0</v>
      </c>
      <c r="H1" s="425" t="s">
        <v>186</v>
      </c>
    </row>
    <row r="2" spans="1:9" ht="18" customHeight="1">
      <c r="A2" s="7"/>
      <c r="B2" s="7"/>
      <c r="C2" s="7"/>
      <c r="D2" s="7"/>
      <c r="E2" s="7"/>
      <c r="F2" s="7"/>
      <c r="H2" s="7"/>
    </row>
    <row r="3" spans="1:9" ht="18" customHeight="1">
      <c r="A3" s="426" t="s">
        <v>147</v>
      </c>
      <c r="B3" s="427"/>
      <c r="C3" s="7"/>
      <c r="D3" s="7"/>
      <c r="F3" s="20"/>
      <c r="G3" s="427"/>
      <c r="H3" s="504" t="s">
        <v>185</v>
      </c>
    </row>
    <row r="4" spans="1:9" s="39" customFormat="1" ht="18" customHeight="1">
      <c r="A4" s="44"/>
      <c r="B4" s="20"/>
      <c r="C4" s="20"/>
      <c r="D4" s="20"/>
      <c r="E4" s="20"/>
      <c r="F4" s="20"/>
      <c r="H4" s="20"/>
    </row>
    <row r="5" spans="1:9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9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  <c r="I6" s="9"/>
    </row>
    <row r="7" spans="1:9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  <c r="I7" s="9"/>
    </row>
    <row r="8" spans="1:9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9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9" ht="18" customHeight="1">
      <c r="A10" s="31" t="s">
        <v>163</v>
      </c>
      <c r="B10" s="1171">
        <f>D10+F10</f>
        <v>2378</v>
      </c>
      <c r="C10" s="1171">
        <f>E10+G10</f>
        <v>2354</v>
      </c>
      <c r="D10" s="1171">
        <v>754</v>
      </c>
      <c r="E10" s="1171">
        <v>770</v>
      </c>
      <c r="F10" s="1171">
        <v>1624</v>
      </c>
      <c r="G10" s="1171">
        <v>1584</v>
      </c>
      <c r="H10" s="115" t="s">
        <v>187</v>
      </c>
    </row>
    <row r="11" spans="1:9" ht="18" customHeight="1" thickBot="1">
      <c r="A11" s="1177" t="s">
        <v>10</v>
      </c>
      <c r="B11" s="1178">
        <v>6.8</v>
      </c>
      <c r="C11" s="1178">
        <v>6.8</v>
      </c>
      <c r="D11" s="1178">
        <v>5.7</v>
      </c>
      <c r="E11" s="1178">
        <v>5.8</v>
      </c>
      <c r="F11" s="1178">
        <v>7.5</v>
      </c>
      <c r="G11" s="1178">
        <v>7.5</v>
      </c>
      <c r="H11" s="1179" t="s">
        <v>188</v>
      </c>
    </row>
    <row r="12" spans="1:9" ht="18" customHeight="1" thickTop="1">
      <c r="A12" s="98" t="s">
        <v>452</v>
      </c>
      <c r="B12" s="7"/>
      <c r="C12" s="7"/>
      <c r="D12" s="2357"/>
      <c r="E12" s="2357"/>
      <c r="F12" s="113"/>
      <c r="G12" s="113"/>
      <c r="H12" s="265" t="s">
        <v>398</v>
      </c>
    </row>
    <row r="13" spans="1:9" ht="18" customHeight="1">
      <c r="A13" s="98" t="s">
        <v>1097</v>
      </c>
      <c r="B13" s="7"/>
      <c r="C13" s="7"/>
      <c r="D13" s="494"/>
      <c r="E13" s="14"/>
      <c r="F13" s="494"/>
      <c r="G13" s="14"/>
      <c r="H13" s="81" t="s">
        <v>604</v>
      </c>
    </row>
    <row r="14" spans="1:9" ht="18" customHeight="1">
      <c r="A14" s="5"/>
      <c r="B14" s="7"/>
      <c r="C14" s="7"/>
      <c r="D14" s="494"/>
      <c r="E14" s="14"/>
      <c r="F14" s="494"/>
      <c r="G14" s="14"/>
    </row>
    <row r="15" spans="1:9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9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10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10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10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10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10" ht="18" customHeight="1">
      <c r="A21" s="67" t="s">
        <v>164</v>
      </c>
      <c r="B21" s="478">
        <f>'[1]P31--34socR2'!B21</f>
        <v>45</v>
      </c>
      <c r="C21" s="478">
        <f>'[1]P31--34socR2'!C21</f>
        <v>45.6</v>
      </c>
      <c r="D21" s="478">
        <f>'[1]P31--34socR2'!D21</f>
        <v>51.4</v>
      </c>
      <c r="E21" s="478">
        <f>'[1]P31--34socR2'!E21</f>
        <v>52</v>
      </c>
      <c r="F21" s="478">
        <f>'[1]P31--34socR2'!F21</f>
        <v>42.1</v>
      </c>
      <c r="G21" s="478">
        <f>'[1]P31--34socR2'!G21</f>
        <v>42.2</v>
      </c>
      <c r="H21" s="115" t="s">
        <v>193</v>
      </c>
    </row>
    <row r="22" spans="1:10" ht="18" customHeight="1" thickBot="1">
      <c r="A22" s="1177" t="s">
        <v>176</v>
      </c>
      <c r="B22" s="1180">
        <f>'[1]P31--34socR2'!B22</f>
        <v>46.7</v>
      </c>
      <c r="C22" s="1180">
        <f>'[1]P31--34socR2'!C22</f>
        <v>46.4</v>
      </c>
      <c r="D22" s="1181">
        <f>'[1]P31--34socR2'!D22</f>
        <v>54.1</v>
      </c>
      <c r="E22" s="1181">
        <f>'[1]P31--34socR2'!E22</f>
        <v>55.7</v>
      </c>
      <c r="F22" s="1180">
        <f>'[1]P31--34socR2'!F22</f>
        <v>42.4</v>
      </c>
      <c r="G22" s="1182">
        <f>'[1]P31--34socR2'!G22</f>
        <v>40.5</v>
      </c>
      <c r="H22" s="1179" t="s">
        <v>194</v>
      </c>
    </row>
    <row r="23" spans="1:10" ht="18" customHeight="1" thickTop="1">
      <c r="A23" s="98" t="s">
        <v>603</v>
      </c>
      <c r="B23" s="7"/>
      <c r="C23" s="7"/>
      <c r="D23" s="1164"/>
      <c r="E23" s="14"/>
      <c r="F23" s="1164"/>
      <c r="G23" s="14"/>
      <c r="H23" s="81" t="s">
        <v>604</v>
      </c>
    </row>
    <row r="24" spans="1:10" ht="18" customHeight="1">
      <c r="A24" s="5"/>
      <c r="B24" s="8"/>
      <c r="C24" s="8"/>
      <c r="D24" s="8"/>
      <c r="E24" s="7"/>
      <c r="F24" s="7"/>
      <c r="G24" s="7"/>
      <c r="H24" s="7"/>
    </row>
    <row r="25" spans="1:10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10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10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10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10" s="39" customFormat="1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</row>
    <row r="30" spans="1:10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</row>
    <row r="31" spans="1:10" ht="18" customHeight="1">
      <c r="A31" s="67" t="s">
        <v>164</v>
      </c>
      <c r="B31" s="478">
        <f>'[1]P31--34socR2'!B31</f>
        <v>17.100000000000001</v>
      </c>
      <c r="C31" s="478">
        <f>'[1]P31--34socR2'!C31</f>
        <v>15.7</v>
      </c>
      <c r="D31" s="478">
        <f>'[1]P31--34socR2'!D31</f>
        <v>11</v>
      </c>
      <c r="E31" s="478">
        <f>'[1]P31--34socR2'!E31</f>
        <v>10.8</v>
      </c>
      <c r="F31" s="478">
        <f>'[1]P31--34socR2'!F31</f>
        <v>20.5</v>
      </c>
      <c r="G31" s="478">
        <f>'[1]P31--34socR2'!G31</f>
        <v>19.100000000000001</v>
      </c>
      <c r="H31" s="115" t="s">
        <v>193</v>
      </c>
      <c r="J31" s="1"/>
    </row>
    <row r="32" spans="1:10" ht="18" customHeight="1" thickBot="1">
      <c r="A32" s="1177" t="s">
        <v>176</v>
      </c>
      <c r="B32" s="1180">
        <f>'[1]P31--34socR2'!B32</f>
        <v>10.199999999999999</v>
      </c>
      <c r="C32" s="1180">
        <f>'[1]P31--34socR2'!C32</f>
        <v>9.4</v>
      </c>
      <c r="D32" s="1181">
        <f>'[1]P31--34socR2'!D32</f>
        <v>4</v>
      </c>
      <c r="E32" s="1181">
        <f>'[1]P31--34socR2'!E32</f>
        <v>4.2</v>
      </c>
      <c r="F32" s="1180">
        <f>'[1]P31--34socR2'!F32</f>
        <v>14.7</v>
      </c>
      <c r="G32" s="1182">
        <f>'[1]P31--34socR2'!G32</f>
        <v>13.9</v>
      </c>
      <c r="H32" s="1179" t="s">
        <v>194</v>
      </c>
      <c r="I32" s="36"/>
      <c r="J32" s="36"/>
    </row>
    <row r="33" spans="1:10" ht="18" customHeight="1" thickTop="1">
      <c r="A33" s="98" t="s">
        <v>1097</v>
      </c>
      <c r="B33" s="7"/>
      <c r="C33" s="7"/>
      <c r="D33" s="494"/>
      <c r="E33" s="14"/>
      <c r="F33" s="494"/>
      <c r="G33" s="14"/>
      <c r="H33" s="81" t="s">
        <v>604</v>
      </c>
      <c r="I33" s="237"/>
      <c r="J33" s="339"/>
    </row>
    <row r="34" spans="1:10" ht="18" customHeight="1">
      <c r="A34" s="7"/>
      <c r="B34" s="7"/>
      <c r="C34" s="7"/>
      <c r="D34" s="7"/>
      <c r="E34" s="7"/>
      <c r="F34" s="7"/>
      <c r="G34" s="7"/>
      <c r="H34" s="7"/>
      <c r="I34" s="341"/>
      <c r="J34" s="341"/>
    </row>
    <row r="35" spans="1:10" ht="18" customHeight="1">
      <c r="A35" s="426" t="s">
        <v>105</v>
      </c>
      <c r="B35" s="427"/>
      <c r="C35" s="20"/>
      <c r="D35" s="7"/>
      <c r="E35" s="7"/>
      <c r="F35" s="20"/>
      <c r="G35" s="427"/>
      <c r="H35" s="504" t="s">
        <v>196</v>
      </c>
      <c r="I35" s="506"/>
      <c r="J35" s="325"/>
    </row>
    <row r="36" spans="1:10" ht="18" customHeight="1">
      <c r="A36" s="44"/>
      <c r="B36" s="20"/>
      <c r="C36" s="20"/>
      <c r="D36" s="20"/>
      <c r="E36" s="20"/>
      <c r="F36" s="20"/>
      <c r="G36" s="20"/>
      <c r="H36" s="20"/>
      <c r="I36" s="327"/>
      <c r="J36" s="327"/>
    </row>
    <row r="37" spans="1:10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  <c r="I37" s="343"/>
      <c r="J37" s="333"/>
    </row>
    <row r="38" spans="1:10" ht="18" customHeight="1" thickTop="1">
      <c r="A38" s="1215"/>
      <c r="B38" s="1211" t="s">
        <v>199</v>
      </c>
      <c r="C38" s="1216" t="s">
        <v>191</v>
      </c>
      <c r="D38" s="1216" t="s">
        <v>202</v>
      </c>
      <c r="E38" s="1216"/>
      <c r="F38" s="1216" t="s">
        <v>201</v>
      </c>
      <c r="G38" s="1216"/>
      <c r="H38" s="1217"/>
      <c r="I38" s="344"/>
      <c r="J38" s="157"/>
    </row>
    <row r="39" spans="1:10" ht="18" customHeight="1">
      <c r="A39" s="229"/>
      <c r="B39" s="1158" t="s">
        <v>8</v>
      </c>
      <c r="C39" s="1158" t="s">
        <v>3</v>
      </c>
      <c r="D39" s="1158" t="s">
        <v>5</v>
      </c>
      <c r="E39" s="2302" t="s">
        <v>7</v>
      </c>
      <c r="F39" s="2302"/>
      <c r="G39" s="2302"/>
      <c r="H39" s="1159"/>
      <c r="I39" s="237"/>
      <c r="J39" s="339"/>
    </row>
    <row r="40" spans="1:10" ht="18" customHeight="1">
      <c r="A40" s="141"/>
      <c r="B40" s="1155" t="s">
        <v>200</v>
      </c>
      <c r="C40" s="1155" t="s">
        <v>203</v>
      </c>
      <c r="D40" s="1155"/>
      <c r="E40" s="1155" t="s">
        <v>191</v>
      </c>
      <c r="F40" s="1155" t="s">
        <v>190</v>
      </c>
      <c r="G40" s="1155" t="s">
        <v>189</v>
      </c>
      <c r="H40" s="1154"/>
      <c r="I40" s="237"/>
      <c r="J40" s="339"/>
    </row>
    <row r="41" spans="1:10" ht="18" customHeight="1">
      <c r="A41" s="121"/>
      <c r="B41" s="1157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  <c r="I41" s="237"/>
      <c r="J41" s="339"/>
    </row>
    <row r="42" spans="1:10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  <c r="I42" s="340"/>
      <c r="J42" s="339"/>
    </row>
    <row r="43" spans="1:10" ht="18" customHeight="1">
      <c r="A43" s="232" t="s">
        <v>9</v>
      </c>
      <c r="B43" s="321">
        <f>'[7]P31--34socR2'!B43</f>
        <v>125179</v>
      </c>
      <c r="C43" s="321">
        <f>'[7]P31--34socR2'!C43</f>
        <v>266881</v>
      </c>
      <c r="D43" s="322">
        <f>'[7]P31--34socR2'!D43</f>
        <v>29674</v>
      </c>
      <c r="E43" s="322">
        <f>'[7]P31--34socR2'!E43</f>
        <v>237207</v>
      </c>
      <c r="F43" s="322">
        <f>'[7]P31--34socR2'!F43</f>
        <v>98626</v>
      </c>
      <c r="G43" s="322">
        <f>'[7]P31--34socR2'!G43</f>
        <v>138581</v>
      </c>
      <c r="H43" s="122" t="s">
        <v>198</v>
      </c>
      <c r="I43" s="350"/>
      <c r="J43" s="350"/>
    </row>
    <row r="44" spans="1:10" ht="18" customHeight="1">
      <c r="A44" s="30" t="s">
        <v>10</v>
      </c>
      <c r="B44" s="481">
        <f>'[7]P31--34socR2'!B44</f>
        <v>6.2828468078335947E-2</v>
      </c>
      <c r="C44" s="481">
        <f>'[7]P31--34socR2'!C44</f>
        <v>6.360186639130111E-2</v>
      </c>
      <c r="D44" s="481">
        <f>'[7]P31--34socR2'!D44</f>
        <v>4.3185611975660974E-2</v>
      </c>
      <c r="E44" s="481">
        <f>'[7]P31--34socR2'!E44</f>
        <v>6.7599755143357407E-2</v>
      </c>
      <c r="F44" s="481">
        <f>'[7]P31--34socR2'!F44</f>
        <v>5.0642960096576234E-2</v>
      </c>
      <c r="G44" s="481">
        <f>'[7]P31--34socR2'!G44</f>
        <v>8.8747786604675583E-2</v>
      </c>
      <c r="H44" s="123" t="s">
        <v>188</v>
      </c>
      <c r="I44" s="351"/>
      <c r="J44" s="333"/>
    </row>
    <row r="45" spans="1:10" ht="18" customHeight="1">
      <c r="A45" s="269" t="s">
        <v>501</v>
      </c>
      <c r="B45" s="1167"/>
      <c r="C45" s="1167">
        <f>'[7]P31--34socR2'!C45</f>
        <v>779</v>
      </c>
      <c r="D45" s="1167">
        <f>'[7]P31--34socR2'!D45</f>
        <v>155</v>
      </c>
      <c r="E45" s="331">
        <f>'[7]P31--34socR2'!E45</f>
        <v>624</v>
      </c>
      <c r="F45" s="331">
        <f>'[7]P31--34socR2'!F45</f>
        <v>307</v>
      </c>
      <c r="G45" s="332">
        <f>'[7]P31--34socR2'!G45</f>
        <v>317</v>
      </c>
      <c r="H45" s="122" t="s">
        <v>500</v>
      </c>
      <c r="I45" s="327"/>
      <c r="J45" s="327"/>
    </row>
    <row r="46" spans="1:10" ht="18" customHeight="1">
      <c r="A46" s="30" t="s">
        <v>10</v>
      </c>
      <c r="B46" s="482"/>
      <c r="C46" s="481">
        <f>'[7]P31--34socR2'!C46</f>
        <v>7.3290055508514446E-2</v>
      </c>
      <c r="D46" s="481">
        <f>'[7]P31--34socR2'!D46</f>
        <v>5.2919085011949474E-2</v>
      </c>
      <c r="E46" s="481">
        <f>'[7]P31--34socR2'!E46</f>
        <v>8.1038961038961035E-2</v>
      </c>
      <c r="F46" s="481">
        <f>'[7]P31--34socR2'!F46</f>
        <v>6.495979686838764E-2</v>
      </c>
      <c r="G46" s="481">
        <f>'[7]P31--34socR2'!G46</f>
        <v>0.10659045057162071</v>
      </c>
      <c r="H46" s="116" t="s">
        <v>188</v>
      </c>
      <c r="I46" s="352"/>
      <c r="J46" s="353"/>
    </row>
    <row r="47" spans="1:10" ht="18" customHeight="1">
      <c r="A47" s="1106"/>
      <c r="B47" s="1107"/>
      <c r="C47" s="1108"/>
      <c r="D47" s="1108"/>
      <c r="E47" s="1108"/>
      <c r="F47" s="1108"/>
      <c r="G47" s="1108"/>
      <c r="H47" s="329"/>
      <c r="I47" s="355"/>
      <c r="J47" s="356"/>
    </row>
    <row r="48" spans="1:10" s="39" customFormat="1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  <c r="I48" s="158"/>
      <c r="J48" s="158"/>
    </row>
    <row r="49" spans="1:10" ht="18" customHeight="1">
      <c r="A49" s="232" t="s">
        <v>9</v>
      </c>
      <c r="B49" s="321">
        <f>'[7]P31--34socR2'!B49</f>
        <v>129390</v>
      </c>
      <c r="C49" s="321">
        <f>'[7]P31--34socR2'!C49</f>
        <v>374675</v>
      </c>
      <c r="D49" s="322">
        <f>'[7]P31--34socR2'!D49</f>
        <v>30584</v>
      </c>
      <c r="E49" s="322">
        <f>'[7]P31--34socR2'!E49</f>
        <v>344091</v>
      </c>
      <c r="F49" s="322">
        <f>'[7]P31--34socR2'!F49</f>
        <v>101229</v>
      </c>
      <c r="G49" s="322">
        <f>'[7]P31--34socR2'!G49</f>
        <v>242862</v>
      </c>
      <c r="H49" s="122" t="s">
        <v>198</v>
      </c>
      <c r="I49" s="237"/>
      <c r="J49" s="339"/>
    </row>
    <row r="50" spans="1:10" ht="18" customHeight="1">
      <c r="A50" s="30" t="s">
        <v>10</v>
      </c>
      <c r="B50" s="481">
        <f>'[7]P31--34socR2'!B50</f>
        <v>6.3068863946437043E-2</v>
      </c>
      <c r="C50" s="481">
        <f>'[7]P31--34socR2'!C50</f>
        <v>8.693843294794322E-2</v>
      </c>
      <c r="D50" s="481">
        <f>'[7]P31--34socR2'!D50</f>
        <v>4.2343454929086068E-2</v>
      </c>
      <c r="E50" s="481">
        <f>'[7]P31--34socR2'!E50</f>
        <v>9.5917209658873126E-2</v>
      </c>
      <c r="F50" s="481">
        <f>'[7]P31--34socR2'!F50</f>
        <v>5.0931805146059952E-2</v>
      </c>
      <c r="G50" s="481">
        <f>'[7]P31--34socR2'!G50</f>
        <v>0.15180440482924801</v>
      </c>
      <c r="H50" s="123" t="s">
        <v>188</v>
      </c>
      <c r="I50" s="237"/>
      <c r="J50" s="339"/>
    </row>
    <row r="51" spans="1:10" ht="18" customHeight="1">
      <c r="A51" s="269" t="s">
        <v>501</v>
      </c>
      <c r="B51" s="1167"/>
      <c r="C51" s="1167">
        <f>'[7]P31--34socR2'!C51</f>
        <v>789</v>
      </c>
      <c r="D51" s="1167">
        <f>'[7]P31--34socR2'!D51</f>
        <v>162</v>
      </c>
      <c r="E51" s="331">
        <f>'[7]P31--34socR2'!E51</f>
        <v>627</v>
      </c>
      <c r="F51" s="331">
        <f>'[7]P31--34socR2'!F51</f>
        <v>308</v>
      </c>
      <c r="G51" s="332">
        <f>'[7]P31--34socR2'!G51</f>
        <v>319</v>
      </c>
      <c r="H51" s="122" t="s">
        <v>500</v>
      </c>
      <c r="I51" s="237"/>
      <c r="J51" s="339"/>
    </row>
    <row r="52" spans="1:10" ht="18" customHeight="1" thickBot="1">
      <c r="A52" s="1183" t="s">
        <v>10</v>
      </c>
      <c r="B52" s="1184"/>
      <c r="C52" s="1185">
        <f>'[7]P31--34socR2'!C52</f>
        <v>7.2772551189817375E-2</v>
      </c>
      <c r="D52" s="1185">
        <f>'[7]P31--34socR2'!D52</f>
        <v>5.1906440243511695E-2</v>
      </c>
      <c r="E52" s="1185">
        <f>'[7]P31--34socR2'!E52</f>
        <v>8.1207097526227179E-2</v>
      </c>
      <c r="F52" s="1185">
        <f>'[7]P31--34socR2'!F52</f>
        <v>6.5033783783783786E-2</v>
      </c>
      <c r="G52" s="1185">
        <f>'[7]P31--34socR2'!G52</f>
        <v>0.1068676716917923</v>
      </c>
      <c r="H52" s="1179" t="s">
        <v>188</v>
      </c>
      <c r="I52" s="340"/>
      <c r="J52" s="339"/>
    </row>
    <row r="53" spans="1:10" ht="18" customHeight="1" thickTop="1">
      <c r="A53" s="102"/>
      <c r="B53" s="8"/>
      <c r="C53" s="15"/>
      <c r="D53" s="15"/>
      <c r="E53" s="16"/>
      <c r="F53" s="16"/>
      <c r="G53" s="16"/>
      <c r="H53" s="81"/>
      <c r="I53" s="493"/>
      <c r="J53" s="362"/>
    </row>
    <row r="54" spans="1:10" ht="18" customHeight="1">
      <c r="A54" s="102"/>
      <c r="B54" s="8"/>
      <c r="C54" s="15"/>
      <c r="D54" s="15"/>
      <c r="E54" s="16"/>
      <c r="F54" s="16"/>
      <c r="G54" s="16"/>
      <c r="H54" s="81"/>
      <c r="I54" s="1158"/>
      <c r="J54" s="362"/>
    </row>
    <row r="55" spans="1:10" ht="18" customHeight="1">
      <c r="A55" s="102"/>
      <c r="B55" s="8"/>
      <c r="C55" s="15"/>
      <c r="D55" s="15"/>
      <c r="E55" s="16"/>
      <c r="F55" s="16"/>
      <c r="G55" s="16"/>
      <c r="H55" s="81"/>
      <c r="I55" s="1158"/>
      <c r="J55" s="362"/>
    </row>
    <row r="56" spans="1:10" ht="29.25" customHeight="1" thickBot="1">
      <c r="A56" s="102"/>
      <c r="B56" s="8"/>
      <c r="C56" s="15"/>
      <c r="D56" s="15"/>
      <c r="E56" s="16"/>
      <c r="F56" s="16"/>
      <c r="G56" s="16"/>
      <c r="H56" s="81"/>
      <c r="I56" s="81"/>
      <c r="J56" s="362"/>
    </row>
    <row r="57" spans="1:10" ht="13.5" customHeight="1" thickTop="1">
      <c r="A57" s="927"/>
      <c r="B57" s="942"/>
      <c r="C57" s="955"/>
      <c r="D57" s="955"/>
      <c r="E57" s="956"/>
      <c r="F57" s="956"/>
      <c r="G57" s="956"/>
      <c r="H57" s="928"/>
      <c r="I57" s="928"/>
      <c r="J57" s="363"/>
    </row>
    <row r="58" spans="1:10" ht="18" customHeight="1">
      <c r="A58" s="102"/>
      <c r="B58" s="8"/>
      <c r="C58" s="15"/>
      <c r="D58" s="15"/>
      <c r="E58" s="16"/>
      <c r="F58" s="16"/>
      <c r="G58" s="16"/>
      <c r="H58" s="81"/>
      <c r="I58" s="365"/>
      <c r="J58" s="365"/>
    </row>
    <row r="59" spans="1:10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  <c r="I59" s="158"/>
      <c r="J59" s="158"/>
    </row>
    <row r="60" spans="1:10" ht="18" customHeight="1" thickTop="1">
      <c r="A60" s="1215"/>
      <c r="B60" s="1211" t="s">
        <v>199</v>
      </c>
      <c r="C60" s="1216" t="s">
        <v>191</v>
      </c>
      <c r="D60" s="1216" t="s">
        <v>202</v>
      </c>
      <c r="E60" s="1216"/>
      <c r="F60" s="1216" t="s">
        <v>201</v>
      </c>
      <c r="G60" s="1216"/>
      <c r="H60" s="1217"/>
      <c r="I60" s="237"/>
      <c r="J60" s="339"/>
    </row>
    <row r="61" spans="1:10" ht="18" customHeight="1">
      <c r="A61" s="229"/>
      <c r="B61" s="1158" t="s">
        <v>8</v>
      </c>
      <c r="C61" s="1158" t="s">
        <v>3</v>
      </c>
      <c r="D61" s="1158" t="s">
        <v>5</v>
      </c>
      <c r="E61" s="2302" t="s">
        <v>7</v>
      </c>
      <c r="F61" s="2302"/>
      <c r="G61" s="2302"/>
      <c r="H61" s="1159"/>
      <c r="I61" s="237"/>
      <c r="J61" s="339"/>
    </row>
    <row r="62" spans="1:10" ht="18" customHeight="1">
      <c r="A62" s="141"/>
      <c r="B62" s="1155" t="s">
        <v>200</v>
      </c>
      <c r="C62" s="1155" t="s">
        <v>203</v>
      </c>
      <c r="D62" s="1155"/>
      <c r="E62" s="1155" t="s">
        <v>191</v>
      </c>
      <c r="F62" s="1155" t="s">
        <v>190</v>
      </c>
      <c r="G62" s="1155" t="s">
        <v>189</v>
      </c>
      <c r="H62" s="1154"/>
      <c r="I62" s="237"/>
      <c r="J62" s="339"/>
    </row>
    <row r="63" spans="1:10" ht="18" customHeight="1">
      <c r="A63" s="121"/>
      <c r="B63" s="1157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  <c r="I63" s="237"/>
      <c r="J63" s="237"/>
    </row>
    <row r="64" spans="1:10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  <c r="I64" s="237"/>
      <c r="J64" s="237"/>
    </row>
    <row r="65" spans="1:10" ht="18" customHeight="1">
      <c r="A65" s="269" t="s">
        <v>9</v>
      </c>
      <c r="B65" s="1171">
        <f>'[7]P31--34socR2'!B65</f>
        <v>46135</v>
      </c>
      <c r="C65" s="1171">
        <f>'[7]P31--34socR2'!C65</f>
        <v>101456</v>
      </c>
      <c r="D65" s="1171">
        <f>'[7]P31--34socR2'!D65</f>
        <v>5365</v>
      </c>
      <c r="E65" s="84">
        <f>'[7]P31--34socR2'!E65</f>
        <v>96091</v>
      </c>
      <c r="F65" s="84">
        <f>'[7]P31--34socR2'!F65</f>
        <v>19560</v>
      </c>
      <c r="G65" s="84">
        <f>'[7]P31--34socR2'!G65</f>
        <v>76531</v>
      </c>
      <c r="H65" s="122" t="s">
        <v>198</v>
      </c>
      <c r="I65" s="493"/>
      <c r="J65" s="349"/>
    </row>
    <row r="66" spans="1:10" ht="18" customHeight="1">
      <c r="A66" s="1109" t="s">
        <v>10</v>
      </c>
      <c r="B66" s="1110">
        <f>'[7]P31--34socR2'!B66</f>
        <v>6.025937589389857E-2</v>
      </c>
      <c r="C66" s="1110">
        <f>'[7]P31--34socR2'!C66</f>
        <v>6.0616344235066379E-2</v>
      </c>
      <c r="D66" s="1110">
        <f>'[7]P31--34socR2'!D66</f>
        <v>3.5953866464726342E-2</v>
      </c>
      <c r="E66" s="1110">
        <f>'[7]P31--34socR2'!E66</f>
        <v>6.3030289513886659E-2</v>
      </c>
      <c r="F66" s="1110">
        <f>'[7]P31--34socR2'!F66</f>
        <v>3.7237708319848309E-2</v>
      </c>
      <c r="G66" s="1110">
        <f>'[7]P31--34socR2'!G66</f>
        <v>7.6588671269465905E-2</v>
      </c>
      <c r="H66" s="961" t="s">
        <v>188</v>
      </c>
      <c r="I66" s="493"/>
      <c r="J66" s="493"/>
    </row>
    <row r="67" spans="1:10" ht="18" customHeight="1">
      <c r="A67" s="269" t="s">
        <v>501</v>
      </c>
      <c r="B67" s="84"/>
      <c r="C67" s="85">
        <f>'[7]P31--34socR2'!C67</f>
        <v>205</v>
      </c>
      <c r="D67" s="85">
        <f>'[7]P31--34socR2'!D67</f>
        <v>55</v>
      </c>
      <c r="E67" s="86">
        <f>'[7]P31--34socR2'!E67</f>
        <v>150</v>
      </c>
      <c r="F67" s="85">
        <f>'[7]P31--34socR2'!F67</f>
        <v>50</v>
      </c>
      <c r="G67" s="85">
        <f>'[7]P31--34socR2'!G67</f>
        <v>100</v>
      </c>
      <c r="H67" s="122" t="s">
        <v>500</v>
      </c>
      <c r="I67" s="325"/>
      <c r="J67" s="369"/>
    </row>
    <row r="68" spans="1:10" ht="18" customHeight="1">
      <c r="A68" s="976" t="s">
        <v>10</v>
      </c>
      <c r="B68" s="1111"/>
      <c r="C68" s="1112">
        <f>'[7]P31--34socR2'!C68</f>
        <v>6.2538133007931665E-2</v>
      </c>
      <c r="D68" s="1112">
        <f>'[7]P31--34socR2'!D68</f>
        <v>4.16036308623298E-2</v>
      </c>
      <c r="E68" s="1112">
        <f>'[7]P31--34socR2'!E68</f>
        <v>7.6687116564417179E-2</v>
      </c>
      <c r="F68" s="1112">
        <f>'[7]P31--34socR2'!F68</f>
        <v>5.8962264150943397E-2</v>
      </c>
      <c r="G68" s="1112">
        <f>'[7]P31--34socR2'!G68</f>
        <v>9.0252707581227443E-2</v>
      </c>
      <c r="H68" s="116" t="s">
        <v>188</v>
      </c>
      <c r="I68" s="373"/>
      <c r="J68" s="374"/>
    </row>
    <row r="69" spans="1:10" ht="18" customHeight="1">
      <c r="A69" s="1106"/>
      <c r="B69" s="1107"/>
      <c r="C69" s="1108"/>
      <c r="D69" s="1108"/>
      <c r="E69" s="1108"/>
      <c r="F69" s="1108"/>
      <c r="G69" s="1108"/>
      <c r="H69" s="329"/>
      <c r="I69" s="325"/>
      <c r="J69" s="369"/>
    </row>
    <row r="70" spans="1:10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  <c r="I70" s="373"/>
      <c r="J70" s="374"/>
    </row>
    <row r="71" spans="1:10" ht="18" customHeight="1">
      <c r="A71" s="269" t="s">
        <v>9</v>
      </c>
      <c r="B71" s="1171">
        <f>'[7]P31--34socR2'!B71</f>
        <v>48095</v>
      </c>
      <c r="C71" s="1171">
        <f>'[7]P31--34socR2'!C71</f>
        <v>103775</v>
      </c>
      <c r="D71" s="1171">
        <f>'[7]P31--34socR2'!D71</f>
        <v>5790</v>
      </c>
      <c r="E71" s="84">
        <f>'[7]P31--34socR2'!E71</f>
        <v>97985</v>
      </c>
      <c r="F71" s="84">
        <f>'[7]P31--34socR2'!F71</f>
        <v>20317</v>
      </c>
      <c r="G71" s="84">
        <f>'[7]P31--34socR2'!G71</f>
        <v>77668</v>
      </c>
      <c r="H71" s="122" t="s">
        <v>198</v>
      </c>
      <c r="I71" s="325"/>
      <c r="J71" s="377"/>
    </row>
    <row r="72" spans="1:10" ht="18" customHeight="1">
      <c r="A72" s="1109" t="s">
        <v>10</v>
      </c>
      <c r="B72" s="1110">
        <f>'[7]P31--34socR2'!B72</f>
        <v>6.1617361247234298E-2</v>
      </c>
      <c r="C72" s="1110">
        <f>'[7]P31--34socR2'!C72</f>
        <v>6.1488280046453202E-2</v>
      </c>
      <c r="D72" s="1110">
        <f>'[7]P31--34socR2'!D72</f>
        <v>3.650670550627045E-2</v>
      </c>
      <c r="E72" s="1110">
        <f>'[7]P31--34socR2'!E72</f>
        <v>6.4079381657019499E-2</v>
      </c>
      <c r="F72" s="1110">
        <f>'[7]P31--34socR2'!F72</f>
        <v>3.7738477569966733E-2</v>
      </c>
      <c r="G72" s="1110">
        <f>'[7]P31--34socR2'!G72</f>
        <v>7.8392661765358973E-2</v>
      </c>
      <c r="H72" s="961" t="s">
        <v>188</v>
      </c>
      <c r="I72" s="373"/>
      <c r="J72" s="374"/>
    </row>
    <row r="73" spans="1:10" ht="18" customHeight="1">
      <c r="A73" s="269" t="s">
        <v>501</v>
      </c>
      <c r="B73" s="84"/>
      <c r="C73" s="85">
        <f>'[7]P31--34socR2'!C73</f>
        <v>212</v>
      </c>
      <c r="D73" s="85">
        <f>'[7]P31--34socR2'!D73</f>
        <v>61</v>
      </c>
      <c r="E73" s="86">
        <f>'[7]P31--34socR2'!E73</f>
        <v>151</v>
      </c>
      <c r="F73" s="85">
        <f>'[7]P31--34socR2'!F73</f>
        <v>0</v>
      </c>
      <c r="G73" s="85">
        <f>'[7]P31--34socR2'!G73</f>
        <v>0</v>
      </c>
      <c r="H73" s="122" t="s">
        <v>500</v>
      </c>
      <c r="I73" s="325"/>
      <c r="J73" s="378"/>
    </row>
    <row r="74" spans="1:10" ht="18" customHeight="1" thickBot="1">
      <c r="A74" s="1177" t="s">
        <v>10</v>
      </c>
      <c r="B74" s="1186"/>
      <c r="C74" s="1187">
        <f>'[7]P31--34socR2'!C74</f>
        <v>6.1952074810052604E-2</v>
      </c>
      <c r="D74" s="1187">
        <f>'[7]P31--34socR2'!D74</f>
        <v>4.221453287197232E-2</v>
      </c>
      <c r="E74" s="1187">
        <f>'[7]P31--34socR2'!E74</f>
        <v>7.6378351036924627E-2</v>
      </c>
      <c r="F74" s="1187">
        <f>'[7]P31--34socR2'!F74</f>
        <v>0</v>
      </c>
      <c r="G74" s="1187">
        <f>'[7]P31--34socR2'!G74</f>
        <v>0</v>
      </c>
      <c r="H74" s="1179" t="s">
        <v>188</v>
      </c>
      <c r="I74" s="373"/>
      <c r="J74" s="374"/>
    </row>
    <row r="75" spans="1:10" ht="18" customHeight="1" thickTop="1">
      <c r="A75" s="102"/>
      <c r="B75" s="8"/>
      <c r="C75" s="15"/>
      <c r="D75" s="15"/>
      <c r="E75" s="16"/>
      <c r="F75" s="16"/>
      <c r="G75" s="16"/>
      <c r="H75" s="81"/>
      <c r="I75" s="373"/>
      <c r="J75" s="379"/>
    </row>
    <row r="76" spans="1:10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  <c r="I76" s="370"/>
      <c r="J76" s="369"/>
    </row>
    <row r="77" spans="1:10" ht="18" customHeight="1" thickTop="1">
      <c r="A77" s="1215"/>
      <c r="B77" s="1211" t="s">
        <v>199</v>
      </c>
      <c r="C77" s="1216" t="s">
        <v>191</v>
      </c>
      <c r="D77" s="1216" t="s">
        <v>202</v>
      </c>
      <c r="E77" s="1216"/>
      <c r="F77" s="1216" t="s">
        <v>201</v>
      </c>
      <c r="G77" s="1216"/>
      <c r="H77" s="1217"/>
      <c r="I77" s="373"/>
      <c r="J77" s="374"/>
    </row>
    <row r="78" spans="1:10" ht="18" customHeight="1">
      <c r="A78" s="229"/>
      <c r="B78" s="1158" t="s">
        <v>8</v>
      </c>
      <c r="C78" s="1158" t="s">
        <v>3</v>
      </c>
      <c r="D78" s="1158" t="s">
        <v>5</v>
      </c>
      <c r="E78" s="2302" t="s">
        <v>7</v>
      </c>
      <c r="F78" s="2302"/>
      <c r="G78" s="2302"/>
      <c r="H78" s="1159"/>
    </row>
    <row r="79" spans="1:10" ht="18" customHeight="1">
      <c r="A79" s="141"/>
      <c r="B79" s="1155" t="s">
        <v>200</v>
      </c>
      <c r="C79" s="1155" t="s">
        <v>203</v>
      </c>
      <c r="D79" s="1155"/>
      <c r="E79" s="1155" t="s">
        <v>191</v>
      </c>
      <c r="F79" s="1155" t="s">
        <v>190</v>
      </c>
      <c r="G79" s="1155" t="s">
        <v>189</v>
      </c>
      <c r="H79" s="1154"/>
    </row>
    <row r="80" spans="1:10" ht="18" customHeight="1">
      <c r="A80" s="121"/>
      <c r="B80" s="1157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</row>
    <row r="81" spans="1:10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</row>
    <row r="82" spans="1:10" ht="18" customHeight="1">
      <c r="A82" s="269" t="s">
        <v>9</v>
      </c>
      <c r="B82" s="87">
        <f>'[7]P31--34socR2'!B82</f>
        <v>31542</v>
      </c>
      <c r="C82" s="85">
        <f>'[7]P31--34socR2'!C82</f>
        <v>64268</v>
      </c>
      <c r="D82" s="85">
        <f>'[7]P31--34socR2'!D82</f>
        <v>1637</v>
      </c>
      <c r="E82" s="1171">
        <f>'[7]P31--34socR2'!E82</f>
        <v>62631</v>
      </c>
      <c r="F82" s="1171">
        <f>'[7]P31--34socR2'!F82</f>
        <v>5024</v>
      </c>
      <c r="G82" s="1171">
        <f>'[7]P31--34socR2'!G82</f>
        <v>57607</v>
      </c>
      <c r="H82" s="122" t="s">
        <v>198</v>
      </c>
    </row>
    <row r="83" spans="1:10" ht="18" customHeight="1">
      <c r="A83" s="23" t="s">
        <v>10</v>
      </c>
      <c r="B83" s="483">
        <f>'[7]P31--34socR2'!B83</f>
        <v>6.3642269992373102E-2</v>
      </c>
      <c r="C83" s="483">
        <f>'[7]P31--34socR2'!C83</f>
        <v>6.3987797435031996E-2</v>
      </c>
      <c r="D83" s="483">
        <f>'[7]P31--34socR2'!D83</f>
        <v>1.9279918027960002E-2</v>
      </c>
      <c r="E83" s="483">
        <f>'[7]P31--34socR2'!E83</f>
        <v>6.8116266726991143E-2</v>
      </c>
      <c r="F83" s="483">
        <f>'[7]P31--34socR2'!F83</f>
        <v>3.1910366422977496E-2</v>
      </c>
      <c r="G83" s="483">
        <f>'[7]P31--34socR2'!G83</f>
        <v>7.5596662078051949E-2</v>
      </c>
      <c r="H83" s="123" t="s">
        <v>188</v>
      </c>
    </row>
    <row r="84" spans="1:10" ht="18" customHeight="1">
      <c r="A84" s="269" t="s">
        <v>501</v>
      </c>
      <c r="B84" s="90"/>
      <c r="C84" s="89">
        <f>'[7]P31--34socR2'!C84</f>
        <v>109</v>
      </c>
      <c r="D84" s="89">
        <f>'[7]P31--34socR2'!D84</f>
        <v>22</v>
      </c>
      <c r="E84" s="85">
        <f>'[7]P31--34socR2'!E84</f>
        <v>87</v>
      </c>
      <c r="F84" s="85">
        <f>'[7]P31--34socR2'!F84</f>
        <v>12</v>
      </c>
      <c r="G84" s="88">
        <f>'[7]P31--34socR2'!G84</f>
        <v>75</v>
      </c>
      <c r="H84" s="122" t="s">
        <v>500</v>
      </c>
    </row>
    <row r="85" spans="1:10" s="39" customFormat="1" ht="18" customHeight="1">
      <c r="A85" s="23" t="s">
        <v>10</v>
      </c>
      <c r="B85" s="484"/>
      <c r="C85" s="485">
        <f>'[7]P31--34socR2'!C85</f>
        <v>5.844504021447721E-2</v>
      </c>
      <c r="D85" s="485">
        <f>'[7]P31--34socR2'!D85</f>
        <v>3.1563845050215207E-2</v>
      </c>
      <c r="E85" s="485">
        <f>'[7]P31--34socR2'!E85</f>
        <v>7.448630136986302E-2</v>
      </c>
      <c r="F85" s="485">
        <f>'[7]P31--34socR2'!F85</f>
        <v>3.7499999999999999E-2</v>
      </c>
      <c r="G85" s="485">
        <f>'[7]P31--34socR2'!G85</f>
        <v>8.8443396226415089E-2</v>
      </c>
      <c r="H85" s="116" t="s">
        <v>188</v>
      </c>
    </row>
    <row r="86" spans="1:10" ht="18" customHeight="1">
      <c r="A86" s="1106"/>
      <c r="B86" s="1107"/>
      <c r="C86" s="1108"/>
      <c r="D86" s="1108"/>
      <c r="E86" s="1108"/>
      <c r="F86" s="1108"/>
      <c r="G86" s="1108"/>
      <c r="H86" s="329"/>
    </row>
    <row r="87" spans="1:10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  <c r="I87" s="81"/>
      <c r="J87" s="81"/>
    </row>
    <row r="88" spans="1:10" ht="18" customHeight="1">
      <c r="A88" s="269" t="s">
        <v>9</v>
      </c>
      <c r="B88" s="1171">
        <f>'[7]P31--34socR2'!B88</f>
        <v>30550</v>
      </c>
      <c r="C88" s="1171">
        <f>'[7]P31--34socR2'!C88</f>
        <v>60703</v>
      </c>
      <c r="D88" s="1171">
        <f>'[7]P31--34socR2'!D88</f>
        <v>1745</v>
      </c>
      <c r="E88" s="84">
        <f>'[7]P31--34socR2'!E88</f>
        <v>58958</v>
      </c>
      <c r="F88" s="84">
        <f>'[7]P31--34socR2'!F88</f>
        <v>5490</v>
      </c>
      <c r="G88" s="84">
        <f>'[7]P31--34socR2'!G88</f>
        <v>53468</v>
      </c>
      <c r="H88" s="122" t="s">
        <v>198</v>
      </c>
    </row>
    <row r="89" spans="1:10" ht="18" customHeight="1">
      <c r="A89" s="1109" t="s">
        <v>10</v>
      </c>
      <c r="B89" s="1110">
        <f>'[7]P31--34socR2'!B89</f>
        <v>5.6952810262318493E-2</v>
      </c>
      <c r="C89" s="1110">
        <f>'[7]P31--34socR2'!C89</f>
        <v>6.0241669296527196E-2</v>
      </c>
      <c r="D89" s="1110">
        <f>'[7]P31--34socR2'!D89</f>
        <v>1.9353192999578554E-2</v>
      </c>
      <c r="E89" s="1110">
        <f>'[7]P31--34socR2'!E89</f>
        <v>6.4259960849794878E-2</v>
      </c>
      <c r="F89" s="1110">
        <f>'[7]P31--34socR2'!F89</f>
        <v>3.3542080342141442E-2</v>
      </c>
      <c r="G89" s="1110">
        <f>'[7]P31--34socR2'!G89</f>
        <v>7.0929681872390779E-2</v>
      </c>
      <c r="H89" s="961" t="s">
        <v>188</v>
      </c>
    </row>
    <row r="90" spans="1:10" ht="18" customHeight="1">
      <c r="A90" s="269" t="s">
        <v>501</v>
      </c>
      <c r="B90" s="84"/>
      <c r="C90" s="85">
        <f>'[7]P31--34socR2'!C90</f>
        <v>116</v>
      </c>
      <c r="D90" s="85">
        <f>'[7]P31--34socR2'!D90</f>
        <v>28</v>
      </c>
      <c r="E90" s="86">
        <f>'[7]P31--34socR2'!E90</f>
        <v>88</v>
      </c>
      <c r="F90" s="85">
        <f>'[7]P31--34socR2'!F90</f>
        <v>13</v>
      </c>
      <c r="G90" s="85">
        <f>'[7]P31--34socR2'!G90</f>
        <v>75</v>
      </c>
      <c r="H90" s="122" t="s">
        <v>500</v>
      </c>
    </row>
    <row r="91" spans="1:10" ht="18" customHeight="1" thickBot="1">
      <c r="A91" s="1177" t="s">
        <v>10</v>
      </c>
      <c r="B91" s="1186"/>
      <c r="C91" s="1187">
        <f>'[7]P31--34socR2'!C91</f>
        <v>5.7397328055418112E-2</v>
      </c>
      <c r="D91" s="1187">
        <f>'[7]P31--34socR2'!D91</f>
        <v>3.4398034398034398E-2</v>
      </c>
      <c r="E91" s="1187">
        <f>'[7]P31--34socR2'!E91</f>
        <v>7.2908036454018221E-2</v>
      </c>
      <c r="F91" s="1187">
        <f>'[7]P31--34socR2'!F91</f>
        <v>3.7463976945244955E-2</v>
      </c>
      <c r="G91" s="1187">
        <f>'[7]P31--34socR2'!G91</f>
        <v>8.7209302325581398E-2</v>
      </c>
      <c r="H91" s="1179" t="s">
        <v>188</v>
      </c>
    </row>
    <row r="92" spans="1:10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10" ht="18" customHeight="1">
      <c r="A93" s="102"/>
      <c r="B93" s="8"/>
      <c r="C93" s="15"/>
      <c r="D93" s="15"/>
      <c r="E93" s="16"/>
      <c r="F93" s="16"/>
      <c r="G93" s="16"/>
      <c r="H93" s="81"/>
    </row>
    <row r="94" spans="1:10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10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10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</row>
    <row r="97" spans="1:8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</row>
    <row r="98" spans="1:8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">
        <v>1220</v>
      </c>
      <c r="H98" s="117"/>
    </row>
    <row r="99" spans="1:8" ht="18" customHeight="1">
      <c r="A99" s="232" t="s">
        <v>63</v>
      </c>
      <c r="B99" s="125">
        <f>'[7]P31--34socR2'!B99</f>
        <v>6443</v>
      </c>
      <c r="C99" s="125">
        <f>'[7]P31--34socR2'!C99</f>
        <v>4068</v>
      </c>
      <c r="D99" s="1113">
        <f>'[7]P31--34socR2'!D99</f>
        <v>2904</v>
      </c>
      <c r="E99" s="1113">
        <f>'[7]P31--34socR2'!E99</f>
        <v>121</v>
      </c>
      <c r="F99" s="191">
        <f>'[7]P31--34socR2'!F99</f>
        <v>3539</v>
      </c>
      <c r="G99" s="191">
        <f>'[7]P31--34socR2'!G99</f>
        <v>3947</v>
      </c>
      <c r="H99" s="128" t="s">
        <v>212</v>
      </c>
    </row>
    <row r="100" spans="1:8" ht="18" customHeight="1">
      <c r="A100" s="23" t="s">
        <v>10</v>
      </c>
      <c r="B100" s="1168">
        <f>'[7]P31--34socR2'!B100</f>
        <v>0.11907446081058604</v>
      </c>
      <c r="C100" s="1168">
        <f>'[7]P31--34socR2'!C100</f>
        <v>7.7341343777329943E-2</v>
      </c>
      <c r="D100" s="1114">
        <f>'[7]P31--34socR2'!D100</f>
        <v>0.16826003824091779</v>
      </c>
      <c r="E100" s="1114">
        <f>'[7]P31--34socR2'!E100</f>
        <v>2.2374260355029586E-2</v>
      </c>
      <c r="F100" s="1168">
        <f>'[7]P31--34socR2'!F100</f>
        <v>9.6037991858887381E-2</v>
      </c>
      <c r="G100" s="1168">
        <f>'[7]P31--34socR2'!G100</f>
        <v>8.3640601822420002E-2</v>
      </c>
      <c r="H100" s="123" t="s">
        <v>188</v>
      </c>
    </row>
    <row r="101" spans="1:8" ht="18" customHeight="1">
      <c r="A101" s="269" t="s">
        <v>64</v>
      </c>
      <c r="B101" s="1165">
        <f>'[7]P31--34socR2'!B101</f>
        <v>7401</v>
      </c>
      <c r="C101" s="1165">
        <f>'[7]P31--34socR2'!C101</f>
        <v>6374</v>
      </c>
      <c r="D101" s="1113">
        <f>'[7]P31--34socR2'!D101</f>
        <v>905</v>
      </c>
      <c r="E101" s="1113">
        <f>'[7]P31--34socR2'!E101</f>
        <v>275</v>
      </c>
      <c r="F101" s="192">
        <f>'[7]P31--34socR2'!F101</f>
        <v>6496</v>
      </c>
      <c r="G101" s="192">
        <f>'[7]P31--34socR2'!G101</f>
        <v>6099</v>
      </c>
      <c r="H101" s="129" t="s">
        <v>214</v>
      </c>
    </row>
    <row r="102" spans="1:8" ht="18" customHeight="1">
      <c r="A102" s="23" t="s">
        <v>10</v>
      </c>
      <c r="B102" s="1168">
        <f>'[7]P31--34socR2'!B102</f>
        <v>8.9377581334685888E-2</v>
      </c>
      <c r="C102" s="1168">
        <f>'[7]P31--34socR2'!C102</f>
        <v>8.0911941302664478E-2</v>
      </c>
      <c r="D102" s="1114">
        <f>'[7]P31--34socR2'!D102</f>
        <v>9.2839556832170697E-2</v>
      </c>
      <c r="E102" s="1114">
        <f>'[7]P31--34socR2'!E102</f>
        <v>4.6984452417563639E-2</v>
      </c>
      <c r="F102" s="1168">
        <f>'[7]P31--34socR2'!F102</f>
        <v>8.8915656054094003E-2</v>
      </c>
      <c r="G102" s="1168">
        <f>'[7]P31--34socR2'!G102</f>
        <v>8.3635017278262294E-2</v>
      </c>
      <c r="H102" s="123" t="s">
        <v>188</v>
      </c>
    </row>
    <row r="103" spans="1:8" ht="18" customHeight="1">
      <c r="A103" s="269" t="s">
        <v>65</v>
      </c>
      <c r="B103" s="1165">
        <f>'[7]P31--34socR2'!B103</f>
        <v>6353</v>
      </c>
      <c r="C103" s="1165">
        <f>'[7]P31--34socR2'!C103</f>
        <v>6496</v>
      </c>
      <c r="D103" s="1113">
        <f>'[7]P31--34socR2'!D103</f>
        <v>588</v>
      </c>
      <c r="E103" s="1113">
        <f>'[7]P31--34socR2'!E103</f>
        <v>426</v>
      </c>
      <c r="F103" s="193">
        <f>'[7]P31--34socR2'!F103</f>
        <v>5765</v>
      </c>
      <c r="G103" s="193">
        <f>'[7]P31--34socR2'!G103</f>
        <v>6070</v>
      </c>
      <c r="H103" s="129" t="s">
        <v>213</v>
      </c>
    </row>
    <row r="104" spans="1:8" ht="18" customHeight="1">
      <c r="A104" s="23" t="s">
        <v>10</v>
      </c>
      <c r="B104" s="1168">
        <f>'[7]P31--34socR2'!B104</f>
        <v>5.6965827676802097E-2</v>
      </c>
      <c r="C104" s="1168">
        <f>'[7]P31--34socR2'!C104</f>
        <v>5.7580995435004209E-2</v>
      </c>
      <c r="D104" s="1114">
        <f>'[7]P31--34socR2'!D104</f>
        <v>2.9295999202829954E-2</v>
      </c>
      <c r="E104" s="1114">
        <f>'[7]P31--34socR2'!E104</f>
        <v>2.8999319264805992E-2</v>
      </c>
      <c r="F104" s="1168">
        <f>'[7]P31--34socR2'!F104</f>
        <v>6.3038533875694358E-2</v>
      </c>
      <c r="G104" s="1168">
        <f>'[7]P31--34socR2'!G104</f>
        <v>6.1859872611464965E-2</v>
      </c>
      <c r="H104" s="123" t="s">
        <v>188</v>
      </c>
    </row>
    <row r="105" spans="1:8" ht="18" customHeight="1">
      <c r="A105" s="269" t="s">
        <v>66</v>
      </c>
      <c r="B105" s="1171">
        <f>'[7]P31--34socR2'!B105</f>
        <v>7797</v>
      </c>
      <c r="C105" s="1171">
        <f>'[7]P31--34socR2'!C105</f>
        <v>7393</v>
      </c>
      <c r="D105" s="1113">
        <f>'[7]P31--34socR2'!D105</f>
        <v>843</v>
      </c>
      <c r="E105" s="1113">
        <f>'[7]P31--34socR2'!E105</f>
        <v>628</v>
      </c>
      <c r="F105" s="194">
        <f>'[7]P31--34socR2'!F105</f>
        <v>6954</v>
      </c>
      <c r="G105" s="194">
        <f>'[7]P31--34socR2'!G105</f>
        <v>6765</v>
      </c>
      <c r="H105" s="129" t="s">
        <v>215</v>
      </c>
    </row>
    <row r="106" spans="1:8" s="262" customFormat="1" ht="18" customHeight="1">
      <c r="A106" s="23" t="s">
        <v>10</v>
      </c>
      <c r="B106" s="1168">
        <f>'[7]P31--34socR2'!B106</f>
        <v>5.2792654934965572E-2</v>
      </c>
      <c r="C106" s="1168">
        <f>'[7]P31--34socR2'!C106</f>
        <v>5.4049904592012046E-2</v>
      </c>
      <c r="D106" s="1114">
        <f>'[7]P31--34socR2'!D106</f>
        <v>2.8785085023560746E-2</v>
      </c>
      <c r="E106" s="1114">
        <f>'[7]P31--34socR2'!E106</f>
        <v>2.8145027562407565E-2</v>
      </c>
      <c r="F106" s="1168">
        <f>'[7]P31--34socR2'!F106</f>
        <v>5.8730627929563788E-2</v>
      </c>
      <c r="G106" s="1168">
        <f>'[7]P31--34socR2'!G106</f>
        <v>5.9099486319320681E-2</v>
      </c>
      <c r="H106" s="123" t="s">
        <v>188</v>
      </c>
    </row>
    <row r="107" spans="1:8" s="262" customFormat="1" ht="18" customHeight="1">
      <c r="A107" s="22"/>
      <c r="B107" s="53"/>
      <c r="C107" s="53"/>
      <c r="D107" s="53"/>
      <c r="E107" s="53"/>
      <c r="F107" s="53"/>
      <c r="G107" s="53"/>
      <c r="H107" s="122"/>
    </row>
    <row r="108" spans="1:8" s="262" customFormat="1" ht="18" customHeight="1">
      <c r="A108" s="23" t="s">
        <v>67</v>
      </c>
      <c r="B108" s="1166">
        <f>'[7]P31--34socR2'!B108</f>
        <v>27994</v>
      </c>
      <c r="C108" s="1166">
        <f>'[7]P31--34socR2'!C108</f>
        <v>24331</v>
      </c>
      <c r="D108" s="1115">
        <f>'[7]P31--34socR2'!D108</f>
        <v>5240</v>
      </c>
      <c r="E108" s="1115">
        <f>'[7]P31--34socR2'!E108</f>
        <v>1450</v>
      </c>
      <c r="F108" s="1166">
        <f>'[7]P31--34socR2'!F108</f>
        <v>22754</v>
      </c>
      <c r="G108" s="1166">
        <f>'[7]P31--34socR2'!G108</f>
        <v>22881</v>
      </c>
      <c r="H108" s="123" t="s">
        <v>204</v>
      </c>
    </row>
    <row r="109" spans="1:8" s="262" customFormat="1" ht="18" customHeight="1" thickBot="1">
      <c r="A109" s="1177" t="s">
        <v>10</v>
      </c>
      <c r="B109" s="1188">
        <f>'[7]P31--34socR2'!B109</f>
        <v>7.0668898262939595E-2</v>
      </c>
      <c r="C109" s="1188">
        <f>'[7]P31--34socR2'!C109</f>
        <v>6.3865753561294689E-2</v>
      </c>
      <c r="D109" s="1189">
        <f>'[7]P31--34socR2'!D109</f>
        <v>6.8618720863233978E-2</v>
      </c>
      <c r="E109" s="1189">
        <f>'[7]P31--34socR2'!E109</f>
        <v>3.0043096303663187E-2</v>
      </c>
      <c r="F109" s="1188">
        <f>'[7]P31--34socR2'!F109</f>
        <v>7.1158507028599133E-2</v>
      </c>
      <c r="G109" s="1188">
        <f>'[7]P31--34socR2'!G109</f>
        <v>6.8772223007030203E-2</v>
      </c>
      <c r="H109" s="1179" t="s">
        <v>188</v>
      </c>
    </row>
    <row r="110" spans="1:8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8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8" ht="18" customHeight="1">
      <c r="A112" s="101"/>
      <c r="B112" s="98"/>
      <c r="C112" s="7"/>
      <c r="D112" s="7"/>
      <c r="E112" s="7"/>
      <c r="F112" s="7"/>
      <c r="G112" s="7"/>
      <c r="H112" s="118"/>
    </row>
    <row r="113" spans="1:9" ht="27.75" customHeight="1">
      <c r="A113" s="102"/>
      <c r="B113" s="8"/>
      <c r="C113" s="15"/>
      <c r="D113" s="15"/>
      <c r="E113" s="16"/>
      <c r="F113" s="16"/>
      <c r="G113" s="16"/>
      <c r="H113" s="81"/>
    </row>
    <row r="114" spans="1:9" s="39" customFormat="1" ht="18" customHeight="1" thickBot="1">
      <c r="A114" s="888"/>
      <c r="B114" s="889"/>
      <c r="C114" s="890"/>
      <c r="D114" s="890"/>
      <c r="E114" s="891"/>
      <c r="F114" s="891"/>
      <c r="G114" s="891"/>
      <c r="H114" s="892"/>
      <c r="I114" s="892"/>
    </row>
    <row r="115" spans="1:9" s="39" customFormat="1" ht="13.5" customHeight="1" thickTop="1">
      <c r="A115" s="102"/>
      <c r="B115" s="8"/>
      <c r="C115" s="15"/>
      <c r="D115" s="15"/>
      <c r="E115" s="16"/>
      <c r="F115" s="16"/>
      <c r="G115" s="16"/>
      <c r="H115" s="81"/>
    </row>
    <row r="116" spans="1:9" s="39" customFormat="1" ht="18" customHeight="1">
      <c r="A116" s="102"/>
      <c r="B116" s="8"/>
      <c r="C116" s="15"/>
      <c r="D116" s="15"/>
      <c r="E116" s="16"/>
      <c r="F116" s="16"/>
      <c r="G116" s="16"/>
      <c r="H116" s="81"/>
    </row>
    <row r="117" spans="1:9" ht="18" customHeight="1">
      <c r="A117" s="426" t="s">
        <v>391</v>
      </c>
      <c r="B117" s="427"/>
      <c r="C117" s="7"/>
      <c r="D117" s="7"/>
      <c r="E117" s="7"/>
      <c r="F117" s="7"/>
      <c r="G117" s="427"/>
      <c r="H117" s="428" t="s">
        <v>208</v>
      </c>
    </row>
    <row r="118" spans="1:9" ht="18" customHeight="1">
      <c r="A118" s="44"/>
      <c r="B118" s="20"/>
      <c r="C118" s="20"/>
      <c r="D118" s="20"/>
      <c r="E118" s="20"/>
      <c r="F118" s="20"/>
      <c r="G118" s="20"/>
      <c r="H118" s="20"/>
      <c r="I118" s="39"/>
    </row>
    <row r="119" spans="1:9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</row>
    <row r="120" spans="1:9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9" ht="18" customHeight="1">
      <c r="A121" s="130"/>
      <c r="B121" s="2299" t="s">
        <v>10</v>
      </c>
      <c r="C121" s="2299"/>
      <c r="D121" s="143"/>
      <c r="E121" s="1156"/>
      <c r="F121" s="2299" t="s">
        <v>14</v>
      </c>
      <c r="G121" s="2299"/>
      <c r="H121" s="1156"/>
    </row>
    <row r="122" spans="1:9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156"/>
    </row>
    <row r="123" spans="1:9" ht="18" customHeight="1">
      <c r="A123" s="130" t="s">
        <v>12</v>
      </c>
      <c r="B123" s="31"/>
      <c r="C123" s="31"/>
      <c r="D123" s="31"/>
      <c r="E123" s="31"/>
      <c r="F123" s="31"/>
      <c r="G123" s="31"/>
      <c r="H123" s="131" t="s">
        <v>209</v>
      </c>
      <c r="I123" s="1"/>
    </row>
    <row r="124" spans="1:9" ht="18" customHeight="1">
      <c r="A124" s="54" t="s">
        <v>107</v>
      </c>
      <c r="B124" s="2023">
        <f>'[8]P31--34socR2'!B124</f>
        <v>8.2137377019586608E-2</v>
      </c>
      <c r="C124" s="1842" t="str">
        <f>'[8]P31--34socR2'!C124</f>
        <v>…</v>
      </c>
      <c r="D124" s="1842"/>
      <c r="E124" s="247"/>
      <c r="F124" s="331">
        <f>'[8]P31--34socR2'!F124</f>
        <v>910</v>
      </c>
      <c r="G124" s="271" t="str">
        <f>'[8]P31--34socR2'!G124</f>
        <v>…</v>
      </c>
      <c r="H124" s="126" t="s">
        <v>216</v>
      </c>
      <c r="I124" s="1"/>
    </row>
    <row r="125" spans="1:9" ht="18" customHeight="1">
      <c r="A125" s="54" t="s">
        <v>106</v>
      </c>
      <c r="B125" s="2023">
        <f>'[8]P31--34socR2'!B125</f>
        <v>3.9215686274509803E-2</v>
      </c>
      <c r="C125" s="1842" t="str">
        <f>'[8]P31--34socR2'!C125</f>
        <v>…</v>
      </c>
      <c r="D125" s="1842"/>
      <c r="E125" s="247"/>
      <c r="F125" s="331">
        <f>'[8]P31--34socR2'!F125</f>
        <v>18</v>
      </c>
      <c r="G125" s="271" t="str">
        <f>'[8]P31--34socR2'!G125</f>
        <v>…</v>
      </c>
      <c r="H125" s="126" t="s">
        <v>217</v>
      </c>
    </row>
    <row r="126" spans="1:9" ht="18" customHeight="1">
      <c r="A126" s="1116" t="s">
        <v>402</v>
      </c>
      <c r="B126" s="2024">
        <f>'[8]P31--34socR2'!B126</f>
        <v>9.2476003715553715E-2</v>
      </c>
      <c r="C126" s="1843" t="str">
        <f>'[8]P31--34socR2'!C126</f>
        <v>…</v>
      </c>
      <c r="D126" s="1843"/>
      <c r="E126" s="721"/>
      <c r="F126" s="322">
        <f>'[8]P31--34socR2'!F126</f>
        <v>2688</v>
      </c>
      <c r="G126" s="277" t="str">
        <f>'[8]P31--34socR2'!G126</f>
        <v>…</v>
      </c>
      <c r="H126" s="1118" t="s">
        <v>401</v>
      </c>
    </row>
    <row r="127" spans="1:9" ht="18" customHeight="1">
      <c r="A127" s="34" t="s">
        <v>11</v>
      </c>
      <c r="B127" s="2023"/>
      <c r="C127" s="1846"/>
      <c r="D127" s="1846"/>
      <c r="E127" s="271"/>
      <c r="F127" s="331"/>
      <c r="G127" s="271"/>
      <c r="H127" s="127" t="s">
        <v>210</v>
      </c>
    </row>
    <row r="128" spans="1:9" ht="18" customHeight="1">
      <c r="A128" s="54" t="s">
        <v>107</v>
      </c>
      <c r="B128" s="2023">
        <f>'[8]P31--34socR2'!B128</f>
        <v>4.5976069496803801E-2</v>
      </c>
      <c r="C128" s="1842" t="str">
        <f>'[8]P31--34socR2'!C128</f>
        <v>…</v>
      </c>
      <c r="D128" s="1842"/>
      <c r="E128" s="271"/>
      <c r="F128" s="331">
        <f>'[8]P31--34socR2'!F128</f>
        <v>561</v>
      </c>
      <c r="G128" s="271" t="str">
        <f>'[8]P31--34socR2'!G128</f>
        <v>…</v>
      </c>
      <c r="H128" s="126" t="s">
        <v>216</v>
      </c>
    </row>
    <row r="129" spans="1:8" ht="18" customHeight="1" thickBot="1">
      <c r="A129" s="1190" t="s">
        <v>106</v>
      </c>
      <c r="B129" s="2025">
        <f>'[8]P31--34socR2'!B129</f>
        <v>6.8247356616469079E-2</v>
      </c>
      <c r="C129" s="1844" t="str">
        <f>'[8]P31--34socR2'!C129</f>
        <v>…</v>
      </c>
      <c r="D129" s="1844"/>
      <c r="E129" s="1324"/>
      <c r="F129" s="1845">
        <f>'[8]P31--34socR2'!F129</f>
        <v>213</v>
      </c>
      <c r="G129" s="1324" t="str">
        <f>'[8]P31--34socR2'!G129</f>
        <v>…</v>
      </c>
      <c r="H129" s="1194" t="s">
        <v>217</v>
      </c>
    </row>
    <row r="130" spans="1: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</row>
    <row r="136" spans="1:8" ht="18" customHeight="1">
      <c r="A136" s="130"/>
      <c r="B136" s="2299" t="s">
        <v>10</v>
      </c>
      <c r="C136" s="2299"/>
      <c r="D136" s="143"/>
      <c r="E136" s="1156"/>
      <c r="F136" s="2299" t="s">
        <v>14</v>
      </c>
      <c r="G136" s="2299"/>
      <c r="H136" s="1156"/>
    </row>
    <row r="137" spans="1: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156"/>
    </row>
    <row r="138" spans="1:8" ht="18" customHeight="1">
      <c r="A138" s="388" t="s">
        <v>502</v>
      </c>
      <c r="B138" s="2023">
        <f>'[8]P31--34socR2'!B138</f>
        <v>0.12280701754385964</v>
      </c>
      <c r="C138" s="1837" t="str">
        <f>'[8]P31--34socR2'!C138</f>
        <v>…</v>
      </c>
      <c r="D138" s="271"/>
      <c r="E138" s="247"/>
      <c r="F138" s="1838">
        <f>'[8]P31--34socR2'!F138</f>
        <v>14</v>
      </c>
      <c r="G138" s="271" t="str">
        <f>'[8]P31--34socR2'!G138</f>
        <v>…</v>
      </c>
      <c r="H138" s="46" t="s">
        <v>503</v>
      </c>
    </row>
    <row r="139" spans="1:8" ht="18" customHeight="1">
      <c r="A139" s="388" t="s">
        <v>459</v>
      </c>
      <c r="B139" s="2023">
        <f>'[8]P31--34socR2'!B139</f>
        <v>8.6642599277978335E-2</v>
      </c>
      <c r="C139" s="1837" t="str">
        <f>'[8]P31--34socR2'!C139</f>
        <v>…</v>
      </c>
      <c r="D139" s="271"/>
      <c r="E139" s="247"/>
      <c r="F139" s="1838">
        <f>'[8]P31--34socR2'!F139</f>
        <v>72</v>
      </c>
      <c r="G139" s="271" t="str">
        <f>'[8]P31--34socR2'!G139</f>
        <v>…</v>
      </c>
      <c r="H139" s="46" t="s">
        <v>218</v>
      </c>
    </row>
    <row r="140" spans="1:8" ht="18" customHeight="1">
      <c r="A140" s="395" t="s">
        <v>411</v>
      </c>
      <c r="B140" s="2023">
        <f>'[8]P31--34socR2'!B140</f>
        <v>5.3664921465968587E-2</v>
      </c>
      <c r="C140" s="1837" t="str">
        <f>'[8]P31--34socR2'!C140</f>
        <v>…</v>
      </c>
      <c r="D140" s="271"/>
      <c r="E140" s="247"/>
      <c r="F140" s="1838">
        <f>'[8]P31--34socR2'!F140</f>
        <v>41</v>
      </c>
      <c r="G140" s="271" t="str">
        <f>'[8]P31--34socR2'!G140</f>
        <v>…</v>
      </c>
      <c r="H140" s="46" t="s">
        <v>219</v>
      </c>
    </row>
    <row r="141" spans="1:8" ht="18" customHeight="1">
      <c r="A141" s="388" t="s">
        <v>460</v>
      </c>
      <c r="B141" s="2023">
        <f>'[8]P31--34socR2'!B141</f>
        <v>7.3228346456692919E-2</v>
      </c>
      <c r="C141" s="1839" t="str">
        <f>'[8]P31--34socR2'!C141</f>
        <v>…</v>
      </c>
      <c r="D141" s="271"/>
      <c r="E141" s="271"/>
      <c r="F141" s="271">
        <f>'[8]P31--34socR2'!F141</f>
        <v>93</v>
      </c>
      <c r="G141" s="271" t="str">
        <f>'[8]P31--34socR2'!G141</f>
        <v>…</v>
      </c>
      <c r="H141" s="46" t="s">
        <v>220</v>
      </c>
    </row>
    <row r="142" spans="1:8" ht="18" customHeight="1">
      <c r="A142" s="51" t="s">
        <v>461</v>
      </c>
      <c r="B142" s="2023">
        <f>'[8]P31--34socR2'!B142</f>
        <v>0</v>
      </c>
      <c r="C142" s="271" t="str">
        <f>'[8]P31--34socR2'!C142</f>
        <v>…</v>
      </c>
      <c r="D142" s="1840"/>
      <c r="E142" s="1840"/>
      <c r="F142" s="271">
        <f>'[8]P31--34socR2'!F142</f>
        <v>0</v>
      </c>
      <c r="G142" s="271" t="str">
        <f>'[8]P31--34socR2'!G142</f>
        <v>…</v>
      </c>
      <c r="H142" s="59" t="s">
        <v>221</v>
      </c>
    </row>
    <row r="143" spans="1:8" ht="18" customHeight="1">
      <c r="A143" s="51" t="s">
        <v>125</v>
      </c>
      <c r="B143" s="2023">
        <f>'[8]P31--34socR2'!B143</f>
        <v>6.2162162162162166E-2</v>
      </c>
      <c r="C143" s="271" t="str">
        <f>'[8]P31--34socR2'!C143</f>
        <v>…</v>
      </c>
      <c r="D143" s="1835"/>
      <c r="E143" s="1840"/>
      <c r="F143" s="271">
        <f>'[8]P31--34socR2'!F143</f>
        <v>23</v>
      </c>
      <c r="G143" s="271" t="str">
        <f>'[8]P31--34socR2'!G143</f>
        <v>…</v>
      </c>
      <c r="H143" s="59" t="s">
        <v>439</v>
      </c>
    </row>
    <row r="144" spans="1:8" ht="18" customHeight="1">
      <c r="A144" s="395" t="s">
        <v>13</v>
      </c>
      <c r="B144" s="2023">
        <f>'[8]P31--34socR2'!B144</f>
        <v>7.792207792207792E-2</v>
      </c>
      <c r="C144" s="1838" t="str">
        <f>'[8]P31--34socR2'!C144</f>
        <v>…</v>
      </c>
      <c r="D144" s="753"/>
      <c r="E144" s="271"/>
      <c r="F144" s="1838">
        <f>'[8]P31--34socR2'!F144</f>
        <v>6</v>
      </c>
      <c r="G144" s="271" t="str">
        <f>'[8]P31--34socR2'!G144</f>
        <v>…</v>
      </c>
      <c r="H144" s="397" t="s">
        <v>222</v>
      </c>
    </row>
    <row r="145" spans="1:8" ht="18" customHeight="1" thickBot="1">
      <c r="A145" s="1195" t="s">
        <v>85</v>
      </c>
      <c r="B145" s="2025">
        <f>'[8]P31--34socR2'!B145</f>
        <v>3.8461538461538464E-2</v>
      </c>
      <c r="C145" s="1841" t="str">
        <f>'[8]P31--34socR2'!C145</f>
        <v>…</v>
      </c>
      <c r="D145" s="1324"/>
      <c r="E145" s="1324"/>
      <c r="F145" s="1841">
        <f>'[8]P31--34socR2'!F145</f>
        <v>1</v>
      </c>
      <c r="G145" s="1324" t="str">
        <f>'[8]P31--34socR2'!G145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17"/>
      <c r="B149" s="8"/>
      <c r="C149" s="8"/>
      <c r="D149" s="8"/>
      <c r="E149" s="8"/>
      <c r="F149" s="8"/>
      <c r="G149" s="8"/>
      <c r="H149" s="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562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156"/>
      <c r="F153" s="2299" t="s">
        <v>14</v>
      </c>
      <c r="G153" s="2299"/>
      <c r="H153" s="1156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156"/>
    </row>
    <row r="155" spans="1:8" ht="36" customHeight="1">
      <c r="A155" s="105" t="s">
        <v>161</v>
      </c>
      <c r="B155" s="2056">
        <f>'[8]P31--34socR2'!B155</f>
        <v>7.1874851507103904E-2</v>
      </c>
      <c r="C155" s="480">
        <f>'[8]P31--34socR2'!C155</f>
        <v>7.0717705532642089E-2</v>
      </c>
      <c r="D155" s="1835"/>
      <c r="E155" s="1835"/>
      <c r="F155" s="195">
        <f>'[8]P31--34socR2'!F155</f>
        <v>217813</v>
      </c>
      <c r="G155" s="1835">
        <f>'[8]P31--34socR2'!G155</f>
        <v>213863</v>
      </c>
      <c r="H155" s="132" t="s">
        <v>225</v>
      </c>
    </row>
    <row r="156" spans="1:8" ht="18" customHeight="1" thickBot="1">
      <c r="A156" s="1199" t="s">
        <v>162</v>
      </c>
      <c r="B156" s="2042">
        <f>'[8]P31--34socR2'!B156</f>
        <v>4.5980929823977862E-2</v>
      </c>
      <c r="C156" s="1200">
        <f>'[8]P31--34socR2'!C156</f>
        <v>4.628776881433172E-2</v>
      </c>
      <c r="D156" s="1836"/>
      <c r="E156" s="1836"/>
      <c r="F156" s="1203">
        <f>'[8]P31--34socR2'!F156</f>
        <v>299980</v>
      </c>
      <c r="G156" s="1836">
        <f>'[8]P31--34socR2'!G156</f>
        <v>281556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433</v>
      </c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9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9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9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9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9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9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9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9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9" ht="13.5" customHeight="1">
      <c r="A169" s="924"/>
      <c r="B169" s="925"/>
      <c r="C169" s="925"/>
      <c r="D169" s="925"/>
      <c r="E169" s="925"/>
      <c r="F169" s="925"/>
      <c r="G169" s="925"/>
      <c r="H169" s="926"/>
      <c r="I169" s="926"/>
    </row>
    <row r="170" spans="1:9" ht="13.5" customHeight="1">
      <c r="A170" s="924"/>
      <c r="B170" s="925"/>
      <c r="C170" s="925"/>
      <c r="D170" s="925"/>
      <c r="E170" s="925"/>
      <c r="F170" s="925"/>
      <c r="G170" s="925"/>
      <c r="H170" s="926"/>
      <c r="I170" s="1413"/>
    </row>
    <row r="171" spans="1:9" ht="19.5" customHeight="1">
      <c r="A171" s="924"/>
      <c r="B171" s="925"/>
      <c r="C171" s="925"/>
      <c r="D171" s="925"/>
      <c r="E171" s="925"/>
      <c r="F171" s="925"/>
      <c r="G171" s="925"/>
      <c r="H171" s="926"/>
      <c r="I171" s="1"/>
    </row>
    <row r="172" spans="1:9" ht="18" customHeight="1" thickBot="1">
      <c r="A172" s="924"/>
      <c r="B172" s="925"/>
      <c r="C172" s="925"/>
      <c r="D172" s="925"/>
      <c r="E172" s="925"/>
      <c r="F172" s="925"/>
      <c r="G172" s="925"/>
      <c r="H172" s="926"/>
      <c r="I172" s="926"/>
    </row>
    <row r="173" spans="1:9" ht="13.5" customHeight="1" thickTop="1">
      <c r="A173" s="918"/>
      <c r="B173" s="919"/>
      <c r="C173" s="920"/>
      <c r="D173" s="921"/>
      <c r="E173" s="922"/>
      <c r="F173" s="923"/>
      <c r="G173" s="922"/>
      <c r="H173" s="914"/>
      <c r="I173" s="914"/>
    </row>
    <row r="174" spans="1:9" ht="18" customHeight="1">
      <c r="A174" s="916"/>
      <c r="B174" s="9"/>
      <c r="C174" s="9"/>
      <c r="D174" s="9"/>
      <c r="E174" s="9"/>
      <c r="F174" s="25"/>
      <c r="G174" s="367"/>
      <c r="H174" s="224"/>
    </row>
    <row r="175" spans="1:9" ht="18" customHeight="1">
      <c r="A175" s="449" t="s">
        <v>558</v>
      </c>
      <c r="B175" s="20"/>
      <c r="C175" s="20"/>
      <c r="D175" s="7"/>
      <c r="E175" s="7"/>
      <c r="F175" s="7"/>
      <c r="G175" s="7"/>
      <c r="H175" s="133" t="s">
        <v>559</v>
      </c>
    </row>
    <row r="176" spans="1:9" ht="18" customHeight="1" thickBot="1">
      <c r="A176" s="28" t="s">
        <v>465</v>
      </c>
      <c r="B176" s="20"/>
      <c r="C176" s="20"/>
      <c r="D176" s="7"/>
      <c r="E176" s="7"/>
      <c r="F176" s="7"/>
      <c r="G176" s="7"/>
      <c r="H176" s="133" t="s">
        <v>466</v>
      </c>
    </row>
    <row r="177" spans="1:8" ht="18" customHeight="1" thickTop="1">
      <c r="A177" s="1210"/>
      <c r="B177" s="2298" t="s">
        <v>188</v>
      </c>
      <c r="C177" s="2298"/>
      <c r="D177" s="1211" t="s">
        <v>435</v>
      </c>
      <c r="E177" s="2298" t="s">
        <v>188</v>
      </c>
      <c r="F177" s="2298"/>
      <c r="G177" s="1211" t="s">
        <v>187</v>
      </c>
      <c r="H177" s="1209"/>
    </row>
    <row r="178" spans="1:8" ht="18" customHeight="1">
      <c r="A178" s="31"/>
      <c r="B178" s="2299" t="s">
        <v>10</v>
      </c>
      <c r="C178" s="2299"/>
      <c r="D178" s="1156" t="s">
        <v>428</v>
      </c>
      <c r="E178" s="2299" t="s">
        <v>10</v>
      </c>
      <c r="F178" s="2299"/>
      <c r="G178" s="1156" t="s">
        <v>14</v>
      </c>
      <c r="H178" s="136"/>
    </row>
    <row r="179" spans="1:8" ht="18" customHeight="1">
      <c r="A179" s="1101" t="s">
        <v>1222</v>
      </c>
      <c r="B179" s="1124"/>
      <c r="C179" s="74"/>
      <c r="D179" s="74"/>
      <c r="E179" s="74"/>
      <c r="F179" s="74"/>
      <c r="G179" s="74"/>
      <c r="H179" s="397" t="s">
        <v>1223</v>
      </c>
    </row>
    <row r="180" spans="1:8" ht="36" customHeight="1">
      <c r="A180" s="134" t="s">
        <v>161</v>
      </c>
      <c r="B180" s="2303">
        <f>'[8]P31--34socR2'!B180:C180</f>
        <v>5.9999141134758426E-2</v>
      </c>
      <c r="C180" s="2303"/>
      <c r="D180" s="1123">
        <f>'[8]P31--34socR2'!D180</f>
        <v>121554</v>
      </c>
      <c r="E180" s="2303">
        <f>'[8]P31--34socR2'!E180:F180</f>
        <v>6.7379647849718005E-2</v>
      </c>
      <c r="F180" s="2303"/>
      <c r="G180" s="243">
        <f>'[8]P31--34socR2'!G180</f>
        <v>9211</v>
      </c>
      <c r="H180" s="135" t="s">
        <v>225</v>
      </c>
    </row>
    <row r="181" spans="1:8" ht="18" customHeight="1">
      <c r="A181" s="73" t="s">
        <v>162</v>
      </c>
      <c r="B181" s="2292">
        <f>'[8]P31--34socR2'!B181:C181</f>
        <v>4.1630013343849852E-2</v>
      </c>
      <c r="C181" s="2292"/>
      <c r="D181" s="243">
        <f>'[8]P31--34socR2'!D181</f>
        <v>71412</v>
      </c>
      <c r="E181" s="2292">
        <f>'[8]P31--34socR2'!E181:F181</f>
        <v>4.7925684271875026E-2</v>
      </c>
      <c r="F181" s="2292"/>
      <c r="G181" s="242">
        <f>'[8]P31--34socR2'!G181</f>
        <v>6743</v>
      </c>
      <c r="H181" s="109" t="s">
        <v>427</v>
      </c>
    </row>
    <row r="182" spans="1:8" ht="18" customHeight="1">
      <c r="A182" s="93"/>
      <c r="B182" s="1119"/>
      <c r="C182" s="1119"/>
      <c r="D182" s="1120"/>
      <c r="E182" s="1119"/>
      <c r="F182" s="1119"/>
      <c r="G182" s="1121"/>
      <c r="H182" s="1122"/>
    </row>
    <row r="183" spans="1:8" ht="18" customHeight="1">
      <c r="A183" s="1102" t="s">
        <v>1224</v>
      </c>
      <c r="B183" s="723"/>
      <c r="C183" s="262"/>
      <c r="D183" s="262"/>
      <c r="E183" s="262"/>
      <c r="F183" s="262"/>
      <c r="G183" s="262"/>
      <c r="H183" s="1125" t="s">
        <v>1225</v>
      </c>
    </row>
    <row r="184" spans="1:8" ht="36" customHeight="1">
      <c r="A184" s="134" t="s">
        <v>161</v>
      </c>
      <c r="B184" s="2292">
        <f>'[8]P31--34socR2'!B184:C184</f>
        <v>6.1509474146305421E-2</v>
      </c>
      <c r="C184" s="2292"/>
      <c r="D184" s="244">
        <f>'[8]P31--34socR2'!D184</f>
        <v>141517</v>
      </c>
      <c r="E184" s="2292">
        <f>'[8]P31--34socR2'!E184:F184</f>
        <v>6.7613803884999629E-2</v>
      </c>
      <c r="F184" s="2292"/>
      <c r="G184" s="195">
        <f>'[8]P31--34socR2'!G184</f>
        <v>9861</v>
      </c>
      <c r="H184" s="135" t="s">
        <v>225</v>
      </c>
    </row>
    <row r="185" spans="1:8" ht="18" customHeight="1" thickBot="1">
      <c r="A185" s="1199" t="s">
        <v>162</v>
      </c>
      <c r="B185" s="2293">
        <f>'[8]P31--34socR2'!B185:C185</f>
        <v>4.2389036371331103E-2</v>
      </c>
      <c r="C185" s="2293"/>
      <c r="D185" s="1203">
        <f>'[8]P31--34socR2'!D185</f>
        <v>80429</v>
      </c>
      <c r="E185" s="2293">
        <f>'[8]P31--34socR2'!E185:F185</f>
        <v>4.7801325119453474E-2</v>
      </c>
      <c r="F185" s="2293"/>
      <c r="G185" s="1205">
        <f>'[8]P31--34socR2'!G185</f>
        <v>7193</v>
      </c>
      <c r="H185" s="1204" t="s">
        <v>427</v>
      </c>
    </row>
    <row r="186" spans="1:8" ht="18" customHeight="1" thickTop="1">
      <c r="A186" s="102" t="s">
        <v>437</v>
      </c>
      <c r="B186" s="7"/>
      <c r="C186" s="7"/>
      <c r="D186" s="7"/>
      <c r="E186" s="7"/>
      <c r="F186" s="7"/>
      <c r="G186" s="7"/>
      <c r="H186" s="118" t="s">
        <v>429</v>
      </c>
    </row>
    <row r="187" spans="1:8" ht="18" customHeight="1">
      <c r="A187" s="102" t="s">
        <v>431</v>
      </c>
      <c r="B187" s="7"/>
      <c r="C187" s="7"/>
      <c r="D187" s="7"/>
      <c r="E187" s="7"/>
      <c r="F187" s="7"/>
      <c r="G187" s="7"/>
      <c r="H187" s="118" t="s">
        <v>430</v>
      </c>
    </row>
    <row r="188" spans="1:8" ht="18" customHeight="1">
      <c r="A188" s="102" t="s">
        <v>403</v>
      </c>
      <c r="B188" s="7"/>
      <c r="C188" s="7"/>
      <c r="D188" s="7"/>
      <c r="E188" s="7"/>
      <c r="F188" s="7"/>
      <c r="G188" s="7"/>
      <c r="H188" s="118" t="s">
        <v>433</v>
      </c>
    </row>
    <row r="189" spans="1:8" ht="18" customHeight="1">
      <c r="A189" s="7"/>
      <c r="B189" s="7"/>
      <c r="C189" s="7"/>
      <c r="D189" s="7"/>
      <c r="E189" s="7"/>
      <c r="F189" s="7"/>
      <c r="G189" s="7"/>
    </row>
    <row r="190" spans="1:8" ht="18" customHeight="1">
      <c r="A190" s="426" t="s">
        <v>96</v>
      </c>
      <c r="B190" s="427"/>
      <c r="G190" s="427"/>
      <c r="H190" s="428" t="s">
        <v>228</v>
      </c>
    </row>
    <row r="191" spans="1:8" ht="18" customHeight="1">
      <c r="A191" s="44"/>
      <c r="B191" s="20"/>
      <c r="C191" s="39"/>
      <c r="D191" s="39"/>
      <c r="E191" s="39"/>
      <c r="F191" s="39"/>
      <c r="G191" s="39"/>
    </row>
    <row r="192" spans="1:8" ht="18" customHeight="1" thickBot="1">
      <c r="A192" s="2297" t="s">
        <v>177</v>
      </c>
      <c r="B192" s="2297"/>
      <c r="H192" s="107" t="s">
        <v>234</v>
      </c>
    </row>
    <row r="193" spans="1:8" ht="18" customHeight="1" thickTop="1">
      <c r="A193" s="1208"/>
      <c r="B193" s="2296" t="s">
        <v>191</v>
      </c>
      <c r="C193" s="2296"/>
      <c r="D193" s="2296" t="s">
        <v>200</v>
      </c>
      <c r="E193" s="2296"/>
      <c r="F193" s="2294" t="s">
        <v>229</v>
      </c>
      <c r="G193" s="2294"/>
      <c r="H193" s="1209"/>
    </row>
    <row r="194" spans="1:8" ht="18" customHeight="1">
      <c r="A194" s="67"/>
      <c r="B194" s="2295" t="s">
        <v>4</v>
      </c>
      <c r="C194" s="2295"/>
      <c r="D194" s="2295" t="s">
        <v>6</v>
      </c>
      <c r="E194" s="2295"/>
      <c r="F194" s="2295" t="s">
        <v>100</v>
      </c>
      <c r="G194" s="2295"/>
      <c r="H194" s="136"/>
    </row>
    <row r="195" spans="1:8" ht="18" customHeight="1">
      <c r="A195" s="31"/>
      <c r="B195" s="1097">
        <v>2017</v>
      </c>
      <c r="C195" s="1097">
        <v>2016</v>
      </c>
      <c r="D195" s="1097">
        <v>2017</v>
      </c>
      <c r="E195" s="1097">
        <v>2016</v>
      </c>
      <c r="F195" s="1097">
        <v>2017</v>
      </c>
      <c r="G195" s="1097">
        <v>2016</v>
      </c>
      <c r="H195" s="115"/>
    </row>
    <row r="196" spans="1:8" ht="18" customHeight="1">
      <c r="A196" s="137" t="s">
        <v>126</v>
      </c>
      <c r="B196" s="277" t="s">
        <v>871</v>
      </c>
      <c r="C196" s="277" t="s">
        <v>871</v>
      </c>
      <c r="D196" s="277" t="s">
        <v>871</v>
      </c>
      <c r="E196" s="277" t="s">
        <v>871</v>
      </c>
      <c r="F196" s="277" t="s">
        <v>871</v>
      </c>
      <c r="G196" s="277" t="s">
        <v>871</v>
      </c>
      <c r="H196" s="139" t="s">
        <v>230</v>
      </c>
    </row>
    <row r="197" spans="1:8" ht="18" customHeight="1">
      <c r="A197" s="60" t="s">
        <v>467</v>
      </c>
      <c r="B197" s="61">
        <f t="shared" ref="B197:B199" si="0">F197+D197</f>
        <v>157</v>
      </c>
      <c r="C197" s="138">
        <f t="shared" ref="C197:C199" si="1">G197+E197</f>
        <v>154</v>
      </c>
      <c r="D197" s="61">
        <v>8</v>
      </c>
      <c r="E197" s="61">
        <v>9</v>
      </c>
      <c r="F197" s="61">
        <v>149</v>
      </c>
      <c r="G197" s="61">
        <v>145</v>
      </c>
      <c r="H197" s="139" t="s">
        <v>486</v>
      </c>
    </row>
    <row r="198" spans="1:8" ht="18" customHeight="1">
      <c r="A198" s="60" t="s">
        <v>181</v>
      </c>
      <c r="B198" s="61">
        <f t="shared" si="0"/>
        <v>21</v>
      </c>
      <c r="C198" s="138">
        <f t="shared" si="1"/>
        <v>21</v>
      </c>
      <c r="D198" s="673">
        <v>0</v>
      </c>
      <c r="E198" s="673">
        <v>0</v>
      </c>
      <c r="F198" s="61">
        <v>21</v>
      </c>
      <c r="G198" s="61">
        <v>21</v>
      </c>
      <c r="H198" s="139" t="s">
        <v>231</v>
      </c>
    </row>
    <row r="199" spans="1:8" ht="18" customHeight="1">
      <c r="A199" s="60" t="s">
        <v>97</v>
      </c>
      <c r="B199" s="61">
        <f t="shared" si="0"/>
        <v>82</v>
      </c>
      <c r="C199" s="138">
        <f t="shared" si="1"/>
        <v>83</v>
      </c>
      <c r="D199" s="61">
        <v>3</v>
      </c>
      <c r="E199" s="61">
        <v>4</v>
      </c>
      <c r="F199" s="61">
        <v>79</v>
      </c>
      <c r="G199" s="61">
        <v>79</v>
      </c>
      <c r="H199" s="139" t="s">
        <v>485</v>
      </c>
    </row>
    <row r="200" spans="1:8" ht="18" customHeight="1">
      <c r="A200" s="60" t="s">
        <v>98</v>
      </c>
      <c r="B200" s="61">
        <f>F200+D200</f>
        <v>42</v>
      </c>
      <c r="C200" s="61">
        <f>G200+E200</f>
        <v>42</v>
      </c>
      <c r="D200" s="61">
        <v>14</v>
      </c>
      <c r="E200" s="271">
        <v>14</v>
      </c>
      <c r="F200" s="61">
        <v>28</v>
      </c>
      <c r="G200" s="271">
        <v>28</v>
      </c>
      <c r="H200" s="139" t="s">
        <v>436</v>
      </c>
    </row>
    <row r="201" spans="1:8" ht="18" customHeight="1">
      <c r="A201" s="137" t="s">
        <v>99</v>
      </c>
      <c r="B201" s="138">
        <f>F201+D201</f>
        <v>189</v>
      </c>
      <c r="C201" s="138">
        <f>E201+G201</f>
        <v>188</v>
      </c>
      <c r="D201" s="673">
        <v>0</v>
      </c>
      <c r="E201" s="673">
        <v>0</v>
      </c>
      <c r="F201" s="138">
        <v>189</v>
      </c>
      <c r="G201" s="277">
        <v>188</v>
      </c>
      <c r="H201" s="115" t="s">
        <v>232</v>
      </c>
    </row>
    <row r="202" spans="1:8" ht="18" customHeight="1" thickBot="1">
      <c r="A202" s="1206" t="s">
        <v>178</v>
      </c>
      <c r="B202" s="1202">
        <f>F202+D202</f>
        <v>50</v>
      </c>
      <c r="C202" s="1202">
        <f>E202+G202</f>
        <v>49</v>
      </c>
      <c r="D202" s="1202">
        <v>6</v>
      </c>
      <c r="E202" s="1202">
        <v>6</v>
      </c>
      <c r="F202" s="1202">
        <v>44</v>
      </c>
      <c r="G202" s="1202">
        <v>43</v>
      </c>
      <c r="H202" s="1207" t="s">
        <v>233</v>
      </c>
    </row>
    <row r="203" spans="1:8" ht="18" customHeight="1" thickTop="1">
      <c r="A203" s="98" t="s">
        <v>1226</v>
      </c>
      <c r="H203" s="81" t="s">
        <v>1227</v>
      </c>
    </row>
    <row r="204" spans="1:8" ht="18" customHeight="1">
      <c r="A204" s="900"/>
      <c r="B204" s="237"/>
      <c r="C204" s="340"/>
      <c r="D204" s="340"/>
      <c r="E204" s="340"/>
      <c r="F204" s="340"/>
      <c r="G204" s="340"/>
      <c r="H204" s="901"/>
    </row>
    <row r="205" spans="1:8" ht="18" customHeight="1">
      <c r="A205" s="900"/>
      <c r="B205" s="237"/>
      <c r="C205" s="340"/>
      <c r="D205" s="340"/>
      <c r="E205" s="340"/>
      <c r="F205" s="340"/>
      <c r="G205" s="340"/>
      <c r="H205" s="901"/>
    </row>
    <row r="206" spans="1:8" ht="18" customHeight="1">
      <c r="A206" s="900"/>
      <c r="B206" s="237"/>
      <c r="C206" s="340"/>
      <c r="D206" s="340"/>
      <c r="E206" s="340"/>
      <c r="F206" s="340"/>
      <c r="G206" s="340"/>
      <c r="H206" s="901"/>
    </row>
    <row r="207" spans="1:8" ht="15">
      <c r="A207" s="900"/>
      <c r="B207" s="237"/>
      <c r="C207" s="340"/>
      <c r="D207" s="340"/>
      <c r="E207" s="340"/>
      <c r="F207" s="340"/>
      <c r="G207" s="340"/>
      <c r="H207" s="901"/>
    </row>
    <row r="208" spans="1:8" ht="15">
      <c r="A208" s="900"/>
      <c r="B208" s="237"/>
      <c r="C208" s="340"/>
      <c r="D208" s="340"/>
      <c r="E208" s="340"/>
      <c r="F208" s="340"/>
      <c r="G208" s="340"/>
      <c r="H208" s="901"/>
    </row>
    <row r="209" spans="1:8" ht="15">
      <c r="A209" s="900"/>
      <c r="B209" s="237"/>
      <c r="C209" s="340"/>
      <c r="D209" s="340"/>
      <c r="E209" s="340"/>
      <c r="F209" s="340"/>
      <c r="G209" s="340"/>
      <c r="H209" s="901"/>
    </row>
    <row r="210" spans="1:8" ht="15">
      <c r="A210" s="900"/>
      <c r="B210" s="237"/>
      <c r="C210" s="340"/>
      <c r="D210" s="340"/>
      <c r="E210" s="340"/>
      <c r="F210" s="340"/>
      <c r="G210" s="340"/>
      <c r="H210" s="901"/>
    </row>
    <row r="211" spans="1:8" ht="15">
      <c r="A211" s="900"/>
      <c r="B211" s="237"/>
      <c r="C211" s="340"/>
      <c r="D211" s="340"/>
      <c r="E211" s="340"/>
      <c r="F211" s="340"/>
      <c r="G211" s="340"/>
      <c r="H211" s="901"/>
    </row>
    <row r="212" spans="1:8" ht="15">
      <c r="A212" s="900"/>
      <c r="B212" s="237"/>
      <c r="C212" s="340"/>
      <c r="D212" s="340"/>
      <c r="E212" s="340"/>
      <c r="F212" s="340"/>
      <c r="G212" s="340"/>
      <c r="H212" s="901"/>
    </row>
    <row r="213" spans="1:8" ht="15">
      <c r="A213" s="900"/>
      <c r="B213" s="237"/>
      <c r="C213" s="340"/>
      <c r="D213" s="340"/>
      <c r="E213" s="340"/>
      <c r="F213" s="340"/>
      <c r="G213" s="340"/>
      <c r="H213" s="901"/>
    </row>
    <row r="214" spans="1:8" ht="15">
      <c r="A214" s="900"/>
      <c r="B214" s="237"/>
      <c r="C214" s="340"/>
      <c r="D214" s="340"/>
      <c r="E214" s="340"/>
      <c r="F214" s="340"/>
      <c r="G214" s="340"/>
      <c r="H214" s="901"/>
    </row>
    <row r="215" spans="1:8" ht="15">
      <c r="A215" s="900"/>
      <c r="B215" s="237"/>
      <c r="C215" s="340"/>
      <c r="D215" s="340"/>
      <c r="E215" s="340"/>
      <c r="F215" s="340"/>
      <c r="G215" s="340"/>
      <c r="H215" s="901"/>
    </row>
    <row r="216" spans="1:8" ht="15">
      <c r="A216" s="900"/>
      <c r="B216" s="237"/>
      <c r="C216" s="340"/>
      <c r="D216" s="340"/>
      <c r="E216" s="340"/>
      <c r="F216" s="340"/>
      <c r="G216" s="340"/>
      <c r="H216" s="901"/>
    </row>
    <row r="217" spans="1:8" ht="15">
      <c r="A217" s="900"/>
      <c r="B217" s="237"/>
      <c r="C217" s="340"/>
      <c r="D217" s="340"/>
      <c r="E217" s="340"/>
      <c r="F217" s="340"/>
      <c r="G217" s="340"/>
      <c r="H217" s="901"/>
    </row>
    <row r="218" spans="1:8" ht="15">
      <c r="A218" s="900"/>
      <c r="B218" s="237"/>
      <c r="C218" s="340"/>
      <c r="D218" s="340"/>
      <c r="E218" s="340"/>
      <c r="F218" s="340"/>
      <c r="G218" s="340"/>
      <c r="H218" s="901"/>
    </row>
    <row r="219" spans="1:8" ht="15">
      <c r="A219" s="900"/>
      <c r="B219" s="237"/>
      <c r="C219" s="340"/>
      <c r="D219" s="340"/>
      <c r="E219" s="340"/>
      <c r="F219" s="340"/>
      <c r="G219" s="340"/>
      <c r="H219" s="901"/>
    </row>
    <row r="220" spans="1:8" ht="15">
      <c r="A220" s="900"/>
      <c r="B220" s="237"/>
      <c r="C220" s="340"/>
      <c r="D220" s="340"/>
      <c r="E220" s="340"/>
      <c r="F220" s="340"/>
      <c r="G220" s="340"/>
      <c r="H220" s="901"/>
    </row>
    <row r="221" spans="1:8" ht="15">
      <c r="A221" s="900"/>
      <c r="B221" s="237"/>
      <c r="C221" s="340"/>
      <c r="D221" s="340"/>
      <c r="E221" s="340"/>
      <c r="F221" s="340"/>
      <c r="G221" s="340"/>
      <c r="H221" s="901"/>
    </row>
    <row r="222" spans="1:8" ht="15">
      <c r="A222" s="900"/>
      <c r="B222" s="237"/>
      <c r="C222" s="340"/>
      <c r="D222" s="340"/>
      <c r="E222" s="340"/>
      <c r="F222" s="340"/>
      <c r="G222" s="340"/>
      <c r="H222" s="901"/>
    </row>
    <row r="223" spans="1:8" ht="15">
      <c r="A223" s="900"/>
      <c r="B223" s="237"/>
      <c r="C223" s="340"/>
      <c r="D223" s="340"/>
      <c r="E223" s="340"/>
      <c r="F223" s="340"/>
      <c r="G223" s="340"/>
      <c r="H223" s="901"/>
    </row>
    <row r="224" spans="1:8" ht="15">
      <c r="A224" s="900"/>
      <c r="B224" s="237"/>
      <c r="C224" s="340"/>
      <c r="D224" s="340"/>
      <c r="E224" s="340"/>
      <c r="F224" s="340"/>
      <c r="G224" s="340"/>
      <c r="H224" s="901"/>
    </row>
    <row r="225" spans="1:9" ht="15">
      <c r="A225" s="900"/>
      <c r="B225" s="237"/>
      <c r="C225" s="340"/>
      <c r="D225" s="340"/>
      <c r="E225" s="340"/>
      <c r="F225" s="340"/>
      <c r="G225" s="340"/>
      <c r="H225" s="901"/>
    </row>
    <row r="226" spans="1:9" ht="15">
      <c r="A226" s="900"/>
      <c r="B226" s="237"/>
      <c r="C226" s="340"/>
      <c r="D226" s="340"/>
      <c r="E226" s="340"/>
      <c r="F226" s="340"/>
      <c r="G226" s="340"/>
      <c r="H226" s="901"/>
    </row>
    <row r="227" spans="1:9" ht="15">
      <c r="A227" s="900"/>
      <c r="B227" s="237"/>
      <c r="C227" s="340"/>
      <c r="D227" s="340"/>
      <c r="E227" s="340"/>
      <c r="F227" s="340"/>
      <c r="G227" s="340"/>
      <c r="H227" s="901"/>
    </row>
    <row r="228" spans="1:9" ht="15">
      <c r="A228" s="900"/>
      <c r="B228" s="237"/>
      <c r="C228" s="340"/>
      <c r="D228" s="340"/>
      <c r="E228" s="340"/>
      <c r="F228" s="340"/>
      <c r="G228" s="340"/>
      <c r="H228" s="901"/>
    </row>
    <row r="229" spans="1:9" ht="15">
      <c r="A229" s="900"/>
      <c r="B229" s="237"/>
      <c r="C229" s="340"/>
      <c r="D229" s="340"/>
      <c r="E229" s="340"/>
      <c r="F229" s="340"/>
      <c r="G229" s="340"/>
      <c r="H229" s="901"/>
    </row>
    <row r="230" spans="1:9" ht="18" customHeight="1"/>
    <row r="233" spans="1:9" ht="15.75" thickBot="1">
      <c r="A233" s="900"/>
      <c r="B233" s="237"/>
      <c r="C233" s="340"/>
      <c r="D233" s="340"/>
      <c r="E233" s="340"/>
      <c r="F233" s="340"/>
      <c r="G233" s="340"/>
      <c r="H233" s="901"/>
      <c r="I233" s="901"/>
    </row>
    <row r="234" spans="1:9" ht="13.5" customHeight="1" thickTop="1">
      <c r="A234" s="945"/>
      <c r="B234" s="914"/>
      <c r="C234" s="914"/>
      <c r="D234" s="914"/>
      <c r="E234" s="914"/>
      <c r="F234" s="914"/>
      <c r="G234" s="914"/>
      <c r="H234" s="928"/>
      <c r="I234" s="928"/>
    </row>
  </sheetData>
  <mergeCells count="63">
    <mergeCell ref="D12:E12"/>
    <mergeCell ref="D193:E193"/>
    <mergeCell ref="B7:C7"/>
    <mergeCell ref="D7:E7"/>
    <mergeCell ref="F7:G7"/>
    <mergeCell ref="B8:C8"/>
    <mergeCell ref="D8:E8"/>
    <mergeCell ref="F8:G8"/>
    <mergeCell ref="F16:H16"/>
    <mergeCell ref="B18:C18"/>
    <mergeCell ref="D18:E18"/>
    <mergeCell ref="F18:G18"/>
    <mergeCell ref="B19:C19"/>
    <mergeCell ref="D19:E19"/>
    <mergeCell ref="F19:G19"/>
    <mergeCell ref="E39:G39"/>
    <mergeCell ref="F26:H26"/>
    <mergeCell ref="B28:C28"/>
    <mergeCell ref="D28:E28"/>
    <mergeCell ref="F28:G28"/>
    <mergeCell ref="B29:C29"/>
    <mergeCell ref="D29:E29"/>
    <mergeCell ref="F29:G29"/>
    <mergeCell ref="B97:C97"/>
    <mergeCell ref="F97:G97"/>
    <mergeCell ref="E61:G61"/>
    <mergeCell ref="E78:G78"/>
    <mergeCell ref="B96:C96"/>
    <mergeCell ref="D96:E96"/>
    <mergeCell ref="F96:G96"/>
    <mergeCell ref="D97:E97"/>
    <mergeCell ref="B120:C120"/>
    <mergeCell ref="F120:G120"/>
    <mergeCell ref="B121:C121"/>
    <mergeCell ref="F121:G121"/>
    <mergeCell ref="B135:C135"/>
    <mergeCell ref="F135:G135"/>
    <mergeCell ref="B136:C136"/>
    <mergeCell ref="F136:G136"/>
    <mergeCell ref="A150:B150"/>
    <mergeCell ref="A151:C151"/>
    <mergeCell ref="B152:C152"/>
    <mergeCell ref="F152:G152"/>
    <mergeCell ref="B153:C153"/>
    <mergeCell ref="F153:G153"/>
    <mergeCell ref="B177:C177"/>
    <mergeCell ref="E177:F177"/>
    <mergeCell ref="B178:C178"/>
    <mergeCell ref="E178:F178"/>
    <mergeCell ref="B180:C180"/>
    <mergeCell ref="E180:F180"/>
    <mergeCell ref="B181:C181"/>
    <mergeCell ref="E181:F181"/>
    <mergeCell ref="B184:C184"/>
    <mergeCell ref="E184:F184"/>
    <mergeCell ref="B194:C194"/>
    <mergeCell ref="D194:E194"/>
    <mergeCell ref="F194:G194"/>
    <mergeCell ref="B185:C185"/>
    <mergeCell ref="E185:F185"/>
    <mergeCell ref="A192:B192"/>
    <mergeCell ref="B193:C193"/>
    <mergeCell ref="F193:G193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Q415"/>
  <sheetViews>
    <sheetView showGridLines="0" topLeftCell="A109" zoomScaleNormal="100" workbookViewId="0">
      <selection activeCell="A169" sqref="A169:M169"/>
    </sheetView>
  </sheetViews>
  <sheetFormatPr baseColWidth="10" defaultColWidth="9.33203125" defaultRowHeight="12.75"/>
  <cols>
    <col min="1" max="1" width="24.83203125" style="81" customWidth="1"/>
    <col min="2" max="5" width="9.83203125" style="81" customWidth="1"/>
    <col min="6" max="6" width="9.33203125" style="81" customWidth="1"/>
    <col min="7" max="7" width="10.33203125" style="81" customWidth="1"/>
    <col min="8" max="8" width="9.5" style="81" customWidth="1"/>
    <col min="9" max="9" width="10.1640625" style="81" customWidth="1"/>
    <col min="10" max="10" width="11" style="81" customWidth="1"/>
    <col min="11" max="11" width="8" style="81" customWidth="1"/>
    <col min="12" max="12" width="8.33203125" style="81" customWidth="1"/>
    <col min="13" max="13" width="11.33203125" style="81" customWidth="1"/>
    <col min="14" max="14" width="5.6640625" style="81" customWidth="1"/>
    <col min="15" max="15" width="15.83203125" style="81" customWidth="1"/>
    <col min="16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122</v>
      </c>
      <c r="B3" s="427"/>
      <c r="C3" s="263"/>
      <c r="K3" s="427"/>
      <c r="L3" s="427"/>
      <c r="M3" s="428" t="s">
        <v>237</v>
      </c>
    </row>
    <row r="4" spans="1:13" s="263" customFormat="1" ht="18" customHeight="1">
      <c r="A4" s="28"/>
      <c r="B4" s="20"/>
    </row>
    <row r="5" spans="1:13" ht="18" customHeight="1" thickBot="1">
      <c r="A5" s="18" t="s">
        <v>110</v>
      </c>
      <c r="M5" s="107" t="s">
        <v>238</v>
      </c>
    </row>
    <row r="6" spans="1:13" ht="18" customHeight="1" thickTop="1">
      <c r="A6" s="1218"/>
      <c r="B6" s="1218"/>
      <c r="C6" s="1218"/>
      <c r="D6" s="1211" t="s">
        <v>244</v>
      </c>
      <c r="E6" s="1218"/>
      <c r="F6" s="1218"/>
      <c r="G6" s="1218"/>
      <c r="H6" s="1218"/>
      <c r="I6" s="1211" t="s">
        <v>243</v>
      </c>
      <c r="J6" s="1218"/>
      <c r="K6" s="1219"/>
      <c r="L6" s="1219"/>
      <c r="M6" s="1218"/>
    </row>
    <row r="7" spans="1:13" ht="18" customHeight="1">
      <c r="A7" s="95" t="s">
        <v>68</v>
      </c>
      <c r="B7" s="143"/>
      <c r="C7" s="143"/>
      <c r="D7" s="1156" t="s">
        <v>148</v>
      </c>
      <c r="E7" s="143"/>
      <c r="F7" s="1156"/>
      <c r="G7" s="143"/>
      <c r="H7" s="143"/>
      <c r="I7" s="1156" t="s">
        <v>182</v>
      </c>
      <c r="J7" s="143"/>
      <c r="K7" s="143"/>
      <c r="L7" s="143"/>
      <c r="M7" s="144" t="s">
        <v>239</v>
      </c>
    </row>
    <row r="8" spans="1:13" ht="18" customHeight="1">
      <c r="A8" s="95"/>
      <c r="B8" s="31"/>
      <c r="C8" s="1097" t="s">
        <v>1220</v>
      </c>
      <c r="D8" s="264"/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18" customHeight="1">
      <c r="A9" s="232" t="s">
        <v>69</v>
      </c>
      <c r="B9" s="232"/>
      <c r="C9" s="1314">
        <f>'[6]P35--41écoR2'!C9</f>
        <v>4107.8</v>
      </c>
      <c r="D9" s="1314"/>
      <c r="E9" s="1314">
        <f>'[6]P35--41écoR2'!E9</f>
        <v>1236.5999999999999</v>
      </c>
      <c r="F9" s="1314"/>
      <c r="G9" s="1314"/>
      <c r="H9" s="1314">
        <f>'[6]P35--41écoR2'!H9</f>
        <v>460.1</v>
      </c>
      <c r="I9" s="268"/>
      <c r="J9" s="721">
        <f>'[6]P35--41écoR2'!J9</f>
        <v>288.60000000000002</v>
      </c>
      <c r="K9" s="721"/>
      <c r="L9" s="721"/>
      <c r="M9" s="511" t="s">
        <v>240</v>
      </c>
    </row>
    <row r="10" spans="1:13" ht="18" customHeight="1">
      <c r="A10" s="269" t="s">
        <v>446</v>
      </c>
      <c r="B10" s="269"/>
      <c r="C10" s="247">
        <f>'[6]P35--41écoR2'!C10</f>
        <v>706</v>
      </c>
      <c r="D10" s="268"/>
      <c r="E10" s="247">
        <f>'[6]P35--41écoR2'!E10</f>
        <v>198.5</v>
      </c>
      <c r="F10" s="247"/>
      <c r="G10" s="269"/>
      <c r="H10" s="247">
        <f>'[6]P35--41écoR2'!H10</f>
        <v>74.599999999999994</v>
      </c>
      <c r="I10" s="268"/>
      <c r="J10" s="247">
        <f>'[6]P35--41écoR2'!J10</f>
        <v>45</v>
      </c>
      <c r="K10" s="247"/>
      <c r="L10" s="247"/>
      <c r="M10" s="512" t="s">
        <v>449</v>
      </c>
    </row>
    <row r="11" spans="1:13" ht="18" customHeight="1">
      <c r="A11" s="269" t="s">
        <v>447</v>
      </c>
      <c r="B11" s="269"/>
      <c r="C11" s="247">
        <f>'[6]P35--41écoR2'!C11</f>
        <v>1384.8</v>
      </c>
      <c r="D11" s="268"/>
      <c r="E11" s="247">
        <f>'[6]P35--41écoR2'!E11</f>
        <v>437.7</v>
      </c>
      <c r="F11" s="247"/>
      <c r="G11" s="269"/>
      <c r="H11" s="247">
        <f>'[6]P35--41écoR2'!H11</f>
        <v>153.30000000000001</v>
      </c>
      <c r="I11" s="268"/>
      <c r="J11" s="247">
        <f>'[6]P35--41écoR2'!J11</f>
        <v>59.4</v>
      </c>
      <c r="K11" s="247"/>
      <c r="L11" s="247"/>
      <c r="M11" s="512" t="s">
        <v>450</v>
      </c>
    </row>
    <row r="12" spans="1:13" ht="18" customHeight="1">
      <c r="A12" s="269" t="s">
        <v>448</v>
      </c>
      <c r="B12" s="269"/>
      <c r="C12" s="247">
        <f>'[6]P35--41écoR2'!C12</f>
        <v>1982.1</v>
      </c>
      <c r="D12" s="268"/>
      <c r="E12" s="247">
        <f>'[6]P35--41écoR2'!E12</f>
        <v>583.70000000000005</v>
      </c>
      <c r="F12" s="247"/>
      <c r="G12" s="269"/>
      <c r="H12" s="247">
        <f>'[6]P35--41écoR2'!H12</f>
        <v>226.5</v>
      </c>
      <c r="I12" s="268"/>
      <c r="J12" s="247">
        <f>'[6]P35--41écoR2'!J12</f>
        <v>179.5</v>
      </c>
      <c r="K12" s="247"/>
      <c r="L12" s="247"/>
      <c r="M12" s="512" t="s">
        <v>451</v>
      </c>
    </row>
    <row r="13" spans="1:13" ht="18" customHeight="1" thickBot="1">
      <c r="A13" s="2075" t="s">
        <v>70</v>
      </c>
      <c r="B13" s="2075"/>
      <c r="C13" s="1816">
        <f>'[6]P35--41écoR2'!C13</f>
        <v>8.6999999999999993</v>
      </c>
      <c r="D13" s="1815"/>
      <c r="E13" s="1816">
        <f>'[6]P35--41écoR2'!E13</f>
        <v>27.1</v>
      </c>
      <c r="F13" s="1816"/>
      <c r="G13" s="2075"/>
      <c r="H13" s="1816">
        <f>'[6]P35--41écoR2'!H13</f>
        <v>1.3</v>
      </c>
      <c r="I13" s="1815"/>
      <c r="J13" s="1816">
        <f>'[6]P35--41écoR2'!J13</f>
        <v>3.8</v>
      </c>
      <c r="K13" s="1816"/>
      <c r="L13" s="1816"/>
      <c r="M13" s="2088" t="s">
        <v>241</v>
      </c>
    </row>
    <row r="14" spans="1:13" ht="18" customHeight="1" thickTop="1">
      <c r="A14" s="237"/>
      <c r="B14" s="237"/>
      <c r="C14" s="336"/>
      <c r="D14" s="282"/>
      <c r="E14" s="336"/>
      <c r="F14" s="336"/>
      <c r="G14" s="237"/>
      <c r="H14" s="336"/>
      <c r="I14" s="282"/>
      <c r="J14" s="336"/>
      <c r="K14" s="336"/>
      <c r="L14" s="336"/>
      <c r="M14" s="2087"/>
    </row>
    <row r="15" spans="1:13" ht="18" customHeight="1">
      <c r="A15" s="237"/>
      <c r="B15" s="237"/>
      <c r="C15" s="336"/>
      <c r="D15" s="282"/>
      <c r="E15" s="336"/>
      <c r="F15" s="336"/>
      <c r="G15" s="237"/>
      <c r="H15" s="336"/>
      <c r="I15" s="282"/>
      <c r="J15" s="336"/>
      <c r="K15" s="336"/>
      <c r="L15" s="336"/>
      <c r="M15" s="2087"/>
    </row>
    <row r="16" spans="1:13" ht="15" customHeight="1"/>
    <row r="17" spans="1:17" ht="18" customHeight="1" thickBot="1">
      <c r="A17" s="368" t="s">
        <v>127</v>
      </c>
      <c r="B17" s="229"/>
      <c r="C17" s="444"/>
      <c r="D17" s="444"/>
      <c r="E17" s="444"/>
      <c r="F17" s="444"/>
      <c r="G17" s="8"/>
      <c r="H17" s="8"/>
      <c r="I17" s="8"/>
      <c r="J17" s="8"/>
      <c r="K17" s="229"/>
      <c r="L17" s="229"/>
      <c r="M17" s="445" t="s">
        <v>246</v>
      </c>
    </row>
    <row r="18" spans="1:17" ht="18" customHeight="1" thickTop="1">
      <c r="A18" s="1218"/>
      <c r="B18" s="1220"/>
      <c r="C18" s="1220"/>
      <c r="D18" s="1211" t="s">
        <v>245</v>
      </c>
      <c r="E18" s="1220"/>
      <c r="F18" s="1218"/>
      <c r="G18" s="1220"/>
      <c r="H18" s="1220"/>
      <c r="I18" s="1211" t="s">
        <v>484</v>
      </c>
      <c r="J18" s="1220"/>
      <c r="K18" s="1218"/>
      <c r="L18" s="1218"/>
      <c r="M18" s="1218"/>
    </row>
    <row r="19" spans="1:17" ht="18" customHeight="1">
      <c r="A19" s="232"/>
      <c r="B19" s="69"/>
      <c r="C19" s="69"/>
      <c r="D19" s="1157" t="s">
        <v>80</v>
      </c>
      <c r="E19" s="69"/>
      <c r="F19" s="69"/>
      <c r="G19" s="69"/>
      <c r="H19" s="69"/>
      <c r="I19" s="1157" t="s">
        <v>79</v>
      </c>
      <c r="J19" s="69"/>
      <c r="K19" s="69"/>
      <c r="L19" s="69"/>
      <c r="M19" s="69"/>
    </row>
    <row r="20" spans="1:17" ht="18" customHeight="1">
      <c r="A20" s="232"/>
      <c r="B20" s="69"/>
      <c r="C20" s="1097" t="s">
        <v>1220</v>
      </c>
      <c r="D20" s="264"/>
      <c r="E20" s="1097" t="s">
        <v>1252</v>
      </c>
      <c r="F20" s="1097"/>
      <c r="G20" s="1097"/>
      <c r="H20" s="1097" t="s">
        <v>1220</v>
      </c>
      <c r="I20" s="264"/>
      <c r="J20" s="1097" t="s">
        <v>1252</v>
      </c>
      <c r="K20" s="69"/>
      <c r="L20" s="69"/>
      <c r="M20" s="69"/>
    </row>
    <row r="21" spans="1:17" ht="18" customHeight="1" thickBot="1">
      <c r="A21" s="2075" t="s">
        <v>127</v>
      </c>
      <c r="B21" s="2070"/>
      <c r="C21" s="1815">
        <f>'[6]P35--41écoR2'!C25</f>
        <v>322937.7</v>
      </c>
      <c r="D21" s="1815"/>
      <c r="E21" s="1815">
        <f>'[6]P35--41écoR2'!E25</f>
        <v>268733.59999999998</v>
      </c>
      <c r="F21" s="2072"/>
      <c r="G21" s="2072"/>
      <c r="H21" s="1815">
        <f>'[6]P35--41écoR2'!H25</f>
        <v>19935</v>
      </c>
      <c r="I21" s="1815"/>
      <c r="J21" s="1815">
        <f>'[6]P35--41écoR2'!J25</f>
        <v>19198</v>
      </c>
      <c r="K21" s="2070"/>
      <c r="L21" s="2070"/>
      <c r="M21" s="2070" t="s">
        <v>246</v>
      </c>
    </row>
    <row r="22" spans="1:17" ht="18" customHeight="1" thickTop="1">
      <c r="A22" s="47"/>
      <c r="B22" s="728"/>
      <c r="C22" s="157"/>
      <c r="D22" s="157"/>
      <c r="E22" s="157"/>
      <c r="F22" s="156"/>
      <c r="G22" s="156"/>
      <c r="H22" s="157"/>
      <c r="I22" s="157"/>
      <c r="J22" s="157"/>
      <c r="K22" s="728"/>
      <c r="L22" s="728"/>
      <c r="M22" s="1098"/>
    </row>
    <row r="23" spans="1:17" ht="18" customHeight="1"/>
    <row r="24" spans="1:17" ht="18" customHeight="1" thickBot="1">
      <c r="A24" s="2" t="s">
        <v>165</v>
      </c>
      <c r="M24" s="114" t="s">
        <v>247</v>
      </c>
    </row>
    <row r="25" spans="1:17" ht="18" customHeight="1" thickTop="1">
      <c r="A25" s="1221"/>
      <c r="B25" s="1223"/>
      <c r="C25" s="2333" t="s">
        <v>250</v>
      </c>
      <c r="D25" s="2333"/>
      <c r="E25" s="1223"/>
      <c r="F25" s="2333" t="s">
        <v>249</v>
      </c>
      <c r="G25" s="2333"/>
      <c r="H25" s="1223"/>
      <c r="I25" s="2333" t="s">
        <v>248</v>
      </c>
      <c r="J25" s="2333"/>
      <c r="K25" s="1219"/>
      <c r="L25" s="1219"/>
      <c r="M25" s="1218"/>
    </row>
    <row r="26" spans="1:17" ht="18" customHeight="1">
      <c r="A26" s="232"/>
      <c r="B26" s="69"/>
      <c r="C26" s="2302" t="s">
        <v>83</v>
      </c>
      <c r="D26" s="2302"/>
      <c r="E26" s="69"/>
      <c r="F26" s="2302" t="s">
        <v>82</v>
      </c>
      <c r="G26" s="2302"/>
      <c r="H26" s="69"/>
      <c r="I26" s="2302" t="s">
        <v>81</v>
      </c>
      <c r="J26" s="2302"/>
      <c r="K26" s="69"/>
      <c r="L26" s="69"/>
      <c r="M26" s="142"/>
    </row>
    <row r="27" spans="1:17" ht="18" customHeight="1">
      <c r="A27" s="269"/>
      <c r="B27" s="1097"/>
      <c r="C27" s="1097">
        <v>2017</v>
      </c>
      <c r="D27" s="1097">
        <v>2016</v>
      </c>
      <c r="E27" s="1926"/>
      <c r="F27" s="1097">
        <v>2017</v>
      </c>
      <c r="G27" s="1097">
        <v>2016</v>
      </c>
      <c r="H27" s="1926"/>
      <c r="I27" s="1097">
        <v>2017</v>
      </c>
      <c r="J27" s="1097">
        <v>2016</v>
      </c>
      <c r="K27" s="69"/>
      <c r="L27" s="69"/>
      <c r="M27" s="142"/>
    </row>
    <row r="28" spans="1:17" ht="18" customHeight="1" thickBot="1">
      <c r="A28" s="2071" t="s">
        <v>1228</v>
      </c>
      <c r="B28" s="2072"/>
      <c r="C28" s="2073">
        <f>'[6]P35--41écoR2'!C32</f>
        <v>759.1</v>
      </c>
      <c r="D28" s="1815">
        <f>'[6]P35--41écoR2'!D32</f>
        <v>376.3</v>
      </c>
      <c r="E28" s="2073"/>
      <c r="F28" s="2073">
        <f>'[6]P35--41écoR2'!F32</f>
        <v>3332.6</v>
      </c>
      <c r="G28" s="2073">
        <f>'[6]P35--41écoR2'!G32</f>
        <v>2720</v>
      </c>
      <c r="H28" s="2073"/>
      <c r="I28" s="1815">
        <f>'[6]P35--41écoR2'!I32</f>
        <v>119.6</v>
      </c>
      <c r="J28" s="2073">
        <f>'[6]P35--41écoR2'!J32</f>
        <v>92.7</v>
      </c>
      <c r="K28" s="2074"/>
      <c r="L28" s="2074"/>
      <c r="M28" s="2074" t="s">
        <v>1229</v>
      </c>
    </row>
    <row r="29" spans="1:17" ht="18" customHeight="1" thickTop="1">
      <c r="A29" s="98" t="s">
        <v>404</v>
      </c>
      <c r="B29" s="98"/>
      <c r="C29" s="98"/>
      <c r="M29" s="81" t="s">
        <v>405</v>
      </c>
      <c r="N29" s="229"/>
      <c r="Q29" s="2091"/>
    </row>
    <row r="30" spans="1:17" ht="18" customHeight="1">
      <c r="A30" s="98"/>
      <c r="B30" s="98"/>
      <c r="C30" s="98"/>
      <c r="N30" s="229"/>
    </row>
    <row r="31" spans="1:17" ht="18" customHeight="1">
      <c r="A31" s="98"/>
      <c r="B31" s="98"/>
      <c r="C31" s="98"/>
      <c r="N31" s="229"/>
    </row>
    <row r="32" spans="1:17" ht="15" customHeight="1">
      <c r="N32" s="43"/>
    </row>
    <row r="33" spans="1:14" ht="18" customHeight="1">
      <c r="A33" s="18" t="s">
        <v>111</v>
      </c>
      <c r="M33" s="107" t="s">
        <v>441</v>
      </c>
      <c r="N33" s="43"/>
    </row>
    <row r="34" spans="1:14" ht="18" customHeight="1" thickBot="1">
      <c r="A34" s="148" t="s">
        <v>608</v>
      </c>
      <c r="B34" s="148"/>
      <c r="M34" s="150" t="s">
        <v>392</v>
      </c>
      <c r="N34" s="83"/>
    </row>
    <row r="35" spans="1:14" s="263" customFormat="1" ht="18" customHeight="1" thickTop="1">
      <c r="A35" s="1224"/>
      <c r="B35" s="1220"/>
      <c r="C35" s="2294" t="s">
        <v>204</v>
      </c>
      <c r="D35" s="2294"/>
      <c r="E35" s="1220"/>
      <c r="F35" s="2294" t="s">
        <v>609</v>
      </c>
      <c r="G35" s="2294"/>
      <c r="H35" s="1220"/>
      <c r="I35" s="2294" t="s">
        <v>610</v>
      </c>
      <c r="J35" s="2294"/>
      <c r="K35" s="1220"/>
      <c r="L35" s="1220"/>
      <c r="M35" s="1218"/>
    </row>
    <row r="36" spans="1:14" ht="18" customHeight="1">
      <c r="A36" s="232"/>
      <c r="B36" s="69"/>
      <c r="C36" s="2302" t="s">
        <v>175</v>
      </c>
      <c r="D36" s="2302"/>
      <c r="E36" s="69"/>
      <c r="F36" s="2302" t="s">
        <v>611</v>
      </c>
      <c r="G36" s="2302"/>
      <c r="H36" s="69"/>
      <c r="I36" s="2302" t="s">
        <v>612</v>
      </c>
      <c r="J36" s="2302"/>
      <c r="K36" s="69"/>
      <c r="L36" s="69"/>
      <c r="M36" s="142"/>
    </row>
    <row r="37" spans="1:14" ht="18" customHeight="1">
      <c r="A37" s="269"/>
      <c r="B37" s="1097"/>
      <c r="C37" s="1097">
        <v>2017</v>
      </c>
      <c r="D37" s="1097">
        <v>2016</v>
      </c>
      <c r="E37" s="1926"/>
      <c r="F37" s="1097">
        <v>2017</v>
      </c>
      <c r="G37" s="1097">
        <v>2016</v>
      </c>
      <c r="H37" s="1926"/>
      <c r="I37" s="1097">
        <v>2017</v>
      </c>
      <c r="J37" s="1097">
        <v>2016</v>
      </c>
      <c r="K37" s="69"/>
      <c r="L37" s="69"/>
      <c r="M37" s="142"/>
    </row>
    <row r="38" spans="1:14" ht="18" customHeight="1">
      <c r="A38" s="121" t="s">
        <v>15</v>
      </c>
      <c r="B38" s="516"/>
      <c r="C38" s="516"/>
      <c r="D38" s="516"/>
      <c r="E38" s="516"/>
      <c r="F38" s="516"/>
      <c r="G38" s="516"/>
      <c r="H38" s="516"/>
      <c r="I38" s="516"/>
      <c r="J38" s="516"/>
      <c r="K38" s="65"/>
      <c r="L38" s="65"/>
      <c r="M38" s="149" t="s">
        <v>251</v>
      </c>
    </row>
    <row r="39" spans="1:14" ht="18" customHeight="1">
      <c r="A39" s="269" t="s">
        <v>18</v>
      </c>
      <c r="B39" s="270"/>
      <c r="C39" s="1934">
        <f>'[6]P35--41écoR2'!C42</f>
        <v>1904</v>
      </c>
      <c r="D39" s="1934">
        <f>'[6]P35--41écoR2'!D42</f>
        <v>2809</v>
      </c>
      <c r="E39" s="1934"/>
      <c r="F39" s="1934">
        <f>'[6]P35--41écoR2'!F42</f>
        <v>1904</v>
      </c>
      <c r="G39" s="1934">
        <f>'[6]P35--41écoR2'!G42</f>
        <v>2809</v>
      </c>
      <c r="H39" s="1934"/>
      <c r="I39" s="2066">
        <f>'[6]P35--41écoR2'!I42</f>
        <v>0</v>
      </c>
      <c r="J39" s="2066">
        <f>'[6]P35--41écoR2'!J42</f>
        <v>0</v>
      </c>
      <c r="K39" s="270"/>
      <c r="L39" s="270"/>
      <c r="M39" s="139" t="s">
        <v>252</v>
      </c>
    </row>
    <row r="40" spans="1:14" ht="18" customHeight="1">
      <c r="A40" s="269" t="s">
        <v>19</v>
      </c>
      <c r="B40" s="270"/>
      <c r="C40" s="1934">
        <f>'[6]P35--41écoR2'!C43</f>
        <v>31215</v>
      </c>
      <c r="D40" s="1934">
        <f>'[6]P35--41écoR2'!D43</f>
        <v>39898</v>
      </c>
      <c r="E40" s="1934"/>
      <c r="F40" s="1934">
        <f>'[6]P35--41écoR2'!F43</f>
        <v>31213</v>
      </c>
      <c r="G40" s="1934">
        <f>'[6]P35--41écoR2'!G43</f>
        <v>39898</v>
      </c>
      <c r="H40" s="1934"/>
      <c r="I40" s="2066">
        <f>'[6]P35--41écoR2'!I43</f>
        <v>0</v>
      </c>
      <c r="J40" s="2066">
        <f>'[6]P35--41écoR2'!J43</f>
        <v>0</v>
      </c>
      <c r="K40" s="270"/>
      <c r="L40" s="270"/>
      <c r="M40" s="139" t="s">
        <v>253</v>
      </c>
    </row>
    <row r="41" spans="1:14" ht="18" customHeight="1">
      <c r="A41" s="46" t="s">
        <v>16</v>
      </c>
      <c r="B41" s="270"/>
      <c r="C41" s="1934"/>
      <c r="D41" s="1934"/>
      <c r="E41" s="1934"/>
      <c r="F41" s="1934"/>
      <c r="G41" s="1934"/>
      <c r="H41" s="1934"/>
      <c r="I41" s="1934"/>
      <c r="J41" s="1934"/>
      <c r="K41" s="270"/>
      <c r="L41" s="270"/>
      <c r="M41" s="166" t="s">
        <v>254</v>
      </c>
    </row>
    <row r="42" spans="1:14" ht="18" customHeight="1">
      <c r="A42" s="269" t="s">
        <v>18</v>
      </c>
      <c r="B42" s="270"/>
      <c r="C42" s="1934">
        <f>'[6]P35--41écoR2'!C45</f>
        <v>3754</v>
      </c>
      <c r="D42" s="1934">
        <f>'[6]P35--41écoR2'!D45</f>
        <v>5642</v>
      </c>
      <c r="E42" s="1934"/>
      <c r="F42" s="1934">
        <f>'[6]P35--41écoR2'!F45</f>
        <v>2549</v>
      </c>
      <c r="G42" s="1934">
        <f>'[6]P35--41écoR2'!G45</f>
        <v>4032</v>
      </c>
      <c r="H42" s="1934"/>
      <c r="I42" s="1934">
        <f>'[6]P35--41écoR2'!I45</f>
        <v>1205</v>
      </c>
      <c r="J42" s="1934">
        <f>'[6]P35--41écoR2'!J45</f>
        <v>1610</v>
      </c>
      <c r="K42" s="270"/>
      <c r="L42" s="270"/>
      <c r="M42" s="139" t="s">
        <v>252</v>
      </c>
    </row>
    <row r="43" spans="1:14" ht="18" customHeight="1">
      <c r="A43" s="269" t="s">
        <v>19</v>
      </c>
      <c r="B43" s="270"/>
      <c r="C43" s="1934">
        <f>'[6]P35--41écoR2'!C46</f>
        <v>28181</v>
      </c>
      <c r="D43" s="1934">
        <f>'[6]P35--41écoR2'!D46</f>
        <v>34416</v>
      </c>
      <c r="E43" s="1934"/>
      <c r="F43" s="1934">
        <f>'[6]P35--41écoR2'!F46</f>
        <v>17132</v>
      </c>
      <c r="G43" s="1934">
        <f>'[6]P35--41écoR2'!G46</f>
        <v>22033</v>
      </c>
      <c r="H43" s="1934"/>
      <c r="I43" s="1934">
        <f>'[6]P35--41écoR2'!I46</f>
        <v>11049</v>
      </c>
      <c r="J43" s="1934">
        <f>'[6]P35--41écoR2'!J46</f>
        <v>12383</v>
      </c>
      <c r="K43" s="270"/>
      <c r="L43" s="270"/>
      <c r="M43" s="139" t="s">
        <v>253</v>
      </c>
    </row>
    <row r="44" spans="1:14" ht="18" customHeight="1">
      <c r="A44" s="46" t="s">
        <v>1254</v>
      </c>
      <c r="B44" s="270"/>
      <c r="C44" s="1934"/>
      <c r="D44" s="1934"/>
      <c r="E44" s="1934"/>
      <c r="F44" s="1934"/>
      <c r="G44" s="1934"/>
      <c r="H44" s="1934"/>
      <c r="I44" s="1934"/>
      <c r="J44" s="1934"/>
      <c r="K44" s="270"/>
      <c r="L44" s="270"/>
      <c r="M44" s="149" t="s">
        <v>1253</v>
      </c>
    </row>
    <row r="45" spans="1:14" ht="18" customHeight="1">
      <c r="A45" s="269" t="s">
        <v>18</v>
      </c>
      <c r="B45" s="270"/>
      <c r="C45" s="1934">
        <f>'[6]P35--41écoR2'!C48</f>
        <v>265</v>
      </c>
      <c r="D45" s="1934">
        <f>'[6]P35--41écoR2'!D48</f>
        <v>264</v>
      </c>
      <c r="E45" s="1934"/>
      <c r="F45" s="1934">
        <f>'[6]P35--41écoR2'!F48</f>
        <v>265</v>
      </c>
      <c r="G45" s="510">
        <f>'[6]P35--41écoR2'!G48</f>
        <v>264</v>
      </c>
      <c r="H45" s="1804"/>
      <c r="I45" s="2066">
        <f>'[6]P35--41écoR2'!I48</f>
        <v>0</v>
      </c>
      <c r="J45" s="2066">
        <f>'[6]P35--41écoR2'!J48</f>
        <v>0</v>
      </c>
      <c r="K45" s="270"/>
      <c r="L45" s="270"/>
      <c r="M45" s="139" t="s">
        <v>252</v>
      </c>
    </row>
    <row r="46" spans="1:14" ht="18" customHeight="1">
      <c r="A46" s="269" t="s">
        <v>19</v>
      </c>
      <c r="B46" s="270"/>
      <c r="C46" s="1934">
        <f>'[6]P35--41écoR2'!C49</f>
        <v>18962</v>
      </c>
      <c r="D46" s="1934">
        <f>'[6]P35--41écoR2'!D49</f>
        <v>20161</v>
      </c>
      <c r="E46" s="1934"/>
      <c r="F46" s="1934">
        <f>'[6]P35--41écoR2'!F49</f>
        <v>18962</v>
      </c>
      <c r="G46" s="1934">
        <f>'[6]P35--41écoR2'!G49</f>
        <v>20161</v>
      </c>
      <c r="H46" s="1934"/>
      <c r="I46" s="2066">
        <f>'[6]P35--41écoR2'!I49</f>
        <v>0</v>
      </c>
      <c r="J46" s="2066">
        <f>'[6]P35--41écoR2'!J49</f>
        <v>0</v>
      </c>
      <c r="K46" s="270"/>
      <c r="L46" s="270"/>
      <c r="M46" s="139" t="s">
        <v>253</v>
      </c>
    </row>
    <row r="47" spans="1:14" ht="18" customHeight="1">
      <c r="A47" s="46" t="s">
        <v>17</v>
      </c>
      <c r="B47" s="270"/>
      <c r="C47" s="1934"/>
      <c r="D47" s="1934"/>
      <c r="E47" s="1934"/>
      <c r="F47" s="1934"/>
      <c r="G47" s="1934"/>
      <c r="H47" s="1934"/>
      <c r="I47" s="1934"/>
      <c r="J47" s="1934"/>
      <c r="K47" s="270"/>
      <c r="L47" s="270"/>
      <c r="M47" s="149" t="s">
        <v>256</v>
      </c>
    </row>
    <row r="48" spans="1:14" ht="18" customHeight="1">
      <c r="A48" s="269" t="s">
        <v>18</v>
      </c>
      <c r="B48" s="270"/>
      <c r="C48" s="1934">
        <f>'[6]P35--41écoR2'!C51</f>
        <v>1383</v>
      </c>
      <c r="D48" s="1934">
        <f>'[6]P35--41écoR2'!D51</f>
        <v>1071</v>
      </c>
      <c r="E48" s="1934"/>
      <c r="F48" s="1934">
        <f>'[6]P35--41écoR2'!F51</f>
        <v>1244</v>
      </c>
      <c r="G48" s="1934">
        <f>'[6]P35--41écoR2'!G51</f>
        <v>974</v>
      </c>
      <c r="H48" s="1934"/>
      <c r="I48" s="2066">
        <f>'[6]P35--41écoR2'!I51</f>
        <v>0</v>
      </c>
      <c r="J48" s="2066">
        <f>'[6]P35--41écoR2'!J51</f>
        <v>0</v>
      </c>
      <c r="K48" s="270"/>
      <c r="L48" s="270"/>
      <c r="M48" s="139" t="s">
        <v>252</v>
      </c>
    </row>
    <row r="49" spans="1:14" ht="18" customHeight="1">
      <c r="A49" s="269" t="s">
        <v>19</v>
      </c>
      <c r="B49" s="270"/>
      <c r="C49" s="1934">
        <f>'[6]P35--41écoR2'!C52</f>
        <v>78710</v>
      </c>
      <c r="D49" s="1934">
        <f>'[6]P35--41écoR2'!D52</f>
        <v>52030</v>
      </c>
      <c r="E49" s="1934"/>
      <c r="F49" s="1934">
        <f>'[6]P35--41écoR2'!F52</f>
        <v>68912</v>
      </c>
      <c r="G49" s="1934">
        <f>'[6]P35--41écoR2'!G52</f>
        <v>46338</v>
      </c>
      <c r="H49" s="1934"/>
      <c r="I49" s="2066">
        <f>'[6]P35--41écoR2'!I52</f>
        <v>0</v>
      </c>
      <c r="J49" s="2066">
        <f>'[6]P35--41écoR2'!J52</f>
        <v>0</v>
      </c>
      <c r="K49" s="270"/>
      <c r="L49" s="270"/>
      <c r="M49" s="139" t="s">
        <v>253</v>
      </c>
    </row>
    <row r="50" spans="1:14" ht="18" customHeight="1">
      <c r="A50" s="46" t="s">
        <v>130</v>
      </c>
      <c r="B50" s="270">
        <v>0</v>
      </c>
      <c r="C50" s="1934"/>
      <c r="D50" s="1934"/>
      <c r="E50" s="1934"/>
      <c r="F50" s="1934"/>
      <c r="G50" s="1934"/>
      <c r="H50" s="1934"/>
      <c r="I50" s="1934"/>
      <c r="J50" s="1934"/>
      <c r="K50" s="270"/>
      <c r="L50" s="270"/>
      <c r="M50" s="149" t="s">
        <v>257</v>
      </c>
    </row>
    <row r="51" spans="1:14" ht="18" customHeight="1">
      <c r="A51" s="46" t="s">
        <v>18</v>
      </c>
      <c r="B51" s="185"/>
      <c r="C51" s="1935">
        <f>'[6]P35--41écoR2'!C54</f>
        <v>7306</v>
      </c>
      <c r="D51" s="1935">
        <f>'[6]P35--41écoR2'!D54</f>
        <v>9786</v>
      </c>
      <c r="E51" s="1935"/>
      <c r="F51" s="1935">
        <f>'[6]P35--41écoR2'!F54</f>
        <v>5962</v>
      </c>
      <c r="G51" s="1935">
        <f>'[6]P35--41écoR2'!G54</f>
        <v>8079</v>
      </c>
      <c r="H51" s="1935"/>
      <c r="I51" s="1935">
        <f>'[6]P35--41écoR2'!I54</f>
        <v>1205</v>
      </c>
      <c r="J51" s="1935">
        <f>'[6]P35--41écoR2'!J54</f>
        <v>1610</v>
      </c>
      <c r="K51" s="185">
        <v>0</v>
      </c>
      <c r="L51" s="185"/>
      <c r="M51" s="149" t="s">
        <v>252</v>
      </c>
    </row>
    <row r="52" spans="1:14" ht="18" customHeight="1" thickBot="1">
      <c r="A52" s="1196" t="s">
        <v>19</v>
      </c>
      <c r="B52" s="1300"/>
      <c r="C52" s="1930">
        <f>'[6]P35--41écoR2'!C55</f>
        <v>157068</v>
      </c>
      <c r="D52" s="1930">
        <f>'[6]P35--41écoR2'!D55</f>
        <v>146505</v>
      </c>
      <c r="E52" s="1930"/>
      <c r="F52" s="1930">
        <f>'[6]P35--41écoR2'!F55</f>
        <v>136219</v>
      </c>
      <c r="G52" s="1930">
        <f>'[6]P35--41écoR2'!G55</f>
        <v>128430</v>
      </c>
      <c r="H52" s="1930"/>
      <c r="I52" s="1930">
        <f>'[6]P35--41écoR2'!I55</f>
        <v>11049</v>
      </c>
      <c r="J52" s="1930">
        <f>'[6]P35--41écoR2'!J55</f>
        <v>12383</v>
      </c>
      <c r="K52" s="1301">
        <v>0</v>
      </c>
      <c r="L52" s="1301"/>
      <c r="M52" s="1267" t="s">
        <v>253</v>
      </c>
    </row>
    <row r="53" spans="1:14" ht="17.25" customHeight="1" thickTop="1">
      <c r="A53" s="102" t="s">
        <v>613</v>
      </c>
      <c r="B53" s="333"/>
      <c r="C53" s="333"/>
      <c r="D53" s="333"/>
      <c r="E53" s="333"/>
      <c r="F53" s="333"/>
      <c r="G53" s="333"/>
      <c r="H53" s="333"/>
      <c r="I53" s="333"/>
      <c r="J53" s="333"/>
      <c r="K53" s="1127"/>
      <c r="L53" s="1127"/>
      <c r="M53" s="265" t="s">
        <v>614</v>
      </c>
      <c r="N53" s="229"/>
    </row>
    <row r="54" spans="1:14" ht="17.25" customHeight="1">
      <c r="A54" s="2068" t="s">
        <v>407</v>
      </c>
      <c r="B54" s="2089"/>
      <c r="C54" s="2089"/>
      <c r="D54" s="2089"/>
      <c r="E54" s="2089"/>
      <c r="F54" s="2089"/>
      <c r="G54" s="2089"/>
      <c r="H54" s="2089"/>
      <c r="I54" s="2089"/>
      <c r="J54" s="2089"/>
      <c r="K54" s="2090"/>
      <c r="L54" s="2090"/>
      <c r="M54" s="991" t="s">
        <v>409</v>
      </c>
      <c r="N54" s="229"/>
    </row>
    <row r="55" spans="1:14" ht="17.25" customHeight="1">
      <c r="A55" s="2068"/>
      <c r="B55" s="2089"/>
      <c r="C55" s="2089"/>
      <c r="D55" s="2089"/>
      <c r="E55" s="2089"/>
      <c r="F55" s="2089"/>
      <c r="G55" s="2089"/>
      <c r="H55" s="2089"/>
      <c r="I55" s="2089"/>
      <c r="J55" s="2089"/>
      <c r="K55" s="2090"/>
      <c r="L55" s="2090"/>
      <c r="M55" s="991"/>
      <c r="N55" s="229"/>
    </row>
    <row r="56" spans="1:14" ht="19.5" customHeight="1">
      <c r="A56" s="102"/>
      <c r="B56" s="333"/>
      <c r="C56" s="333"/>
      <c r="D56" s="333"/>
      <c r="E56" s="333"/>
      <c r="F56" s="333"/>
      <c r="G56" s="333"/>
      <c r="H56" s="333"/>
      <c r="I56" s="333"/>
      <c r="J56" s="333"/>
      <c r="K56" s="1127"/>
      <c r="L56" s="1127"/>
      <c r="M56" s="265"/>
      <c r="N56" s="229"/>
    </row>
    <row r="57" spans="1:14" ht="19.5" customHeight="1" thickBot="1">
      <c r="A57" s="968"/>
      <c r="B57" s="1385"/>
      <c r="C57" s="1385"/>
      <c r="D57" s="1385"/>
      <c r="E57" s="1385"/>
      <c r="F57" s="1385"/>
      <c r="G57" s="1385"/>
      <c r="H57" s="1385"/>
      <c r="I57" s="1385"/>
      <c r="J57" s="1385"/>
      <c r="K57" s="1386"/>
      <c r="L57" s="1386"/>
      <c r="M57" s="957"/>
      <c r="N57" s="229"/>
    </row>
    <row r="58" spans="1:14" ht="13.5" customHeight="1" thickTop="1">
      <c r="A58" s="47"/>
      <c r="B58" s="333"/>
      <c r="C58" s="333"/>
      <c r="D58" s="333"/>
      <c r="E58" s="333"/>
      <c r="F58" s="333"/>
      <c r="G58" s="333"/>
      <c r="H58" s="333"/>
      <c r="I58" s="333"/>
      <c r="J58" s="333"/>
      <c r="K58" s="1127"/>
      <c r="L58" s="1127"/>
      <c r="M58" s="1128"/>
      <c r="N58" s="229"/>
    </row>
    <row r="59" spans="1:14" ht="18" customHeight="1">
      <c r="A59" s="102"/>
      <c r="B59" s="102"/>
      <c r="K59" s="4"/>
      <c r="L59" s="4"/>
    </row>
    <row r="60" spans="1:14" ht="18" customHeight="1">
      <c r="A60" s="431" t="s">
        <v>128</v>
      </c>
      <c r="B60" s="427"/>
      <c r="C60" s="263"/>
      <c r="G60" s="66"/>
      <c r="K60" s="427"/>
      <c r="L60" s="427"/>
      <c r="M60" s="428" t="s">
        <v>258</v>
      </c>
    </row>
    <row r="61" spans="1:14" ht="18" customHeight="1">
      <c r="A61" s="28"/>
      <c r="B61" s="20"/>
      <c r="C61" s="263"/>
      <c r="D61" s="263"/>
      <c r="E61" s="263"/>
      <c r="F61" s="263"/>
      <c r="G61" s="66"/>
      <c r="H61" s="263"/>
      <c r="I61" s="263"/>
      <c r="J61" s="263"/>
      <c r="K61" s="263"/>
      <c r="L61" s="263"/>
      <c r="M61" s="263"/>
    </row>
    <row r="62" spans="1:14" ht="18" customHeight="1">
      <c r="A62" s="18" t="s">
        <v>112</v>
      </c>
      <c r="M62" s="107" t="s">
        <v>259</v>
      </c>
    </row>
    <row r="63" spans="1:14" s="263" customFormat="1" ht="18" customHeight="1" thickBot="1">
      <c r="A63" s="103" t="s">
        <v>20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 t="s">
        <v>260</v>
      </c>
    </row>
    <row r="64" spans="1:14" ht="18" customHeight="1" thickTop="1">
      <c r="A64" s="1316"/>
      <c r="B64" s="1316"/>
      <c r="C64" s="1316"/>
      <c r="D64" s="1316"/>
      <c r="E64" s="1317">
        <v>2017</v>
      </c>
      <c r="F64" s="1317"/>
      <c r="G64" s="1317"/>
      <c r="H64" s="1317">
        <v>2016</v>
      </c>
      <c r="I64" s="1316"/>
      <c r="J64" s="1318"/>
      <c r="K64" s="1319"/>
      <c r="L64" s="1319"/>
      <c r="M64" s="1320"/>
    </row>
    <row r="65" spans="1:14" ht="18" customHeight="1">
      <c r="A65" s="461" t="s">
        <v>583</v>
      </c>
      <c r="B65" s="239"/>
      <c r="C65" s="239"/>
      <c r="D65" s="239"/>
      <c r="E65" s="239"/>
      <c r="F65" s="165"/>
      <c r="G65" s="239"/>
      <c r="H65" s="239"/>
      <c r="I65" s="239"/>
      <c r="J65" s="463"/>
      <c r="K65" s="464"/>
      <c r="L65" s="464"/>
      <c r="M65" s="465" t="s">
        <v>591</v>
      </c>
    </row>
    <row r="66" spans="1:14" ht="18" customHeight="1">
      <c r="A66" s="269" t="s">
        <v>615</v>
      </c>
      <c r="B66" s="62"/>
      <c r="C66" s="62"/>
      <c r="D66" s="268"/>
      <c r="E66" s="247">
        <f>'[9]P35--41écoR2'!E66</f>
        <v>643.4</v>
      </c>
      <c r="F66" s="268"/>
      <c r="G66" s="268"/>
      <c r="H66" s="268">
        <f>'[9]P35--41écoR2'!H66</f>
        <v>436</v>
      </c>
      <c r="I66" s="268"/>
      <c r="J66" s="62"/>
      <c r="K66" s="62"/>
      <c r="L66" s="62"/>
      <c r="M66" s="239" t="s">
        <v>616</v>
      </c>
    </row>
    <row r="67" spans="1:14" ht="18" customHeight="1">
      <c r="A67" s="269" t="s">
        <v>617</v>
      </c>
      <c r="B67" s="272"/>
      <c r="C67" s="272"/>
      <c r="D67" s="268"/>
      <c r="E67" s="268">
        <f>'[9]P35--41écoR2'!E67</f>
        <v>3210.4</v>
      </c>
      <c r="F67" s="268"/>
      <c r="G67" s="268"/>
      <c r="H67" s="268">
        <f>'[9]P35--41écoR2'!H67</f>
        <v>3299.6</v>
      </c>
      <c r="I67" s="271"/>
      <c r="J67" s="62"/>
      <c r="K67" s="62"/>
      <c r="L67" s="62"/>
      <c r="M67" s="139" t="s">
        <v>618</v>
      </c>
    </row>
    <row r="68" spans="1:14" ht="18" customHeight="1">
      <c r="A68" s="262" t="s">
        <v>586</v>
      </c>
      <c r="B68" s="62"/>
      <c r="C68" s="62"/>
      <c r="D68" s="188"/>
      <c r="E68" s="271"/>
      <c r="F68" s="247"/>
      <c r="G68" s="268"/>
      <c r="H68" s="247"/>
      <c r="I68" s="268"/>
      <c r="J68" s="272"/>
      <c r="K68" s="272"/>
      <c r="L68" s="272"/>
      <c r="M68" s="465" t="s">
        <v>594</v>
      </c>
    </row>
    <row r="69" spans="1:14" ht="18" customHeight="1">
      <c r="A69" s="269" t="s">
        <v>619</v>
      </c>
      <c r="B69" s="62"/>
      <c r="C69" s="62"/>
      <c r="D69" s="271"/>
      <c r="E69" s="247">
        <f>'[9]P35--41écoR2'!E69</f>
        <v>0.9</v>
      </c>
      <c r="F69" s="271"/>
      <c r="G69" s="247"/>
      <c r="H69" s="247">
        <f>'[9]P35--41écoR2'!H69</f>
        <v>1.4</v>
      </c>
      <c r="I69" s="188"/>
      <c r="J69" s="62"/>
      <c r="K69" s="62"/>
      <c r="L69" s="62"/>
      <c r="M69" s="239" t="s">
        <v>620</v>
      </c>
    </row>
    <row r="70" spans="1:14" ht="18" customHeight="1" thickBot="1">
      <c r="A70" s="1275" t="s">
        <v>621</v>
      </c>
      <c r="B70" s="1294"/>
      <c r="C70" s="1294"/>
      <c r="D70" s="1324"/>
      <c r="E70" s="1816">
        <f>'[9]P35--41écoR2'!E70</f>
        <v>23</v>
      </c>
      <c r="F70" s="1817"/>
      <c r="G70" s="1818"/>
      <c r="H70" s="1816">
        <f>'[9]P35--41écoR2'!H70</f>
        <v>41.9</v>
      </c>
      <c r="I70" s="1274"/>
      <c r="J70" s="1274"/>
      <c r="K70" s="1274"/>
      <c r="L70" s="1274"/>
      <c r="M70" s="1207" t="s">
        <v>622</v>
      </c>
    </row>
    <row r="71" spans="1:14" ht="18" customHeight="1" thickTop="1">
      <c r="A71" s="98" t="s">
        <v>482</v>
      </c>
      <c r="M71" s="81" t="s">
        <v>483</v>
      </c>
    </row>
    <row r="72" spans="1:14" ht="18" customHeight="1">
      <c r="A72" s="103"/>
      <c r="G72" s="336"/>
      <c r="J72" s="517"/>
      <c r="K72" s="24"/>
      <c r="L72" s="24"/>
      <c r="M72" s="235"/>
    </row>
    <row r="73" spans="1:14" ht="18" customHeight="1">
      <c r="A73" s="462" t="s">
        <v>590</v>
      </c>
      <c r="B73" s="229"/>
      <c r="C73" s="229"/>
      <c r="D73" s="229"/>
      <c r="E73" s="229"/>
      <c r="F73" s="229"/>
      <c r="G73" s="229"/>
      <c r="H73" s="229"/>
      <c r="I73" s="229"/>
      <c r="J73" s="467"/>
      <c r="K73" s="19"/>
      <c r="L73" s="19"/>
      <c r="M73" s="468" t="s">
        <v>598</v>
      </c>
      <c r="N73" s="229"/>
    </row>
    <row r="74" spans="1:14" ht="18" customHeight="1" thickBot="1">
      <c r="A74" s="103" t="s">
        <v>20</v>
      </c>
      <c r="B74" s="153"/>
      <c r="C74" s="153"/>
      <c r="D74" s="1158"/>
      <c r="E74" s="153"/>
      <c r="F74" s="1158"/>
      <c r="G74" s="1158"/>
      <c r="H74" s="153"/>
      <c r="I74" s="1158"/>
      <c r="J74" s="153"/>
      <c r="K74" s="153"/>
      <c r="L74" s="153"/>
      <c r="M74" s="81" t="s">
        <v>260</v>
      </c>
      <c r="N74" s="229"/>
    </row>
    <row r="75" spans="1:14" ht="18" customHeight="1" thickTop="1">
      <c r="A75" s="1321"/>
      <c r="B75" s="1316"/>
      <c r="C75" s="1322"/>
      <c r="D75" s="1323"/>
      <c r="E75" s="1317">
        <v>2017</v>
      </c>
      <c r="F75" s="1317"/>
      <c r="G75" s="1317"/>
      <c r="H75" s="1317">
        <v>2016</v>
      </c>
      <c r="I75" s="1323"/>
      <c r="J75" s="1322"/>
      <c r="K75" s="1322"/>
      <c r="L75" s="1322"/>
      <c r="M75" s="1316"/>
      <c r="N75" s="229"/>
    </row>
    <row r="76" spans="1:14" ht="18" customHeight="1">
      <c r="A76" s="518" t="s">
        <v>623</v>
      </c>
      <c r="B76" s="239"/>
      <c r="C76" s="62"/>
      <c r="D76" s="32"/>
      <c r="E76" s="268">
        <f>'[9]P35--41écoR2'!E76</f>
        <v>1660.9</v>
      </c>
      <c r="F76" s="268"/>
      <c r="G76" s="268"/>
      <c r="H76" s="268">
        <f>'[9]P35--41écoR2'!H76</f>
        <v>1582</v>
      </c>
      <c r="I76" s="271"/>
      <c r="J76" s="62"/>
      <c r="K76" s="62"/>
      <c r="L76" s="62"/>
      <c r="M76" s="469" t="s">
        <v>624</v>
      </c>
      <c r="N76" s="229"/>
    </row>
    <row r="77" spans="1:14" ht="18" customHeight="1" thickBot="1">
      <c r="A77" s="1291" t="s">
        <v>10</v>
      </c>
      <c r="B77" s="1268"/>
      <c r="C77" s="1268"/>
      <c r="D77" s="1268"/>
      <c r="E77" s="1807">
        <f>'[9]P35--41écoR2'!E77</f>
        <v>5.3</v>
      </c>
      <c r="F77" s="1807"/>
      <c r="G77" s="1807"/>
      <c r="H77" s="1807">
        <f>'[9]P35--41écoR2'!H77</f>
        <v>5.3</v>
      </c>
      <c r="I77" s="1268"/>
      <c r="J77" s="1268"/>
      <c r="K77" s="1268"/>
      <c r="L77" s="1268"/>
      <c r="M77" s="1292" t="s">
        <v>188</v>
      </c>
      <c r="N77" s="229"/>
    </row>
    <row r="78" spans="1:14" ht="18" customHeight="1" thickTop="1">
      <c r="A78" s="520" t="s">
        <v>482</v>
      </c>
      <c r="B78" s="263"/>
      <c r="C78" s="263"/>
      <c r="D78" s="263"/>
      <c r="E78" s="263"/>
      <c r="F78" s="263"/>
      <c r="G78" s="263"/>
      <c r="H78" s="263"/>
      <c r="I78" s="263"/>
      <c r="J78" s="263"/>
      <c r="K78" s="263"/>
      <c r="L78" s="263"/>
      <c r="M78" s="263" t="s">
        <v>483</v>
      </c>
    </row>
    <row r="79" spans="1:14" ht="18" customHeight="1">
      <c r="D79" s="312"/>
    </row>
    <row r="80" spans="1:14" ht="18" customHeight="1" thickBot="1">
      <c r="A80" s="18" t="s">
        <v>625</v>
      </c>
      <c r="M80" s="107" t="s">
        <v>626</v>
      </c>
    </row>
    <row r="81" spans="1:13" ht="18" customHeight="1" thickTop="1">
      <c r="A81" s="1234"/>
      <c r="B81" s="2329" t="s">
        <v>262</v>
      </c>
      <c r="C81" s="2329"/>
      <c r="D81" s="2329" t="s">
        <v>487</v>
      </c>
      <c r="E81" s="2329"/>
      <c r="F81" s="2329"/>
      <c r="G81" s="2329"/>
      <c r="H81" s="2349" t="s">
        <v>261</v>
      </c>
      <c r="I81" s="2349"/>
      <c r="J81" s="1235"/>
      <c r="K81" s="1236"/>
      <c r="L81" s="1236"/>
      <c r="M81" s="1237"/>
    </row>
    <row r="82" spans="1:13" ht="18" customHeight="1">
      <c r="A82" s="303"/>
      <c r="B82" s="2330"/>
      <c r="C82" s="2330"/>
      <c r="D82" s="2330"/>
      <c r="E82" s="2330"/>
      <c r="F82" s="2330"/>
      <c r="G82" s="2330"/>
      <c r="H82" s="303" t="s">
        <v>488</v>
      </c>
      <c r="I82" s="1169"/>
      <c r="J82" s="1169"/>
      <c r="K82" s="305"/>
      <c r="L82" s="305"/>
      <c r="M82" s="304"/>
    </row>
    <row r="83" spans="1:13" ht="18" customHeight="1">
      <c r="A83" s="306"/>
      <c r="B83" s="2331" t="s">
        <v>94</v>
      </c>
      <c r="C83" s="2331"/>
      <c r="D83" s="2331" t="s">
        <v>489</v>
      </c>
      <c r="E83" s="2331"/>
      <c r="F83" s="2331"/>
      <c r="G83" s="2331"/>
      <c r="H83" s="2331" t="s">
        <v>93</v>
      </c>
      <c r="I83" s="2331"/>
      <c r="J83" s="1160"/>
      <c r="K83" s="307"/>
      <c r="L83" s="307"/>
      <c r="M83" s="304"/>
    </row>
    <row r="84" spans="1:13" ht="18" customHeight="1">
      <c r="A84" s="306"/>
      <c r="B84" s="2332"/>
      <c r="C84" s="2332"/>
      <c r="D84" s="2332"/>
      <c r="E84" s="2332"/>
      <c r="F84" s="2332"/>
      <c r="G84" s="2332"/>
      <c r="H84" s="2348" t="s">
        <v>490</v>
      </c>
      <c r="I84" s="2348"/>
      <c r="J84" s="1172"/>
      <c r="K84" s="309"/>
      <c r="L84" s="307"/>
      <c r="M84" s="304"/>
    </row>
    <row r="85" spans="1:13" ht="18" customHeight="1">
      <c r="A85" s="236"/>
      <c r="B85" s="2327" t="s">
        <v>491</v>
      </c>
      <c r="C85" s="2327"/>
      <c r="D85" s="2327" t="s">
        <v>492</v>
      </c>
      <c r="E85" s="2327"/>
      <c r="F85" s="2328" t="s">
        <v>600</v>
      </c>
      <c r="G85" s="2328"/>
      <c r="H85" s="154"/>
      <c r="I85" s="1162"/>
      <c r="J85" s="1162"/>
      <c r="K85" s="154"/>
      <c r="L85" s="154"/>
      <c r="M85" s="141"/>
    </row>
    <row r="86" spans="1:13" ht="18" customHeight="1">
      <c r="A86" s="232"/>
      <c r="B86" s="2326" t="s">
        <v>264</v>
      </c>
      <c r="C86" s="2326"/>
      <c r="D86" s="2326" t="s">
        <v>263</v>
      </c>
      <c r="E86" s="2326"/>
      <c r="F86" s="2326" t="s">
        <v>601</v>
      </c>
      <c r="G86" s="2326"/>
      <c r="H86" s="1163"/>
      <c r="I86" s="1163"/>
      <c r="J86" s="1163"/>
      <c r="K86" s="152"/>
      <c r="L86" s="152"/>
      <c r="M86" s="142"/>
    </row>
    <row r="87" spans="1:13" ht="18" customHeight="1">
      <c r="A87" s="232"/>
      <c r="B87" s="1097">
        <v>2017</v>
      </c>
      <c r="C87" s="1097">
        <v>2016</v>
      </c>
      <c r="D87" s="1097">
        <v>2017</v>
      </c>
      <c r="E87" s="1097">
        <v>2016</v>
      </c>
      <c r="F87" s="1097">
        <v>2017</v>
      </c>
      <c r="G87" s="1097">
        <v>2016</v>
      </c>
      <c r="H87" s="1097">
        <v>2017</v>
      </c>
      <c r="I87" s="1097">
        <v>2016</v>
      </c>
      <c r="J87" s="1163"/>
      <c r="K87" s="152"/>
      <c r="L87" s="187"/>
      <c r="M87" s="239"/>
    </row>
    <row r="88" spans="1:13" ht="18" customHeight="1">
      <c r="A88" s="310" t="s">
        <v>493</v>
      </c>
      <c r="B88" s="1938">
        <f>'[9]P35--41écoR2'!B88</f>
        <v>340953</v>
      </c>
      <c r="C88" s="1938">
        <f>'[9]P35--41écoR2'!C88</f>
        <v>323733</v>
      </c>
      <c r="D88" s="1938">
        <f>'[9]P35--41écoR2'!D88</f>
        <v>36753</v>
      </c>
      <c r="E88" s="1938">
        <f>'[9]P35--41écoR2'!E88</f>
        <v>34734</v>
      </c>
      <c r="F88" s="1938">
        <f>'[9]P35--41écoR2'!F88</f>
        <v>12252</v>
      </c>
      <c r="G88" s="1938">
        <f>'[9]P35--41écoR2'!G88</f>
        <v>11991</v>
      </c>
      <c r="H88" s="1938">
        <f>'[9]P35--41écoR2'!H88</f>
        <v>82106</v>
      </c>
      <c r="I88" s="1508">
        <f>'[9]P35--41écoR2'!I88</f>
        <v>79645</v>
      </c>
      <c r="J88" s="382"/>
      <c r="K88" s="311"/>
      <c r="L88" s="312"/>
      <c r="M88" s="302" t="s">
        <v>494</v>
      </c>
    </row>
    <row r="89" spans="1:13" ht="18" customHeight="1" thickBot="1">
      <c r="A89" s="1291" t="s">
        <v>10</v>
      </c>
      <c r="B89" s="1928">
        <f>'[9]P35--41écoR2'!B89</f>
        <v>16.3</v>
      </c>
      <c r="C89" s="1928">
        <f>'[9]P35--41écoR2'!C89</f>
        <v>16.2</v>
      </c>
      <c r="D89" s="1928">
        <f>'[9]P35--41écoR2'!D89</f>
        <v>12</v>
      </c>
      <c r="E89" s="1928">
        <f>'[9]P35--41écoR2'!E89</f>
        <v>11.7</v>
      </c>
      <c r="F89" s="1928">
        <f>'[9]P35--41écoR2'!F89</f>
        <v>1.9</v>
      </c>
      <c r="G89" s="1928">
        <f>'[9]P35--41écoR2'!G89</f>
        <v>1.9</v>
      </c>
      <c r="H89" s="1928">
        <f>'[9]P35--41écoR2'!H89</f>
        <v>7.2</v>
      </c>
      <c r="I89" s="1928">
        <f>'[9]P35--41écoR2'!I89</f>
        <v>7.2</v>
      </c>
      <c r="J89" s="1268"/>
      <c r="K89" s="1268"/>
      <c r="L89" s="1268"/>
      <c r="M89" s="1292" t="s">
        <v>188</v>
      </c>
    </row>
    <row r="90" spans="1:13" ht="18" customHeight="1" thickTop="1">
      <c r="A90" s="313" t="s">
        <v>495</v>
      </c>
      <c r="B90" s="314"/>
      <c r="C90" s="315"/>
      <c r="D90" s="315"/>
      <c r="E90" s="315"/>
      <c r="F90" s="315"/>
      <c r="G90" s="315"/>
      <c r="H90" s="315"/>
      <c r="I90" s="315"/>
      <c r="J90" s="315"/>
      <c r="K90" s="314"/>
      <c r="L90" s="314"/>
      <c r="M90" s="316" t="s">
        <v>496</v>
      </c>
    </row>
    <row r="91" spans="1:13" ht="18" customHeight="1">
      <c r="A91" s="318" t="s">
        <v>482</v>
      </c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 t="s">
        <v>483</v>
      </c>
    </row>
    <row r="92" spans="1:13" s="263" customFormat="1" ht="18" customHeight="1">
      <c r="A92" s="5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</row>
    <row r="93" spans="1:13" s="263" customFormat="1" ht="18" customHeight="1">
      <c r="A93" s="431" t="s">
        <v>627</v>
      </c>
      <c r="B93" s="427"/>
      <c r="D93" s="81"/>
      <c r="E93" s="81"/>
      <c r="F93" s="81"/>
      <c r="G93" s="81"/>
      <c r="H93" s="81"/>
      <c r="I93" s="81"/>
      <c r="J93" s="81"/>
      <c r="K93" s="427"/>
      <c r="L93" s="427"/>
      <c r="M93" s="428" t="s">
        <v>628</v>
      </c>
    </row>
    <row r="94" spans="1:13" s="263" customFormat="1" ht="18" customHeight="1">
      <c r="A94" s="28"/>
      <c r="B94" s="20"/>
    </row>
    <row r="95" spans="1:13" ht="18" customHeight="1">
      <c r="A95" s="18" t="s">
        <v>629</v>
      </c>
      <c r="M95" s="151" t="s">
        <v>630</v>
      </c>
    </row>
    <row r="96" spans="1:13" ht="18" customHeight="1" thickBot="1">
      <c r="A96" s="522" t="s">
        <v>631</v>
      </c>
      <c r="M96" s="142" t="s">
        <v>632</v>
      </c>
    </row>
    <row r="97" spans="1:13" ht="18" customHeight="1" thickTop="1">
      <c r="A97" s="1321"/>
      <c r="B97" s="1316"/>
      <c r="C97" s="1322"/>
      <c r="D97" s="1323"/>
      <c r="E97" s="1317">
        <v>2017</v>
      </c>
      <c r="F97" s="1317"/>
      <c r="G97" s="1317"/>
      <c r="H97" s="1317">
        <v>2016</v>
      </c>
      <c r="I97" s="1323"/>
      <c r="J97" s="1322"/>
      <c r="K97" s="1322"/>
      <c r="L97" s="1322"/>
      <c r="M97" s="1316"/>
    </row>
    <row r="98" spans="1:13" ht="18" customHeight="1">
      <c r="A98" s="232" t="s">
        <v>633</v>
      </c>
      <c r="B98" s="523"/>
      <c r="C98" s="523"/>
      <c r="D98" s="496"/>
      <c r="E98" s="2063" t="str">
        <f>'[9]P35--41écoR2'!E98</f>
        <v>…</v>
      </c>
      <c r="F98" s="2063"/>
      <c r="G98" s="2063"/>
      <c r="H98" s="2063" t="str">
        <f>'[9]P35--41écoR2'!H98</f>
        <v>…</v>
      </c>
      <c r="I98" s="523"/>
      <c r="J98" s="523"/>
      <c r="K98" s="523"/>
      <c r="L98" s="523"/>
      <c r="M98" s="524" t="s">
        <v>634</v>
      </c>
    </row>
    <row r="99" spans="1:13" ht="18" customHeight="1">
      <c r="A99" s="269" t="s">
        <v>635</v>
      </c>
      <c r="B99" s="197"/>
      <c r="C99" s="197"/>
      <c r="D99" s="498"/>
      <c r="E99" s="2065" t="str">
        <f>'[9]P35--41écoR2'!E99</f>
        <v>…</v>
      </c>
      <c r="F99" s="2063"/>
      <c r="G99" s="2065"/>
      <c r="H99" s="2065" t="str">
        <f>'[9]P35--41écoR2'!H99</f>
        <v>…</v>
      </c>
      <c r="I99" s="197"/>
      <c r="J99" s="197"/>
      <c r="K99" s="197"/>
      <c r="L99" s="197"/>
      <c r="M99" s="525" t="s">
        <v>636</v>
      </c>
    </row>
    <row r="100" spans="1:13" ht="18" customHeight="1">
      <c r="A100" s="269" t="s">
        <v>637</v>
      </c>
      <c r="B100" s="197"/>
      <c r="C100" s="197"/>
      <c r="D100" s="498"/>
      <c r="E100" s="2065" t="str">
        <f>'[9]P35--41écoR2'!E100</f>
        <v>…</v>
      </c>
      <c r="F100" s="2063"/>
      <c r="G100" s="2065"/>
      <c r="H100" s="2065" t="str">
        <f>'[9]P35--41écoR2'!H100</f>
        <v>…</v>
      </c>
      <c r="I100" s="197"/>
      <c r="J100" s="197"/>
      <c r="K100" s="197"/>
      <c r="L100" s="197"/>
      <c r="M100" s="525" t="s">
        <v>638</v>
      </c>
    </row>
    <row r="101" spans="1:13" ht="18" customHeight="1">
      <c r="A101" s="269" t="s">
        <v>639</v>
      </c>
      <c r="B101" s="197"/>
      <c r="C101" s="197"/>
      <c r="D101" s="498"/>
      <c r="E101" s="2065" t="str">
        <f>'[9]P35--41écoR2'!E101</f>
        <v>…</v>
      </c>
      <c r="F101" s="2063"/>
      <c r="G101" s="2065"/>
      <c r="H101" s="2065" t="str">
        <f>'[9]P35--41écoR2'!H101</f>
        <v>…</v>
      </c>
      <c r="I101" s="197"/>
      <c r="J101" s="197"/>
      <c r="K101" s="197"/>
      <c r="L101" s="197"/>
      <c r="M101" s="525" t="s">
        <v>640</v>
      </c>
    </row>
    <row r="102" spans="1:13" s="263" customFormat="1" ht="18" customHeight="1">
      <c r="A102" s="269" t="s">
        <v>641</v>
      </c>
      <c r="B102" s="197"/>
      <c r="C102" s="197"/>
      <c r="D102" s="498"/>
      <c r="E102" s="2065" t="str">
        <f>'[9]P35--41écoR2'!E102</f>
        <v>…</v>
      </c>
      <c r="F102" s="2063"/>
      <c r="G102" s="2065"/>
      <c r="H102" s="2065" t="str">
        <f>'[9]P35--41écoR2'!H102</f>
        <v>…</v>
      </c>
      <c r="I102" s="197"/>
      <c r="J102" s="197"/>
      <c r="K102" s="197"/>
      <c r="L102" s="197"/>
      <c r="M102" s="525" t="s">
        <v>642</v>
      </c>
    </row>
    <row r="103" spans="1:13" s="263" customFormat="1" ht="18" customHeight="1">
      <c r="A103" s="269" t="s">
        <v>643</v>
      </c>
      <c r="B103" s="197"/>
      <c r="C103" s="197"/>
      <c r="D103" s="498"/>
      <c r="E103" s="2065" t="str">
        <f>'[9]P35--41écoR2'!E103</f>
        <v>…</v>
      </c>
      <c r="F103" s="2063"/>
      <c r="G103" s="2065"/>
      <c r="H103" s="2065" t="str">
        <f>'[9]P35--41écoR2'!H103</f>
        <v>…</v>
      </c>
      <c r="I103" s="197"/>
      <c r="J103" s="197"/>
      <c r="K103" s="197"/>
      <c r="L103" s="197"/>
      <c r="M103" s="525" t="s">
        <v>644</v>
      </c>
    </row>
    <row r="104" spans="1:13" s="263" customFormat="1" ht="18" customHeight="1" thickBot="1">
      <c r="A104" s="1275" t="s">
        <v>645</v>
      </c>
      <c r="B104" s="1288"/>
      <c r="C104" s="1288"/>
      <c r="D104" s="1289"/>
      <c r="E104" s="2067" t="str">
        <f>'[9]P35--41écoR2'!E104</f>
        <v>…</v>
      </c>
      <c r="F104" s="2067"/>
      <c r="G104" s="2067"/>
      <c r="H104" s="2067" t="str">
        <f>'[9]P35--41écoR2'!H104</f>
        <v>…</v>
      </c>
      <c r="I104" s="1288"/>
      <c r="J104" s="1288"/>
      <c r="K104" s="1288"/>
      <c r="L104" s="1288"/>
      <c r="M104" s="1325" t="s">
        <v>646</v>
      </c>
    </row>
    <row r="105" spans="1:13" s="263" customFormat="1" ht="18" customHeight="1" thickTop="1">
      <c r="A105" s="667" t="s">
        <v>647</v>
      </c>
      <c r="B105" s="667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 t="s">
        <v>648</v>
      </c>
    </row>
    <row r="106" spans="1:13" ht="18" customHeight="1"/>
    <row r="107" spans="1:13" ht="18" customHeight="1"/>
    <row r="108" spans="1:13" ht="18" customHeight="1"/>
    <row r="109" spans="1:13" ht="18" customHeight="1"/>
    <row r="110" spans="1:13" ht="18" customHeight="1"/>
    <row r="111" spans="1:13" ht="18" customHeight="1"/>
    <row r="112" spans="1:13" ht="18" customHeight="1"/>
    <row r="113" spans="1:13" ht="18" customHeight="1"/>
    <row r="114" spans="1:13" ht="27.75" customHeight="1"/>
    <row r="115" spans="1:13" ht="18" customHeight="1" thickBot="1"/>
    <row r="116" spans="1:13" ht="13.5" customHeight="1" thickTop="1">
      <c r="A116" s="928"/>
      <c r="B116" s="928"/>
      <c r="C116" s="928"/>
      <c r="D116" s="928"/>
      <c r="E116" s="928"/>
      <c r="F116" s="928"/>
      <c r="G116" s="928"/>
      <c r="H116" s="928"/>
      <c r="I116" s="928"/>
      <c r="J116" s="928"/>
      <c r="K116" s="928"/>
      <c r="L116" s="928"/>
      <c r="M116" s="928"/>
    </row>
    <row r="117" spans="1:13" ht="18" customHeight="1"/>
    <row r="118" spans="1:13" ht="18" customHeight="1">
      <c r="A118" s="431" t="s">
        <v>649</v>
      </c>
      <c r="B118" s="427"/>
      <c r="C118" s="263"/>
      <c r="K118" s="427"/>
      <c r="L118" s="427"/>
      <c r="M118" s="428" t="s">
        <v>650</v>
      </c>
    </row>
    <row r="119" spans="1:13" ht="18" customHeight="1">
      <c r="A119" s="28"/>
      <c r="B119" s="20"/>
      <c r="C119" s="263"/>
      <c r="D119" s="263"/>
      <c r="E119" s="263"/>
      <c r="F119" s="263"/>
      <c r="G119" s="263"/>
      <c r="H119" s="263"/>
      <c r="I119" s="263"/>
      <c r="J119" s="263"/>
      <c r="K119" s="263"/>
      <c r="L119" s="263"/>
      <c r="M119" s="263"/>
    </row>
    <row r="120" spans="1:13" ht="18" customHeight="1">
      <c r="A120" s="18" t="s">
        <v>113</v>
      </c>
      <c r="M120" s="107" t="s">
        <v>265</v>
      </c>
    </row>
    <row r="121" spans="1:13" ht="18" customHeight="1" thickBot="1">
      <c r="A121" s="103" t="s">
        <v>21</v>
      </c>
      <c r="K121" s="24"/>
      <c r="L121" s="24"/>
      <c r="M121" s="81" t="s">
        <v>276</v>
      </c>
    </row>
    <row r="122" spans="1:13" ht="18" customHeight="1" thickTop="1">
      <c r="A122" s="1238"/>
      <c r="B122" s="2316" t="s">
        <v>272</v>
      </c>
      <c r="C122" s="2316" t="s">
        <v>271</v>
      </c>
      <c r="D122" s="2316"/>
      <c r="E122" s="2316" t="s">
        <v>261</v>
      </c>
      <c r="F122" s="1326" t="s">
        <v>269</v>
      </c>
      <c r="G122" s="1326" t="s">
        <v>267</v>
      </c>
      <c r="H122" s="2294" t="s">
        <v>266</v>
      </c>
      <c r="I122" s="2294"/>
      <c r="J122" s="2061" t="s">
        <v>266</v>
      </c>
      <c r="K122" s="1239"/>
      <c r="L122" s="1239"/>
      <c r="M122" s="1218"/>
    </row>
    <row r="123" spans="1:13" ht="18" customHeight="1">
      <c r="A123" s="124"/>
      <c r="B123" s="2323"/>
      <c r="C123" s="2323"/>
      <c r="D123" s="2323"/>
      <c r="E123" s="2323"/>
      <c r="F123" s="1331" t="s">
        <v>270</v>
      </c>
      <c r="G123" s="1331" t="s">
        <v>268</v>
      </c>
      <c r="H123" s="2307" t="s">
        <v>499</v>
      </c>
      <c r="I123" s="2307"/>
      <c r="J123" s="2064" t="s">
        <v>1255</v>
      </c>
      <c r="K123" s="179"/>
      <c r="L123" s="179"/>
      <c r="M123" s="229"/>
    </row>
    <row r="124" spans="1:13" ht="18" customHeight="1">
      <c r="A124" s="237"/>
      <c r="B124" s="1329"/>
      <c r="C124" s="2304"/>
      <c r="D124" s="2304"/>
      <c r="E124" s="1329"/>
      <c r="F124" s="1329"/>
      <c r="G124" s="1329" t="s">
        <v>23</v>
      </c>
      <c r="H124" s="2304" t="s">
        <v>22</v>
      </c>
      <c r="I124" s="2304"/>
      <c r="J124" s="1343" t="s">
        <v>180</v>
      </c>
      <c r="K124" s="153"/>
      <c r="L124" s="153"/>
      <c r="M124" s="229"/>
    </row>
    <row r="125" spans="1:13" ht="18" customHeight="1">
      <c r="A125" s="237"/>
      <c r="B125" s="70" t="s">
        <v>274</v>
      </c>
      <c r="C125" s="2304" t="s">
        <v>273</v>
      </c>
      <c r="D125" s="2304"/>
      <c r="E125" s="1329" t="s">
        <v>27</v>
      </c>
      <c r="F125" s="1329" t="s">
        <v>86</v>
      </c>
      <c r="G125" s="1329" t="s">
        <v>24</v>
      </c>
      <c r="H125" s="2304" t="s">
        <v>507</v>
      </c>
      <c r="I125" s="2304"/>
      <c r="J125" s="180" t="s">
        <v>1256</v>
      </c>
      <c r="K125" s="153"/>
      <c r="L125" s="153"/>
      <c r="M125" s="229"/>
    </row>
    <row r="126" spans="1:13" ht="18" customHeight="1">
      <c r="A126" s="232"/>
      <c r="B126" s="1328"/>
      <c r="C126" s="2302"/>
      <c r="D126" s="2302"/>
      <c r="E126" s="1328"/>
      <c r="F126" s="1328" t="s">
        <v>26</v>
      </c>
      <c r="G126" s="1328" t="s">
        <v>25</v>
      </c>
      <c r="H126" s="2302"/>
      <c r="I126" s="2302"/>
      <c r="J126" s="1328"/>
      <c r="K126" s="69"/>
      <c r="L126" s="69"/>
      <c r="M126" s="142"/>
    </row>
    <row r="127" spans="1:13" ht="18" customHeight="1">
      <c r="A127" s="1101" t="s">
        <v>1222</v>
      </c>
      <c r="B127" s="32"/>
      <c r="C127" s="1099"/>
      <c r="D127" s="1099"/>
      <c r="E127" s="1099"/>
      <c r="F127" s="1099"/>
      <c r="G127" s="1099"/>
      <c r="H127" s="1100"/>
      <c r="I127" s="1328"/>
      <c r="J127" s="1328"/>
      <c r="K127" s="69"/>
      <c r="L127" s="62"/>
      <c r="M127" s="1129" t="s">
        <v>1223</v>
      </c>
    </row>
    <row r="128" spans="1:13" ht="18" customHeight="1">
      <c r="A128" s="232" t="s">
        <v>166</v>
      </c>
      <c r="B128" s="488">
        <f>'[3]P35--41écoR2'!B128</f>
        <v>218</v>
      </c>
      <c r="C128" s="2312">
        <f>'[3]P35--41écoR2'!C128</f>
        <v>445</v>
      </c>
      <c r="D128" s="2312">
        <f>'[3]P35--41écoR2'!D128</f>
        <v>0</v>
      </c>
      <c r="E128" s="487">
        <f>'[3]P35--41écoR2'!E128</f>
        <v>7253</v>
      </c>
      <c r="F128" s="487">
        <f>'[3]P35--41écoR2'!F128</f>
        <v>8012</v>
      </c>
      <c r="G128" s="1358" t="str">
        <f>'[3]P35--41écoR2'!G128</f>
        <v>…</v>
      </c>
      <c r="H128" s="2318">
        <f>'[3]P35--41écoR2'!H128</f>
        <v>11338</v>
      </c>
      <c r="I128" s="2318">
        <f>'[3]P35--41écoR2'!I128</f>
        <v>0</v>
      </c>
      <c r="J128" s="1356">
        <f>'[3]P35--41écoR2'!J128</f>
        <v>348</v>
      </c>
      <c r="K128" s="273"/>
      <c r="L128" s="274"/>
      <c r="M128" s="155" t="s">
        <v>275</v>
      </c>
    </row>
    <row r="129" spans="1:13" ht="18" customHeight="1">
      <c r="A129" s="30" t="s">
        <v>10</v>
      </c>
      <c r="B129" s="1336">
        <f>'[3]P35--41écoR2'!B129</f>
        <v>1.2450028555111365</v>
      </c>
      <c r="C129" s="2322">
        <f>'[3]P35--41écoR2'!C129</f>
        <v>0.33410415039942337</v>
      </c>
      <c r="D129" s="2322">
        <f>'[3]P35--41écoR2'!D129</f>
        <v>0</v>
      </c>
      <c r="E129" s="1336">
        <f>'[3]P35--41écoR2'!E129</f>
        <v>1.9779974037590951</v>
      </c>
      <c r="F129" s="1336">
        <f>'[3]P35--41écoR2'!F129</f>
        <v>1.9958697552991935</v>
      </c>
      <c r="G129" s="1339" t="str">
        <f>'[3]P35--41écoR2'!G129</f>
        <v>…</v>
      </c>
      <c r="H129" s="2322">
        <f>'[3]P35--41écoR2'!H129</f>
        <v>1.7845815803101062</v>
      </c>
      <c r="I129" s="2322">
        <f>'[3]P35--41écoR2'!I129</f>
        <v>0</v>
      </c>
      <c r="J129" s="1336">
        <f>'[3]P35--41écoR2'!J129</f>
        <v>4.9459920409323477</v>
      </c>
      <c r="K129" s="164"/>
      <c r="L129" s="164"/>
      <c r="M129" s="123" t="s">
        <v>188</v>
      </c>
    </row>
    <row r="130" spans="1:13" ht="18" customHeight="1">
      <c r="A130" s="1106"/>
      <c r="B130" s="1130"/>
      <c r="C130" s="1130"/>
      <c r="D130" s="1130"/>
      <c r="E130" s="1130"/>
      <c r="F130" s="1130"/>
      <c r="G130" s="1130"/>
      <c r="H130" s="1130"/>
      <c r="I130" s="1130"/>
      <c r="J130" s="1130"/>
      <c r="K130" s="1133"/>
      <c r="L130" s="1133"/>
      <c r="M130" s="1134"/>
    </row>
    <row r="131" spans="1:13" ht="18" customHeight="1">
      <c r="A131" s="1102" t="s">
        <v>1224</v>
      </c>
      <c r="B131" s="1328"/>
      <c r="C131" s="106"/>
      <c r="D131" s="106"/>
      <c r="E131" s="106"/>
      <c r="F131" s="106"/>
      <c r="G131" s="106"/>
      <c r="H131" s="1098"/>
      <c r="I131" s="1328"/>
      <c r="J131" s="1328"/>
      <c r="K131" s="69"/>
      <c r="L131" s="69"/>
      <c r="M131" s="1132" t="s">
        <v>1225</v>
      </c>
    </row>
    <row r="132" spans="1:13" ht="18" customHeight="1">
      <c r="A132" s="232" t="s">
        <v>166</v>
      </c>
      <c r="B132" s="488">
        <f>'[3]P35--41écoR2'!B132</f>
        <v>287</v>
      </c>
      <c r="C132" s="2312">
        <f>'[3]P35--41écoR2'!C132</f>
        <v>809</v>
      </c>
      <c r="D132" s="2312">
        <f>'[3]P35--41écoR2'!D132</f>
        <v>0</v>
      </c>
      <c r="E132" s="487">
        <f>'[3]P35--41écoR2'!E132</f>
        <v>8793</v>
      </c>
      <c r="F132" s="487">
        <f>'[3]P35--41écoR2'!F132</f>
        <v>9219</v>
      </c>
      <c r="G132" s="1358" t="str">
        <f>'[3]P35--41écoR2'!G132</f>
        <v>…</v>
      </c>
      <c r="H132" s="2318">
        <f>'[3]P35--41écoR2'!H132</f>
        <v>13472</v>
      </c>
      <c r="I132" s="2318">
        <f>'[3]P35--41écoR2'!I132</f>
        <v>0</v>
      </c>
      <c r="J132" s="1356" t="str">
        <f>'[3]P35--41écoR2'!J132</f>
        <v>…</v>
      </c>
      <c r="K132" s="273"/>
      <c r="L132" s="274"/>
      <c r="M132" s="155" t="s">
        <v>275</v>
      </c>
    </row>
    <row r="133" spans="1:13" ht="18" customHeight="1" thickBot="1">
      <c r="A133" s="1183" t="s">
        <v>10</v>
      </c>
      <c r="B133" s="1340">
        <f>'[3]P35--41écoR2'!B133</f>
        <v>1.5079865489701556</v>
      </c>
      <c r="C133" s="2317">
        <f>'[3]P35--41écoR2'!C133</f>
        <v>0.53573675392531472</v>
      </c>
      <c r="D133" s="2317">
        <f>'[3]P35--41écoR2'!D133</f>
        <v>0</v>
      </c>
      <c r="E133" s="1340">
        <f>'[3]P35--41écoR2'!E133</f>
        <v>2.3080739276630258</v>
      </c>
      <c r="F133" s="1340">
        <f>'[3]P35--41écoR2'!F133</f>
        <v>2.1774610695280634</v>
      </c>
      <c r="G133" s="1348" t="str">
        <f>'[3]P35--41écoR2'!G133</f>
        <v>…</v>
      </c>
      <c r="H133" s="2317">
        <f>'[3]P35--41écoR2'!H133</f>
        <v>1.7982135325178727</v>
      </c>
      <c r="I133" s="2317">
        <f>'[3]P35--41écoR2'!I133</f>
        <v>0</v>
      </c>
      <c r="J133" s="1340" t="str">
        <f>'[3]P35--41écoR2'!J133</f>
        <v>…</v>
      </c>
      <c r="K133" s="1286"/>
      <c r="L133" s="1286"/>
      <c r="M133" s="1179" t="s">
        <v>188</v>
      </c>
    </row>
    <row r="134" spans="1:13" s="774" customFormat="1" ht="18" customHeight="1" thickTop="1">
      <c r="A134" s="2320" t="s">
        <v>1258</v>
      </c>
      <c r="B134" s="2321"/>
      <c r="C134" s="2321"/>
      <c r="D134" s="2321"/>
      <c r="E134" s="2321"/>
      <c r="F134" s="2321"/>
      <c r="G134" s="2321"/>
      <c r="H134" s="81"/>
      <c r="I134" s="2313" t="s">
        <v>1257</v>
      </c>
      <c r="J134" s="2313"/>
      <c r="K134" s="2313"/>
      <c r="L134" s="2313"/>
      <c r="M134" s="2313"/>
    </row>
    <row r="135" spans="1:13" ht="18" customHeight="1"/>
    <row r="136" spans="1:13" ht="18" customHeight="1">
      <c r="A136" s="18" t="s">
        <v>114</v>
      </c>
      <c r="M136" s="107" t="s">
        <v>277</v>
      </c>
    </row>
    <row r="137" spans="1:13" ht="18" customHeight="1" thickBot="1">
      <c r="A137" s="103" t="s">
        <v>21</v>
      </c>
      <c r="K137" s="24"/>
      <c r="L137" s="24"/>
      <c r="M137" s="81" t="s">
        <v>276</v>
      </c>
    </row>
    <row r="138" spans="1:13" ht="18" customHeight="1" thickTop="1">
      <c r="A138" s="1387"/>
      <c r="B138" s="1322"/>
      <c r="C138" s="1323"/>
      <c r="D138" s="1323"/>
      <c r="E138" s="1317">
        <v>2017</v>
      </c>
      <c r="F138" s="1317"/>
      <c r="G138" s="1317"/>
      <c r="H138" s="1317">
        <v>2016</v>
      </c>
      <c r="I138" s="1322"/>
      <c r="J138" s="1322"/>
      <c r="K138" s="1322"/>
      <c r="L138" s="1322"/>
      <c r="M138" s="1316"/>
    </row>
    <row r="139" spans="1:13" ht="18" customHeight="1">
      <c r="A139" s="1240" t="s">
        <v>28</v>
      </c>
      <c r="B139" s="523"/>
      <c r="C139" s="1346"/>
      <c r="D139" s="1346"/>
      <c r="E139" s="1346">
        <f>'[3]P35--41écoR2'!E139</f>
        <v>1912.7139999999999</v>
      </c>
      <c r="F139" s="1346"/>
      <c r="G139" s="1346"/>
      <c r="H139" s="1346" t="str">
        <f>'[3]P35--41écoR2'!H139</f>
        <v>…</v>
      </c>
      <c r="I139" s="523"/>
      <c r="J139" s="523"/>
      <c r="K139" s="523"/>
      <c r="L139" s="523"/>
      <c r="M139" s="115" t="s">
        <v>278</v>
      </c>
    </row>
    <row r="140" spans="1:13" ht="18" customHeight="1">
      <c r="A140" s="275" t="s">
        <v>87</v>
      </c>
      <c r="B140" s="197"/>
      <c r="C140" s="1337"/>
      <c r="D140" s="1337"/>
      <c r="E140" s="1337">
        <f>'[3]P35--41écoR2'!E140</f>
        <v>469.702</v>
      </c>
      <c r="F140" s="1337"/>
      <c r="G140" s="1337"/>
      <c r="H140" s="1337" t="str">
        <f>'[3]P35--41écoR2'!H140</f>
        <v>…</v>
      </c>
      <c r="I140" s="197"/>
      <c r="J140" s="197"/>
      <c r="K140" s="197"/>
      <c r="L140" s="197"/>
      <c r="M140" s="139" t="s">
        <v>279</v>
      </c>
    </row>
    <row r="141" spans="1:13" ht="18" customHeight="1">
      <c r="A141" s="275" t="s">
        <v>88</v>
      </c>
      <c r="B141" s="197"/>
      <c r="C141" s="1337"/>
      <c r="D141" s="1337"/>
      <c r="E141" s="1337">
        <f>'[3]P35--41écoR2'!E141</f>
        <v>1495.674</v>
      </c>
      <c r="F141" s="1337"/>
      <c r="G141" s="1337"/>
      <c r="H141" s="1337" t="str">
        <f>'[3]P35--41écoR2'!H141</f>
        <v>…</v>
      </c>
      <c r="I141" s="197"/>
      <c r="J141" s="197"/>
      <c r="K141" s="197"/>
      <c r="L141" s="197"/>
      <c r="M141" s="139" t="s">
        <v>280</v>
      </c>
    </row>
    <row r="142" spans="1:13" ht="18" customHeight="1">
      <c r="A142" s="275" t="s">
        <v>89</v>
      </c>
      <c r="B142" s="197"/>
      <c r="C142" s="1337"/>
      <c r="D142" s="1337"/>
      <c r="E142" s="1337">
        <f>'[3]P35--41écoR2'!E142</f>
        <v>4840.2830000000004</v>
      </c>
      <c r="F142" s="1337"/>
      <c r="G142" s="1337"/>
      <c r="H142" s="1337" t="str">
        <f>'[3]P35--41écoR2'!H142</f>
        <v>…</v>
      </c>
      <c r="I142" s="197"/>
      <c r="J142" s="197"/>
      <c r="K142" s="197"/>
      <c r="L142" s="197"/>
      <c r="M142" s="139" t="s">
        <v>281</v>
      </c>
    </row>
    <row r="143" spans="1:13" ht="18" customHeight="1" thickBot="1">
      <c r="A143" s="1290" t="s">
        <v>90</v>
      </c>
      <c r="B143" s="1288"/>
      <c r="C143" s="1289"/>
      <c r="D143" s="1289"/>
      <c r="E143" s="1289">
        <f>'[3]P35--41écoR2'!E143</f>
        <v>69.316999999999993</v>
      </c>
      <c r="F143" s="1289"/>
      <c r="G143" s="1289"/>
      <c r="H143" s="1289" t="str">
        <f>'[3]P35--41écoR2'!H143</f>
        <v>…</v>
      </c>
      <c r="I143" s="1288"/>
      <c r="J143" s="1288"/>
      <c r="K143" s="1288"/>
      <c r="L143" s="1288"/>
      <c r="M143" s="1207" t="s">
        <v>282</v>
      </c>
    </row>
    <row r="144" spans="1:13" ht="18" customHeight="1" thickTop="1">
      <c r="A144" s="2320" t="s">
        <v>1258</v>
      </c>
      <c r="B144" s="2321"/>
      <c r="C144" s="2321"/>
      <c r="D144" s="2321"/>
      <c r="E144" s="2321"/>
      <c r="F144" s="2321"/>
      <c r="G144" s="2321"/>
      <c r="I144" s="2313" t="s">
        <v>1257</v>
      </c>
      <c r="J144" s="2313"/>
      <c r="K144" s="2313"/>
      <c r="L144" s="2313"/>
      <c r="M144" s="2313"/>
    </row>
    <row r="145" spans="1:13" ht="18" customHeight="1"/>
    <row r="146" spans="1:13" ht="18" customHeight="1">
      <c r="A146" s="18" t="s">
        <v>115</v>
      </c>
      <c r="H146" s="432"/>
      <c r="M146" s="107" t="s">
        <v>283</v>
      </c>
    </row>
    <row r="147" spans="1:13" ht="18" customHeight="1" thickBot="1">
      <c r="A147" s="103" t="s">
        <v>21</v>
      </c>
      <c r="H147" s="432"/>
      <c r="K147" s="24"/>
      <c r="L147" s="24"/>
      <c r="M147" s="81" t="s">
        <v>276</v>
      </c>
    </row>
    <row r="148" spans="1:13" ht="18" customHeight="1" thickTop="1">
      <c r="A148" s="1387"/>
      <c r="B148" s="1322"/>
      <c r="C148" s="1322"/>
      <c r="D148" s="1323"/>
      <c r="E148" s="1317">
        <v>2017</v>
      </c>
      <c r="F148" s="1317"/>
      <c r="G148" s="1317"/>
      <c r="H148" s="1317">
        <v>2016</v>
      </c>
      <c r="I148" s="1322"/>
      <c r="J148" s="1322"/>
      <c r="K148" s="1322"/>
      <c r="L148" s="1322"/>
      <c r="M148" s="1316"/>
    </row>
    <row r="149" spans="1:13" ht="18" customHeight="1">
      <c r="A149" s="232" t="s">
        <v>28</v>
      </c>
      <c r="B149" s="523"/>
      <c r="C149" s="523"/>
      <c r="D149" s="1346"/>
      <c r="E149" s="1346">
        <f>'[3]P35--41écoR2'!E149</f>
        <v>135.876</v>
      </c>
      <c r="F149" s="1346"/>
      <c r="G149" s="1346"/>
      <c r="H149" s="1346" t="str">
        <f>'[3]P35--41écoR2'!H149</f>
        <v>…</v>
      </c>
      <c r="I149" s="523"/>
      <c r="J149" s="523"/>
      <c r="K149" s="523"/>
      <c r="L149" s="523"/>
      <c r="M149" s="115" t="s">
        <v>278</v>
      </c>
    </row>
    <row r="150" spans="1:13" ht="18" customHeight="1">
      <c r="A150" s="269" t="s">
        <v>87</v>
      </c>
      <c r="B150" s="197"/>
      <c r="C150" s="197"/>
      <c r="D150" s="1337"/>
      <c r="E150" s="1337">
        <f>'[3]P35--41écoR2'!E150</f>
        <v>15.382999999999999</v>
      </c>
      <c r="F150" s="1337"/>
      <c r="G150" s="1337"/>
      <c r="H150" s="1337" t="str">
        <f>'[3]P35--41écoR2'!H150</f>
        <v>…</v>
      </c>
      <c r="I150" s="197"/>
      <c r="J150" s="197"/>
      <c r="K150" s="197"/>
      <c r="L150" s="197"/>
      <c r="M150" s="139" t="s">
        <v>279</v>
      </c>
    </row>
    <row r="151" spans="1:13" ht="18" customHeight="1">
      <c r="A151" s="269" t="s">
        <v>88</v>
      </c>
      <c r="B151" s="197"/>
      <c r="C151" s="197"/>
      <c r="D151" s="1337"/>
      <c r="E151" s="1337">
        <f>'[3]P35--41écoR2'!E151</f>
        <v>49.694000000000003</v>
      </c>
      <c r="F151" s="1337"/>
      <c r="G151" s="1337"/>
      <c r="H151" s="1337" t="str">
        <f>'[3]P35--41écoR2'!H151</f>
        <v>…</v>
      </c>
      <c r="I151" s="197"/>
      <c r="J151" s="197"/>
      <c r="K151" s="197"/>
      <c r="L151" s="197"/>
      <c r="M151" s="139" t="s">
        <v>280</v>
      </c>
    </row>
    <row r="152" spans="1:13" ht="18" customHeight="1">
      <c r="A152" s="269" t="s">
        <v>89</v>
      </c>
      <c r="B152" s="197"/>
      <c r="C152" s="197"/>
      <c r="D152" s="1337"/>
      <c r="E152" s="1337">
        <f>'[3]P35--41écoR2'!E152</f>
        <v>83.153999999999996</v>
      </c>
      <c r="F152" s="1337"/>
      <c r="G152" s="1337"/>
      <c r="H152" s="1337" t="str">
        <f>'[3]P35--41écoR2'!H152</f>
        <v>…</v>
      </c>
      <c r="I152" s="197"/>
      <c r="J152" s="197"/>
      <c r="K152" s="197"/>
      <c r="L152" s="197"/>
      <c r="M152" s="139" t="s">
        <v>281</v>
      </c>
    </row>
    <row r="153" spans="1:13" ht="18" customHeight="1" thickBot="1">
      <c r="A153" s="1275" t="s">
        <v>90</v>
      </c>
      <c r="B153" s="1288"/>
      <c r="C153" s="1288"/>
      <c r="D153" s="1289"/>
      <c r="E153" s="1289">
        <f>'[3]P35--41écoR2'!E153</f>
        <v>2.492</v>
      </c>
      <c r="F153" s="1289"/>
      <c r="G153" s="1289"/>
      <c r="H153" s="1289" t="str">
        <f>'[3]P35--41écoR2'!H153</f>
        <v>…</v>
      </c>
      <c r="I153" s="1288"/>
      <c r="J153" s="1288"/>
      <c r="K153" s="1288"/>
      <c r="L153" s="1288"/>
      <c r="M153" s="1207" t="s">
        <v>282</v>
      </c>
    </row>
    <row r="154" spans="1:13" ht="18" customHeight="1" thickTop="1">
      <c r="A154" s="2320" t="s">
        <v>1258</v>
      </c>
      <c r="B154" s="2321"/>
      <c r="C154" s="2321"/>
      <c r="D154" s="2321"/>
      <c r="E154" s="2321"/>
      <c r="F154" s="2321"/>
      <c r="G154" s="2321"/>
      <c r="I154" s="2313" t="s">
        <v>1257</v>
      </c>
      <c r="J154" s="2313"/>
      <c r="K154" s="2313"/>
      <c r="L154" s="2313"/>
      <c r="M154" s="2313"/>
    </row>
    <row r="155" spans="1:13" ht="18" customHeight="1">
      <c r="A155" s="98"/>
      <c r="B155" s="98"/>
      <c r="C155" s="98"/>
      <c r="D155" s="98"/>
    </row>
    <row r="156" spans="1:13" ht="18" customHeight="1">
      <c r="A156" s="431" t="s">
        <v>651</v>
      </c>
      <c r="B156" s="427"/>
      <c r="C156" s="263"/>
      <c r="K156" s="427"/>
      <c r="L156" s="427"/>
      <c r="M156" s="428" t="s">
        <v>652</v>
      </c>
    </row>
    <row r="157" spans="1:13" ht="18" customHeight="1">
      <c r="A157" s="28"/>
      <c r="B157" s="20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</row>
    <row r="158" spans="1:13" ht="18" customHeight="1" thickBot="1">
      <c r="A158" s="18" t="s">
        <v>116</v>
      </c>
      <c r="M158" s="107" t="s">
        <v>289</v>
      </c>
    </row>
    <row r="159" spans="1:13" ht="18" customHeight="1" thickTop="1">
      <c r="A159" s="1242"/>
      <c r="B159" s="1243" t="s">
        <v>191</v>
      </c>
      <c r="C159" s="1243" t="s">
        <v>393</v>
      </c>
      <c r="D159" s="2316" t="s">
        <v>581</v>
      </c>
      <c r="E159" s="2316"/>
      <c r="F159" s="1244" t="s">
        <v>563</v>
      </c>
      <c r="G159" s="1245" t="s">
        <v>288</v>
      </c>
      <c r="H159" s="1245" t="s">
        <v>287</v>
      </c>
      <c r="I159" s="1245" t="s">
        <v>286</v>
      </c>
      <c r="J159" s="1334" t="s">
        <v>285</v>
      </c>
      <c r="K159" s="1334" t="s">
        <v>284</v>
      </c>
      <c r="L159" s="1334"/>
      <c r="M159" s="1242"/>
    </row>
    <row r="160" spans="1:13" ht="36" customHeight="1">
      <c r="A160" s="277"/>
      <c r="B160" s="1355" t="s">
        <v>4</v>
      </c>
      <c r="C160" s="1355" t="s">
        <v>434</v>
      </c>
      <c r="D160" s="2315" t="s">
        <v>582</v>
      </c>
      <c r="E160" s="2315"/>
      <c r="F160" s="1335" t="s">
        <v>564</v>
      </c>
      <c r="G160" s="1355" t="s">
        <v>33</v>
      </c>
      <c r="H160" s="1355" t="s">
        <v>32</v>
      </c>
      <c r="I160" s="1355" t="s">
        <v>31</v>
      </c>
      <c r="J160" s="1355" t="s">
        <v>30</v>
      </c>
      <c r="K160" s="1355" t="s">
        <v>29</v>
      </c>
      <c r="L160" s="1355"/>
      <c r="M160" s="278"/>
    </row>
    <row r="161" spans="1:13" ht="18" customHeight="1">
      <c r="A161" s="1101" t="s">
        <v>1230</v>
      </c>
      <c r="B161" s="654"/>
      <c r="C161" s="654"/>
      <c r="D161" s="1135"/>
      <c r="E161" s="1135"/>
      <c r="F161" s="1135"/>
      <c r="G161" s="654"/>
      <c r="H161" s="654"/>
      <c r="I161" s="654"/>
      <c r="J161" s="654"/>
      <c r="K161" s="654"/>
      <c r="L161" s="654"/>
      <c r="M161" s="74" t="s">
        <v>1232</v>
      </c>
    </row>
    <row r="162" spans="1:13" ht="18" customHeight="1">
      <c r="A162" s="232" t="s">
        <v>167</v>
      </c>
      <c r="B162" s="1333">
        <f>'[2]P35--41écoR2'!B162</f>
        <v>102</v>
      </c>
      <c r="C162" s="1333">
        <f>'[2]P35--41écoR2'!C162</f>
        <v>6</v>
      </c>
      <c r="D162" s="2314">
        <f>'[2]P35--41écoR2'!D162:E162</f>
        <v>12</v>
      </c>
      <c r="E162" s="2314"/>
      <c r="F162" s="1333">
        <f>'[2]P35--41écoR2'!F162</f>
        <v>8</v>
      </c>
      <c r="G162" s="1333">
        <f>'[2]P35--41écoR2'!G162</f>
        <v>4</v>
      </c>
      <c r="H162" s="1333">
        <f>'[2]P35--41écoR2'!H162</f>
        <v>3</v>
      </c>
      <c r="I162" s="1333">
        <f>'[2]P35--41écoR2'!I162</f>
        <v>19</v>
      </c>
      <c r="J162" s="1333">
        <f>'[2]P35--41écoR2'!J162</f>
        <v>22</v>
      </c>
      <c r="K162" s="1333">
        <f>'[2]P35--41écoR2'!K162</f>
        <v>28</v>
      </c>
      <c r="L162" s="280"/>
      <c r="M162" s="155" t="s">
        <v>290</v>
      </c>
    </row>
    <row r="163" spans="1:13" ht="18" customHeight="1">
      <c r="A163" s="30" t="s">
        <v>10</v>
      </c>
      <c r="B163" s="1339">
        <f>'[2]P35--41écoR2'!B163</f>
        <v>100.00000000000001</v>
      </c>
      <c r="C163" s="1339">
        <f>'[2]P35--41écoR2'!C163</f>
        <v>5.8823529411764701</v>
      </c>
      <c r="D163" s="2311">
        <f>'[2]P35--41écoR2'!D163:E163</f>
        <v>11.76470588235294</v>
      </c>
      <c r="E163" s="2311"/>
      <c r="F163" s="1339">
        <f>'[2]P35--41écoR2'!F163</f>
        <v>7.8431372549019605</v>
      </c>
      <c r="G163" s="1339">
        <f>'[2]P35--41écoR2'!G163</f>
        <v>3.9215686274509802</v>
      </c>
      <c r="H163" s="1339">
        <f>'[2]P35--41écoR2'!H163</f>
        <v>2.9411764705882351</v>
      </c>
      <c r="I163" s="1339">
        <f>'[2]P35--41écoR2'!I163</f>
        <v>18.627450980392158</v>
      </c>
      <c r="J163" s="1339">
        <f>'[2]P35--41écoR2'!J163</f>
        <v>21.568627450980394</v>
      </c>
      <c r="K163" s="1339">
        <f>'[2]P35--41écoR2'!K163</f>
        <v>27.450980392156865</v>
      </c>
      <c r="L163" s="1339"/>
      <c r="M163" s="123" t="s">
        <v>188</v>
      </c>
    </row>
    <row r="164" spans="1:13" ht="18" customHeight="1">
      <c r="A164" s="1106"/>
      <c r="B164" s="1130"/>
      <c r="C164" s="1130"/>
      <c r="D164" s="1130"/>
      <c r="E164" s="1130"/>
      <c r="F164" s="1130"/>
      <c r="G164" s="1130"/>
      <c r="H164" s="1130"/>
      <c r="I164" s="1130"/>
      <c r="J164" s="1130"/>
      <c r="K164" s="1130"/>
      <c r="L164" s="1130"/>
      <c r="M164" s="1134"/>
    </row>
    <row r="165" spans="1:13" ht="18" customHeight="1">
      <c r="A165" s="1102" t="s">
        <v>1231</v>
      </c>
      <c r="B165" s="1355"/>
      <c r="C165" s="1355"/>
      <c r="D165" s="1335"/>
      <c r="E165" s="1335"/>
      <c r="F165" s="1335"/>
      <c r="G165" s="1355"/>
      <c r="H165" s="1355"/>
      <c r="I165" s="1355"/>
      <c r="J165" s="1355"/>
      <c r="K165" s="1355"/>
      <c r="L165" s="1355"/>
      <c r="M165" s="1103" t="s">
        <v>1233</v>
      </c>
    </row>
    <row r="166" spans="1:13" ht="18" customHeight="1">
      <c r="A166" s="232" t="s">
        <v>167</v>
      </c>
      <c r="B166" s="1333">
        <f>'[2]P35--41écoR2'!B166</f>
        <v>107</v>
      </c>
      <c r="C166" s="1333">
        <f>'[2]P35--41écoR2'!C166</f>
        <v>8</v>
      </c>
      <c r="D166" s="2314">
        <f>'[2]P35--41écoR2'!D166:E166</f>
        <v>12</v>
      </c>
      <c r="E166" s="2314"/>
      <c r="F166" s="1333">
        <f>'[2]P35--41écoR2'!F166</f>
        <v>8</v>
      </c>
      <c r="G166" s="1333">
        <f>'[2]P35--41écoR2'!G166</f>
        <v>5</v>
      </c>
      <c r="H166" s="1333">
        <f>'[2]P35--41écoR2'!H166</f>
        <v>3</v>
      </c>
      <c r="I166" s="1333">
        <f>'[2]P35--41écoR2'!I166</f>
        <v>19</v>
      </c>
      <c r="J166" s="1333">
        <f>'[2]P35--41écoR2'!J166</f>
        <v>23</v>
      </c>
      <c r="K166" s="1333">
        <f>'[2]P35--41écoR2'!K166</f>
        <v>29</v>
      </c>
      <c r="L166" s="280"/>
      <c r="M166" s="155" t="s">
        <v>290</v>
      </c>
    </row>
    <row r="167" spans="1:13" s="263" customFormat="1" ht="18" customHeight="1" thickBot="1">
      <c r="A167" s="1183" t="s">
        <v>10</v>
      </c>
      <c r="B167" s="1348">
        <f>'[2]P35--41écoR2'!B167</f>
        <v>100.00000000000001</v>
      </c>
      <c r="C167" s="1348">
        <f>'[2]P35--41écoR2'!C167</f>
        <v>7.4766355140186906</v>
      </c>
      <c r="D167" s="2342">
        <f>'[2]P35--41écoR2'!D167:E167</f>
        <v>11.214953271028037</v>
      </c>
      <c r="E167" s="2342"/>
      <c r="F167" s="1348">
        <f>'[2]P35--41écoR2'!F167</f>
        <v>7.4766355140186906</v>
      </c>
      <c r="G167" s="1348">
        <f>'[2]P35--41écoR2'!G167</f>
        <v>4.6728971962616823</v>
      </c>
      <c r="H167" s="1348">
        <f>'[2]P35--41écoR2'!H167</f>
        <v>2.8037383177570092</v>
      </c>
      <c r="I167" s="1348">
        <f>'[2]P35--41écoR2'!I167</f>
        <v>17.75700934579439</v>
      </c>
      <c r="J167" s="1348">
        <f>'[2]P35--41écoR2'!J167</f>
        <v>21.495327102803738</v>
      </c>
      <c r="K167" s="1348">
        <f>'[2]P35--41écoR2'!K167</f>
        <v>27.102803738317753</v>
      </c>
      <c r="L167" s="1348"/>
      <c r="M167" s="1179" t="s">
        <v>188</v>
      </c>
    </row>
    <row r="168" spans="1:13" s="263" customFormat="1" ht="18" customHeight="1" thickTop="1">
      <c r="A168" s="102" t="s">
        <v>565</v>
      </c>
      <c r="B168" s="102"/>
      <c r="C168" s="102"/>
      <c r="D168" s="102"/>
      <c r="E168" s="102"/>
      <c r="F168" s="456"/>
      <c r="G168" s="457"/>
      <c r="H168" s="457"/>
      <c r="I168" s="81"/>
      <c r="J168" s="81"/>
      <c r="K168" s="81"/>
      <c r="L168" s="81"/>
      <c r="M168" s="265" t="s">
        <v>566</v>
      </c>
    </row>
    <row r="169" spans="1:13" ht="18" customHeight="1">
      <c r="A169" s="98" t="s">
        <v>1259</v>
      </c>
      <c r="B169" s="98"/>
      <c r="M169" s="81" t="s">
        <v>1260</v>
      </c>
    </row>
    <row r="170" spans="1:13" ht="18" customHeight="1"/>
    <row r="171" spans="1:13" ht="18" customHeight="1"/>
    <row r="172" spans="1:13" ht="27.75" customHeight="1" thickBot="1"/>
    <row r="173" spans="1:13" ht="13.5" customHeight="1" thickTop="1">
      <c r="A173" s="928"/>
      <c r="B173" s="928"/>
      <c r="C173" s="928"/>
      <c r="D173" s="928"/>
      <c r="E173" s="928"/>
      <c r="F173" s="928"/>
      <c r="G173" s="928"/>
      <c r="H173" s="928"/>
      <c r="I173" s="928"/>
      <c r="J173" s="928"/>
      <c r="K173" s="928"/>
      <c r="L173" s="928"/>
      <c r="M173" s="928"/>
    </row>
    <row r="174" spans="1:13" ht="18" customHeight="1"/>
    <row r="175" spans="1:13" ht="18" customHeight="1" thickBot="1">
      <c r="A175" s="18" t="s">
        <v>117</v>
      </c>
      <c r="M175" s="107" t="s">
        <v>292</v>
      </c>
    </row>
    <row r="176" spans="1:13" ht="18" customHeight="1" thickTop="1">
      <c r="A176" s="1242"/>
      <c r="B176" s="1334" t="s">
        <v>191</v>
      </c>
      <c r="C176" s="1334" t="s">
        <v>393</v>
      </c>
      <c r="D176" s="2316" t="s">
        <v>581</v>
      </c>
      <c r="E176" s="2316"/>
      <c r="F176" s="1244" t="s">
        <v>563</v>
      </c>
      <c r="G176" s="1245" t="s">
        <v>288</v>
      </c>
      <c r="H176" s="1245" t="s">
        <v>287</v>
      </c>
      <c r="I176" s="1245" t="s">
        <v>286</v>
      </c>
      <c r="J176" s="1334" t="s">
        <v>285</v>
      </c>
      <c r="K176" s="1334" t="s">
        <v>284</v>
      </c>
      <c r="L176" s="1334"/>
      <c r="M176" s="1242"/>
    </row>
    <row r="177" spans="1:13" ht="36" customHeight="1">
      <c r="A177" s="277"/>
      <c r="B177" s="1355" t="s">
        <v>4</v>
      </c>
      <c r="C177" s="1355" t="s">
        <v>394</v>
      </c>
      <c r="D177" s="2315" t="s">
        <v>582</v>
      </c>
      <c r="E177" s="2315"/>
      <c r="F177" s="1335" t="s">
        <v>564</v>
      </c>
      <c r="G177" s="1355" t="s">
        <v>33</v>
      </c>
      <c r="H177" s="1355" t="s">
        <v>32</v>
      </c>
      <c r="I177" s="1355" t="s">
        <v>31</v>
      </c>
      <c r="J177" s="1355" t="s">
        <v>30</v>
      </c>
      <c r="K177" s="1355" t="s">
        <v>29</v>
      </c>
      <c r="L177" s="1355"/>
      <c r="M177" s="278"/>
    </row>
    <row r="178" spans="1:13" ht="36" customHeight="1">
      <c r="A178" s="1101" t="s">
        <v>1230</v>
      </c>
      <c r="B178" s="654"/>
      <c r="C178" s="654"/>
      <c r="D178" s="1135"/>
      <c r="E178" s="1135"/>
      <c r="F178" s="1135"/>
      <c r="G178" s="654"/>
      <c r="H178" s="654"/>
      <c r="I178" s="654"/>
      <c r="J178" s="654"/>
      <c r="K178" s="654"/>
      <c r="L178" s="654"/>
      <c r="M178" s="74" t="s">
        <v>1232</v>
      </c>
    </row>
    <row r="179" spans="1:13" ht="18" customHeight="1">
      <c r="A179" s="269" t="s">
        <v>168</v>
      </c>
      <c r="B179" s="1342">
        <f>'[2]P35--41écoR2'!B179</f>
        <v>10874</v>
      </c>
      <c r="C179" s="1353">
        <f>'[2]P35--41écoR2'!C179</f>
        <v>504</v>
      </c>
      <c r="D179" s="2319">
        <f>'[2]P35--41écoR2'!D179:E179</f>
        <v>1827</v>
      </c>
      <c r="E179" s="2319"/>
      <c r="F179" s="1342">
        <f>'[2]P35--41écoR2'!F179</f>
        <v>121</v>
      </c>
      <c r="G179" s="1353">
        <f>'[2]P35--41écoR2'!G179</f>
        <v>3312</v>
      </c>
      <c r="H179" s="1353">
        <f>'[2]P35--41écoR2'!H179</f>
        <v>548</v>
      </c>
      <c r="I179" s="1353">
        <f>'[2]P35--41écoR2'!I179</f>
        <v>1490</v>
      </c>
      <c r="J179" s="1353">
        <f>'[2]P35--41écoR2'!J179</f>
        <v>1518</v>
      </c>
      <c r="K179" s="1353">
        <f>'[2]P35--41écoR2'!K179</f>
        <v>1554</v>
      </c>
      <c r="L179" s="280"/>
      <c r="M179" s="155" t="s">
        <v>291</v>
      </c>
    </row>
    <row r="180" spans="1:13" ht="18" customHeight="1">
      <c r="A180" s="30" t="s">
        <v>10</v>
      </c>
      <c r="B180" s="1339">
        <f>'[2]P35--41écoR2'!B180</f>
        <v>100</v>
      </c>
      <c r="C180" s="1339">
        <f>'[2]P35--41écoR2'!C180</f>
        <v>4.6349089571454849</v>
      </c>
      <c r="D180" s="2311">
        <f>'[2]P35--41écoR2'!D180:E180</f>
        <v>16.801544969652383</v>
      </c>
      <c r="E180" s="2311"/>
      <c r="F180" s="1339">
        <f>'[2]P35--41écoR2'!F180</f>
        <v>1.11274599963215</v>
      </c>
      <c r="G180" s="1339">
        <f>'[2]P35--41écoR2'!G180</f>
        <v>30.457973146956043</v>
      </c>
      <c r="H180" s="1339">
        <f>'[2]P35--41écoR2'!H180</f>
        <v>5.0395438661026306</v>
      </c>
      <c r="I180" s="1339">
        <f>'[2]P35--41écoR2'!I180</f>
        <v>13.702409416957881</v>
      </c>
      <c r="J180" s="1339">
        <f>'[2]P35--41écoR2'!J180</f>
        <v>13.959904359021518</v>
      </c>
      <c r="K180" s="1339">
        <f>'[2]P35--41écoR2'!K180</f>
        <v>14.29096928453191</v>
      </c>
      <c r="L180" s="1339"/>
      <c r="M180" s="123" t="s">
        <v>188</v>
      </c>
    </row>
    <row r="181" spans="1:13" ht="18" customHeight="1">
      <c r="A181" s="1106"/>
      <c r="B181" s="1130"/>
      <c r="C181" s="1130"/>
      <c r="D181" s="1130"/>
      <c r="E181" s="1130"/>
      <c r="F181" s="1130"/>
      <c r="G181" s="1130"/>
      <c r="H181" s="1130"/>
      <c r="I181" s="1130"/>
      <c r="J181" s="1130"/>
      <c r="K181" s="1130"/>
      <c r="L181" s="1130"/>
      <c r="M181" s="1134"/>
    </row>
    <row r="182" spans="1:13" ht="18" customHeight="1">
      <c r="A182" s="1102" t="s">
        <v>1231</v>
      </c>
      <c r="B182" s="1355"/>
      <c r="C182" s="1355"/>
      <c r="D182" s="1335"/>
      <c r="E182" s="1335"/>
      <c r="F182" s="1335"/>
      <c r="G182" s="1355"/>
      <c r="H182" s="1355"/>
      <c r="I182" s="1355"/>
      <c r="J182" s="1355"/>
      <c r="K182" s="1355"/>
      <c r="L182" s="1355"/>
      <c r="M182" s="1103" t="s">
        <v>1233</v>
      </c>
    </row>
    <row r="183" spans="1:13" ht="18" customHeight="1">
      <c r="A183" s="269" t="s">
        <v>168</v>
      </c>
      <c r="B183" s="1342">
        <f>'[2]P35--41écoR2'!B183</f>
        <v>12144</v>
      </c>
      <c r="C183" s="1353">
        <f>'[2]P35--41écoR2'!C183</f>
        <v>944</v>
      </c>
      <c r="D183" s="2319">
        <f>'[2]P35--41écoR2'!D183:E183</f>
        <v>1827</v>
      </c>
      <c r="E183" s="2319"/>
      <c r="F183" s="1342">
        <f>'[2]P35--41écoR2'!F183</f>
        <v>121</v>
      </c>
      <c r="G183" s="1353">
        <f>'[2]P35--41écoR2'!G183</f>
        <v>4070</v>
      </c>
      <c r="H183" s="1353">
        <f>'[2]P35--41écoR2'!H183</f>
        <v>548</v>
      </c>
      <c r="I183" s="1353">
        <f>'[2]P35--41écoR2'!I183</f>
        <v>1490</v>
      </c>
      <c r="J183" s="1353">
        <f>'[2]P35--41écoR2'!J183</f>
        <v>1566</v>
      </c>
      <c r="K183" s="1353">
        <f>'[2]P35--41écoR2'!K183</f>
        <v>1578</v>
      </c>
      <c r="L183" s="280"/>
      <c r="M183" s="155" t="s">
        <v>291</v>
      </c>
    </row>
    <row r="184" spans="1:13" ht="18" customHeight="1" thickBot="1">
      <c r="A184" s="1183" t="s">
        <v>10</v>
      </c>
      <c r="B184" s="1348">
        <f>'[2]P35--41écoR2'!B184</f>
        <v>100</v>
      </c>
      <c r="C184" s="1348">
        <f>'[2]P35--41écoR2'!C184</f>
        <v>7.7733860342555996</v>
      </c>
      <c r="D184" s="2342">
        <f>'[2]P35--41écoR2'!D184:E184</f>
        <v>15.044466403162055</v>
      </c>
      <c r="E184" s="2342"/>
      <c r="F184" s="1348">
        <f>'[2]P35--41écoR2'!F184</f>
        <v>0.99637681159420277</v>
      </c>
      <c r="G184" s="1348">
        <f>'[2]P35--41écoR2'!G184</f>
        <v>33.514492753623188</v>
      </c>
      <c r="H184" s="1348">
        <f>'[2]P35--41écoR2'!H184</f>
        <v>4.512516469038208</v>
      </c>
      <c r="I184" s="1348">
        <f>'[2]P35--41écoR2'!I184</f>
        <v>12.269433465085639</v>
      </c>
      <c r="J184" s="1348">
        <f>'[2]P35--41écoR2'!J184</f>
        <v>12.895256916996049</v>
      </c>
      <c r="K184" s="1348">
        <f>'[2]P35--41écoR2'!K184</f>
        <v>12.994071146245059</v>
      </c>
      <c r="L184" s="1348"/>
      <c r="M184" s="1179" t="s">
        <v>188</v>
      </c>
    </row>
    <row r="185" spans="1:13" ht="18" customHeight="1" thickTop="1">
      <c r="A185" s="102" t="s">
        <v>565</v>
      </c>
      <c r="B185" s="102"/>
      <c r="C185" s="102"/>
      <c r="D185" s="102"/>
      <c r="E185" s="102"/>
      <c r="F185" s="456"/>
      <c r="G185" s="457"/>
      <c r="H185" s="457"/>
      <c r="M185" s="265" t="s">
        <v>566</v>
      </c>
    </row>
    <row r="186" spans="1:13" ht="18" customHeight="1">
      <c r="A186" s="98" t="s">
        <v>1259</v>
      </c>
      <c r="B186" s="98"/>
      <c r="M186" s="81" t="s">
        <v>1260</v>
      </c>
    </row>
    <row r="187" spans="1:13" ht="18" customHeight="1">
      <c r="A187" s="47"/>
      <c r="B187" s="281"/>
      <c r="C187" s="283"/>
      <c r="D187" s="282"/>
      <c r="E187" s="282"/>
      <c r="F187" s="281"/>
      <c r="G187" s="281"/>
      <c r="H187" s="281"/>
      <c r="I187" s="281"/>
      <c r="J187" s="281"/>
      <c r="K187" s="281"/>
      <c r="L187" s="281"/>
      <c r="M187" s="263"/>
    </row>
    <row r="188" spans="1:13" ht="18" customHeight="1" thickBot="1">
      <c r="A188" s="18" t="s">
        <v>118</v>
      </c>
      <c r="M188" s="107" t="s">
        <v>293</v>
      </c>
    </row>
    <row r="189" spans="1:13" ht="18" customHeight="1" thickTop="1">
      <c r="A189" s="1242"/>
      <c r="B189" s="1334" t="s">
        <v>191</v>
      </c>
      <c r="C189" s="1334" t="s">
        <v>393</v>
      </c>
      <c r="D189" s="2316" t="s">
        <v>581</v>
      </c>
      <c r="E189" s="2316"/>
      <c r="F189" s="1244" t="s">
        <v>563</v>
      </c>
      <c r="G189" s="1245" t="s">
        <v>288</v>
      </c>
      <c r="H189" s="1245" t="s">
        <v>287</v>
      </c>
      <c r="I189" s="1245" t="s">
        <v>286</v>
      </c>
      <c r="J189" s="1334" t="s">
        <v>285</v>
      </c>
      <c r="K189" s="1334" t="s">
        <v>284</v>
      </c>
      <c r="L189" s="1334"/>
      <c r="M189" s="1242"/>
    </row>
    <row r="190" spans="1:13" ht="36" customHeight="1">
      <c r="A190" s="232"/>
      <c r="B190" s="1355" t="s">
        <v>4</v>
      </c>
      <c r="C190" s="1355" t="s">
        <v>394</v>
      </c>
      <c r="D190" s="2315" t="s">
        <v>582</v>
      </c>
      <c r="E190" s="2315"/>
      <c r="F190" s="1335" t="s">
        <v>564</v>
      </c>
      <c r="G190" s="1355" t="s">
        <v>33</v>
      </c>
      <c r="H190" s="1355" t="s">
        <v>32</v>
      </c>
      <c r="I190" s="1355" t="s">
        <v>31</v>
      </c>
      <c r="J190" s="1355" t="s">
        <v>30</v>
      </c>
      <c r="K190" s="1355" t="s">
        <v>29</v>
      </c>
      <c r="L190" s="1355"/>
      <c r="M190" s="142"/>
    </row>
    <row r="191" spans="1:13" s="263" customFormat="1" ht="18" customHeight="1">
      <c r="A191" s="1101" t="s">
        <v>1222</v>
      </c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 t="s">
        <v>1234</v>
      </c>
    </row>
    <row r="192" spans="1:13" ht="18" customHeight="1">
      <c r="A192" s="232" t="s">
        <v>169</v>
      </c>
      <c r="B192" s="1333">
        <f>'[2]P35--41écoR2'!B192</f>
        <v>553001</v>
      </c>
      <c r="C192" s="1333">
        <f>'[2]P35--41écoR2'!C192</f>
        <v>4432</v>
      </c>
      <c r="D192" s="2314">
        <f>'[2]P35--41écoR2'!D192:E192</f>
        <v>13255</v>
      </c>
      <c r="E192" s="2314"/>
      <c r="F192" s="1333">
        <f>'[2]P35--41écoR2'!F192</f>
        <v>1559</v>
      </c>
      <c r="G192" s="1333">
        <f>'[2]P35--41écoR2'!G192</f>
        <v>299717</v>
      </c>
      <c r="H192" s="1333">
        <f>'[2]P35--41écoR2'!H192</f>
        <v>61831</v>
      </c>
      <c r="I192" s="1333">
        <f>'[2]P35--41écoR2'!I192</f>
        <v>56927</v>
      </c>
      <c r="J192" s="1333">
        <f>'[2]P35--41écoR2'!J192</f>
        <v>53427</v>
      </c>
      <c r="K192" s="1333">
        <f>'[2]P35--41écoR2'!K192</f>
        <v>61853</v>
      </c>
      <c r="L192" s="280"/>
      <c r="M192" s="155" t="s">
        <v>294</v>
      </c>
    </row>
    <row r="193" spans="1:16" ht="18" customHeight="1">
      <c r="A193" s="30" t="s">
        <v>10</v>
      </c>
      <c r="B193" s="1339">
        <f>'[2]P35--41écoR2'!B193</f>
        <v>100</v>
      </c>
      <c r="C193" s="1339">
        <f>'[2]P35--41écoR2'!C193</f>
        <v>0.80144520534320918</v>
      </c>
      <c r="D193" s="2311">
        <f>'[2]P35--41écoR2'!D193:E193</f>
        <v>2.3969215245542053</v>
      </c>
      <c r="E193" s="2311"/>
      <c r="F193" s="1339">
        <f>'[2]P35--41écoR2'!F193</f>
        <v>0.28191630756544744</v>
      </c>
      <c r="G193" s="1339">
        <f>'[2]P35--41écoR2'!G193</f>
        <v>54.198274505832721</v>
      </c>
      <c r="H193" s="1339">
        <f>'[2]P35--41écoR2'!H193</f>
        <v>11.180992439435009</v>
      </c>
      <c r="I193" s="1339">
        <f>'[2]P35--41écoR2'!I193</f>
        <v>10.294194766374744</v>
      </c>
      <c r="J193" s="1339">
        <f>'[2]P35--41écoR2'!J193</f>
        <v>9.6612845184728418</v>
      </c>
      <c r="K193" s="1339">
        <f>'[2]P35--41écoR2'!K193</f>
        <v>11.184970732421821</v>
      </c>
      <c r="L193" s="1339"/>
      <c r="M193" s="123" t="s">
        <v>188</v>
      </c>
    </row>
    <row r="194" spans="1:16" ht="18" customHeight="1">
      <c r="A194" s="47"/>
      <c r="B194" s="157"/>
      <c r="C194" s="157"/>
      <c r="D194" s="157"/>
      <c r="E194" s="157"/>
      <c r="F194" s="157"/>
      <c r="G194" s="157"/>
      <c r="H194" s="157"/>
      <c r="I194" s="157"/>
      <c r="J194" s="157"/>
      <c r="K194" s="157"/>
      <c r="L194" s="157"/>
      <c r="M194" s="329"/>
    </row>
    <row r="195" spans="1:16" ht="18" customHeight="1">
      <c r="A195" s="1102" t="s">
        <v>1224</v>
      </c>
      <c r="B195" s="1103"/>
      <c r="C195" s="1103"/>
      <c r="D195" s="1103"/>
      <c r="E195" s="1103"/>
      <c r="F195" s="1103"/>
      <c r="G195" s="1103"/>
      <c r="H195" s="1103"/>
      <c r="I195" s="1103"/>
      <c r="J195" s="1103"/>
      <c r="K195" s="1103"/>
      <c r="L195" s="1103"/>
      <c r="M195" s="1103" t="s">
        <v>1235</v>
      </c>
    </row>
    <row r="196" spans="1:16" ht="18" customHeight="1">
      <c r="A196" s="232" t="s">
        <v>169</v>
      </c>
      <c r="B196" s="1333">
        <f>'[2]P35--41écoR2'!B196</f>
        <v>615053</v>
      </c>
      <c r="C196" s="1333">
        <f>'[2]P35--41écoR2'!C196</f>
        <v>19592</v>
      </c>
      <c r="D196" s="2314">
        <f>'[2]P35--41écoR2'!D196:E196</f>
        <v>23010</v>
      </c>
      <c r="E196" s="2314"/>
      <c r="F196" s="1333">
        <f>'[2]P35--41écoR2'!F196</f>
        <v>1624</v>
      </c>
      <c r="G196" s="1333">
        <f>'[2]P35--41écoR2'!G196</f>
        <v>338913</v>
      </c>
      <c r="H196" s="1333">
        <f>'[2]P35--41écoR2'!H196</f>
        <v>64886</v>
      </c>
      <c r="I196" s="1333">
        <f>'[2]P35--41écoR2'!I196</f>
        <v>58882</v>
      </c>
      <c r="J196" s="1333">
        <f>'[2]P35--41écoR2'!J196</f>
        <v>55333</v>
      </c>
      <c r="K196" s="1333">
        <f>'[2]P35--41écoR2'!K196</f>
        <v>52813</v>
      </c>
      <c r="L196" s="280"/>
      <c r="M196" s="155" t="s">
        <v>294</v>
      </c>
    </row>
    <row r="197" spans="1:16" s="263" customFormat="1" ht="18" customHeight="1" thickBot="1">
      <c r="A197" s="1183" t="s">
        <v>10</v>
      </c>
      <c r="B197" s="1348">
        <f>'[2]P35--41écoR2'!B197</f>
        <v>100</v>
      </c>
      <c r="C197" s="1348">
        <f>'[2]P35--41écoR2'!C197</f>
        <v>3.1854165413387139</v>
      </c>
      <c r="D197" s="2342">
        <f>'[2]P35--41écoR2'!D197:E197</f>
        <v>3.7411410073603415</v>
      </c>
      <c r="E197" s="2342"/>
      <c r="F197" s="1348">
        <f>'[2]P35--41écoR2'!F197</f>
        <v>0.26404228578675332</v>
      </c>
      <c r="G197" s="1348">
        <f>'[2]P35--41écoR2'!G197</f>
        <v>55.10305615938789</v>
      </c>
      <c r="H197" s="1348">
        <f>'[2]P35--41écoR2'!H197</f>
        <v>10.54965994800448</v>
      </c>
      <c r="I197" s="1348">
        <f>'[2]P35--41écoR2'!I197</f>
        <v>9.5734839111426169</v>
      </c>
      <c r="J197" s="1348">
        <f>'[2]P35--41écoR2'!J197</f>
        <v>8.9964604676344972</v>
      </c>
      <c r="K197" s="1348">
        <f>'[2]P35--41écoR2'!K197</f>
        <v>8.5867396793447064</v>
      </c>
      <c r="L197" s="1348"/>
      <c r="M197" s="1179" t="s">
        <v>188</v>
      </c>
      <c r="O197" s="81"/>
      <c r="P197" s="81"/>
    </row>
    <row r="198" spans="1:16" ht="18" customHeight="1" thickTop="1">
      <c r="A198" s="102" t="s">
        <v>565</v>
      </c>
      <c r="B198" s="102"/>
      <c r="C198" s="102"/>
      <c r="D198" s="102"/>
      <c r="E198" s="102"/>
      <c r="F198" s="456"/>
      <c r="G198" s="457"/>
      <c r="H198" s="457"/>
      <c r="M198" s="265" t="s">
        <v>566</v>
      </c>
      <c r="N198" s="229"/>
    </row>
    <row r="199" spans="1:16" s="263" customFormat="1" ht="18" customHeight="1">
      <c r="A199" s="98" t="s">
        <v>1259</v>
      </c>
      <c r="B199" s="98"/>
      <c r="C199" s="81"/>
      <c r="D199" s="81"/>
      <c r="E199" s="81"/>
      <c r="F199" s="81"/>
      <c r="G199" s="81"/>
      <c r="H199" s="81"/>
      <c r="I199" s="81"/>
      <c r="J199" s="81"/>
      <c r="K199" s="81"/>
      <c r="L199" s="81"/>
      <c r="M199" s="81" t="s">
        <v>1260</v>
      </c>
      <c r="N199" s="229"/>
    </row>
    <row r="200" spans="1:16" ht="18" customHeight="1">
      <c r="A200" s="13"/>
      <c r="B200" s="284"/>
      <c r="C200" s="284"/>
      <c r="D200" s="284"/>
      <c r="E200" s="284"/>
      <c r="F200" s="284"/>
      <c r="G200" s="284"/>
      <c r="H200" s="284"/>
      <c r="I200" s="284"/>
      <c r="J200" s="284"/>
      <c r="K200" s="284"/>
      <c r="L200" s="284"/>
    </row>
    <row r="201" spans="1:16" ht="18" customHeight="1" thickBot="1">
      <c r="A201" s="18" t="s">
        <v>119</v>
      </c>
      <c r="M201" s="107" t="s">
        <v>296</v>
      </c>
    </row>
    <row r="202" spans="1:16" ht="18" customHeight="1" thickTop="1">
      <c r="A202" s="1218"/>
      <c r="B202" s="1326"/>
      <c r="C202" s="2294" t="s">
        <v>191</v>
      </c>
      <c r="D202" s="2294"/>
      <c r="E202" s="1326"/>
      <c r="F202" s="2294" t="s">
        <v>295</v>
      </c>
      <c r="G202" s="2294"/>
      <c r="H202" s="1326"/>
      <c r="I202" s="2294" t="s">
        <v>415</v>
      </c>
      <c r="J202" s="2294"/>
      <c r="K202" s="1326"/>
      <c r="L202" s="1326"/>
      <c r="M202" s="1326"/>
    </row>
    <row r="203" spans="1:16" ht="18" customHeight="1">
      <c r="A203" s="232"/>
      <c r="B203" s="1328"/>
      <c r="C203" s="2302" t="s">
        <v>4</v>
      </c>
      <c r="D203" s="2302"/>
      <c r="E203" s="1328"/>
      <c r="F203" s="2302" t="s">
        <v>101</v>
      </c>
      <c r="G203" s="2302"/>
      <c r="H203" s="1328"/>
      <c r="I203" s="69" t="s">
        <v>416</v>
      </c>
      <c r="J203" s="69"/>
      <c r="K203" s="1328"/>
      <c r="L203" s="1328"/>
      <c r="M203" s="120"/>
    </row>
    <row r="204" spans="1:16" ht="18" customHeight="1">
      <c r="A204" s="232"/>
      <c r="B204" s="1328"/>
      <c r="C204" s="1097">
        <v>2017</v>
      </c>
      <c r="D204" s="1097">
        <v>2016</v>
      </c>
      <c r="E204" s="1097"/>
      <c r="F204" s="1097">
        <v>2017</v>
      </c>
      <c r="G204" s="1097">
        <v>2016</v>
      </c>
      <c r="H204" s="1926"/>
      <c r="I204" s="1097">
        <v>2017</v>
      </c>
      <c r="J204" s="1097">
        <v>2016</v>
      </c>
      <c r="K204" s="1328"/>
      <c r="L204" s="32"/>
      <c r="M204" s="165"/>
    </row>
    <row r="205" spans="1:16" ht="18" customHeight="1">
      <c r="A205" s="232" t="s">
        <v>170</v>
      </c>
      <c r="B205" s="1333"/>
      <c r="C205" s="1937">
        <f>'[2]P35--41écoR2'!C205</f>
        <v>237312</v>
      </c>
      <c r="D205" s="1937">
        <f>'[2]P35--41écoR2'!D205</f>
        <v>240188</v>
      </c>
      <c r="E205" s="1929"/>
      <c r="F205" s="1937">
        <f>'[2]P35--41écoR2'!F205</f>
        <v>160235</v>
      </c>
      <c r="G205" s="1937">
        <f>'[2]P35--41écoR2'!G205</f>
        <v>82290</v>
      </c>
      <c r="H205" s="1929"/>
      <c r="I205" s="1937">
        <f>'[2]P35--41écoR2'!I205</f>
        <v>77077</v>
      </c>
      <c r="J205" s="1937">
        <f>'[2]P35--41écoR2'!J205</f>
        <v>157898</v>
      </c>
      <c r="K205" s="1136"/>
      <c r="L205" s="280"/>
      <c r="M205" s="155" t="s">
        <v>297</v>
      </c>
    </row>
    <row r="206" spans="1:16" ht="18" customHeight="1" thickBot="1">
      <c r="A206" s="1183" t="s">
        <v>10</v>
      </c>
      <c r="B206" s="1285"/>
      <c r="C206" s="1857">
        <f>'[2]P35--41écoR2'!C206</f>
        <v>100</v>
      </c>
      <c r="D206" s="1857">
        <f>'[2]P35--41écoR2'!D206</f>
        <v>100</v>
      </c>
      <c r="E206" s="1857"/>
      <c r="F206" s="1857">
        <f>'[2]P35--41écoR2'!F206</f>
        <v>67.520816477885646</v>
      </c>
      <c r="G206" s="1857">
        <f>'[2]P35--41écoR2'!G206</f>
        <v>34.260662481056499</v>
      </c>
      <c r="H206" s="1857"/>
      <c r="I206" s="1857">
        <f>'[2]P35--41écoR2'!I206</f>
        <v>32.479183522114347</v>
      </c>
      <c r="J206" s="1857">
        <f>'[2]P35--41écoR2'!J206</f>
        <v>65.739337518943501</v>
      </c>
      <c r="K206" s="1280"/>
      <c r="L206" s="1285"/>
      <c r="M206" s="1179" t="s">
        <v>188</v>
      </c>
    </row>
    <row r="207" spans="1:16" ht="18" customHeight="1" thickTop="1">
      <c r="A207" s="98" t="s">
        <v>1259</v>
      </c>
      <c r="B207" s="98"/>
      <c r="M207" s="81" t="s">
        <v>1260</v>
      </c>
    </row>
    <row r="208" spans="1:16" ht="18" customHeight="1">
      <c r="A208" s="5"/>
      <c r="E208" s="78"/>
      <c r="F208" s="78"/>
      <c r="G208" s="79"/>
    </row>
    <row r="209" spans="1:13" ht="18" customHeight="1">
      <c r="A209" s="431" t="s">
        <v>653</v>
      </c>
      <c r="B209" s="427"/>
      <c r="C209" s="263"/>
      <c r="E209" s="80"/>
      <c r="F209" s="80"/>
      <c r="G209" s="80"/>
      <c r="K209" s="427"/>
      <c r="L209" s="427"/>
      <c r="M209" s="428" t="s">
        <v>654</v>
      </c>
    </row>
    <row r="210" spans="1:13" ht="18" customHeight="1">
      <c r="A210" s="28"/>
      <c r="B210" s="20"/>
      <c r="C210" s="263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</row>
    <row r="211" spans="1:13" ht="18" customHeight="1" thickBot="1">
      <c r="A211" s="18" t="s">
        <v>470</v>
      </c>
      <c r="M211" s="107" t="s">
        <v>298</v>
      </c>
    </row>
    <row r="212" spans="1:13" ht="18" customHeight="1" thickTop="1">
      <c r="A212" s="1221"/>
      <c r="B212" s="1326"/>
      <c r="C212" s="2294" t="s">
        <v>191</v>
      </c>
      <c r="D212" s="2294"/>
      <c r="E212" s="1326"/>
      <c r="F212" s="2294" t="s">
        <v>300</v>
      </c>
      <c r="G212" s="2294"/>
      <c r="H212" s="1326"/>
      <c r="I212" s="2294" t="s">
        <v>299</v>
      </c>
      <c r="J212" s="2294"/>
      <c r="K212" s="1326"/>
      <c r="L212" s="1326"/>
      <c r="M212" s="1218"/>
    </row>
    <row r="213" spans="1:13" ht="18" customHeight="1">
      <c r="A213" s="288"/>
      <c r="B213" s="159"/>
      <c r="C213" s="2306" t="s">
        <v>4</v>
      </c>
      <c r="D213" s="2306"/>
      <c r="F213" s="2306" t="s">
        <v>36</v>
      </c>
      <c r="G213" s="2306"/>
      <c r="H213" s="159"/>
      <c r="I213" s="2306" t="s">
        <v>35</v>
      </c>
      <c r="J213" s="2306"/>
      <c r="K213" s="159"/>
      <c r="L213" s="159"/>
      <c r="M213" s="142"/>
    </row>
    <row r="214" spans="1:13" ht="18" customHeight="1">
      <c r="A214" s="288"/>
      <c r="B214" s="159"/>
      <c r="C214" s="1097">
        <v>2017</v>
      </c>
      <c r="D214" s="1097">
        <v>2016</v>
      </c>
      <c r="E214" s="1097"/>
      <c r="F214" s="1097">
        <v>2017</v>
      </c>
      <c r="G214" s="1097">
        <v>2016</v>
      </c>
      <c r="H214" s="1926"/>
      <c r="I214" s="1097">
        <v>2017</v>
      </c>
      <c r="J214" s="1097">
        <v>2016</v>
      </c>
      <c r="K214" s="159"/>
      <c r="L214" s="1137"/>
      <c r="M214" s="239"/>
    </row>
    <row r="215" spans="1:13" ht="18" customHeight="1">
      <c r="A215" s="288" t="s">
        <v>171</v>
      </c>
      <c r="B215" s="289"/>
      <c r="C215" s="1872" t="str">
        <f>'[5]P35--41écoR2'!C215</f>
        <v>…</v>
      </c>
      <c r="D215" s="1872" t="str">
        <f>'[5]P35--41écoR2'!D215</f>
        <v>…</v>
      </c>
      <c r="E215" s="1936"/>
      <c r="F215" s="1872" t="str">
        <f>'[5]P35--41écoR2'!F215</f>
        <v>…</v>
      </c>
      <c r="G215" s="1936" t="str">
        <f>'[5]P35--41écoR2'!G215</f>
        <v>…</v>
      </c>
      <c r="H215" s="1872"/>
      <c r="I215" s="1872" t="str">
        <f>'[5]P35--41écoR2'!I215</f>
        <v>…</v>
      </c>
      <c r="J215" s="1872" t="str">
        <f>'[5]P35--41écoR2'!J215</f>
        <v>…</v>
      </c>
      <c r="K215" s="289"/>
      <c r="L215" s="291"/>
      <c r="M215" s="155" t="s">
        <v>469</v>
      </c>
    </row>
    <row r="216" spans="1:13" ht="18" customHeight="1" thickBot="1">
      <c r="A216" s="1183" t="s">
        <v>10</v>
      </c>
      <c r="B216" s="1286"/>
      <c r="C216" s="1857" t="str">
        <f>'[5]P35--41écoR2'!C216</f>
        <v>…</v>
      </c>
      <c r="D216" s="1284" t="str">
        <f>'[5]P35--41écoR2'!D216</f>
        <v>…</v>
      </c>
      <c r="E216" s="1857"/>
      <c r="F216" s="1857" t="str">
        <f>'[5]P35--41écoR2'!F216</f>
        <v>…</v>
      </c>
      <c r="G216" s="1857" t="str">
        <f>'[5]P35--41écoR2'!G216</f>
        <v>…</v>
      </c>
      <c r="H216" s="1284"/>
      <c r="I216" s="1284" t="str">
        <f>'[5]P35--41écoR2'!I216</f>
        <v>…</v>
      </c>
      <c r="J216" s="1857" t="str">
        <f>'[5]P35--41écoR2'!J216</f>
        <v>…</v>
      </c>
      <c r="K216" s="1286"/>
      <c r="L216" s="1286"/>
      <c r="M216" s="1179" t="s">
        <v>188</v>
      </c>
    </row>
    <row r="217" spans="1:13" ht="18" customHeight="1" thickTop="1">
      <c r="A217" s="98" t="s">
        <v>1103</v>
      </c>
      <c r="B217" s="98"/>
      <c r="C217" s="98"/>
      <c r="D217" s="98"/>
      <c r="M217" s="81" t="s">
        <v>1100</v>
      </c>
    </row>
    <row r="218" spans="1:13" ht="18" customHeight="1">
      <c r="A218" s="98"/>
      <c r="B218" s="98"/>
      <c r="C218" s="98"/>
      <c r="D218" s="98"/>
    </row>
    <row r="219" spans="1:13" ht="18" customHeight="1" thickBot="1">
      <c r="A219" s="18" t="s">
        <v>471</v>
      </c>
      <c r="M219" s="107" t="s">
        <v>304</v>
      </c>
    </row>
    <row r="220" spans="1:13" ht="18" customHeight="1" thickTop="1">
      <c r="A220" s="1215"/>
      <c r="B220" s="2294" t="s">
        <v>301</v>
      </c>
      <c r="C220" s="2294"/>
      <c r="D220" s="2294"/>
      <c r="E220" s="2294"/>
      <c r="F220" s="2294"/>
      <c r="G220" s="2294"/>
      <c r="H220" s="2294"/>
      <c r="I220" s="2294"/>
      <c r="J220" s="2294"/>
      <c r="K220" s="2294"/>
      <c r="L220" s="1326"/>
      <c r="M220" s="1218"/>
    </row>
    <row r="221" spans="1:13" ht="18" customHeight="1">
      <c r="A221" s="160"/>
      <c r="B221" s="2310" t="s">
        <v>37</v>
      </c>
      <c r="C221" s="2310"/>
      <c r="D221" s="2310"/>
      <c r="E221" s="2310"/>
      <c r="F221" s="2310"/>
      <c r="G221" s="2310"/>
      <c r="H221" s="2310"/>
      <c r="I221" s="2310"/>
      <c r="J221" s="2310"/>
      <c r="K221" s="2310"/>
      <c r="L221" s="1341"/>
      <c r="M221" s="229"/>
    </row>
    <row r="222" spans="1:13" ht="18" customHeight="1">
      <c r="A222" s="161"/>
      <c r="B222" s="1341"/>
      <c r="C222" s="2307" t="s">
        <v>191</v>
      </c>
      <c r="D222" s="2307"/>
      <c r="F222" s="2343" t="s">
        <v>303</v>
      </c>
      <c r="G222" s="2343"/>
      <c r="I222" s="2343" t="s">
        <v>302</v>
      </c>
      <c r="J222" s="2343"/>
      <c r="K222" s="1138"/>
      <c r="L222" s="181"/>
      <c r="M222" s="276"/>
    </row>
    <row r="223" spans="1:13" ht="18" customHeight="1">
      <c r="A223" s="162"/>
      <c r="B223" s="1338"/>
      <c r="C223" s="2306" t="s">
        <v>4</v>
      </c>
      <c r="D223" s="2306"/>
      <c r="E223" s="142"/>
      <c r="F223" s="2310" t="s">
        <v>39</v>
      </c>
      <c r="G223" s="2310"/>
      <c r="H223" s="142"/>
      <c r="I223" s="2310" t="s">
        <v>38</v>
      </c>
      <c r="J223" s="2310"/>
      <c r="K223" s="182"/>
      <c r="L223" s="182"/>
      <c r="M223" s="278"/>
    </row>
    <row r="224" spans="1:13" ht="18" customHeight="1">
      <c r="A224" s="162"/>
      <c r="B224" s="1338"/>
      <c r="C224" s="1097">
        <v>2017</v>
      </c>
      <c r="D224" s="1097">
        <v>2016</v>
      </c>
      <c r="E224" s="1933"/>
      <c r="F224" s="1097">
        <v>2017</v>
      </c>
      <c r="G224" s="1097">
        <v>2016</v>
      </c>
      <c r="H224" s="1933"/>
      <c r="I224" s="1097">
        <v>2017</v>
      </c>
      <c r="J224" s="1097">
        <v>2016</v>
      </c>
      <c r="K224" s="182"/>
      <c r="L224" s="182"/>
      <c r="M224" s="278"/>
    </row>
    <row r="225" spans="1:14" ht="18" customHeight="1">
      <c r="A225" s="288" t="s">
        <v>655</v>
      </c>
      <c r="B225" s="499"/>
      <c r="C225" s="1559">
        <f>'[5]P35--41écoR2'!C225</f>
        <v>2686.7449999999999</v>
      </c>
      <c r="D225" s="495">
        <f>'[5]P35--41écoR2'!D225</f>
        <v>3469.373</v>
      </c>
      <c r="E225" s="1559"/>
      <c r="F225" s="1559">
        <f>'[5]P35--41écoR2'!F225</f>
        <v>1671.55</v>
      </c>
      <c r="G225" s="1559">
        <f>'[5]P35--41écoR2'!G225</f>
        <v>2465.4259999999999</v>
      </c>
      <c r="H225" s="495"/>
      <c r="I225" s="1559">
        <f>'[5]P35--41écoR2'!I225</f>
        <v>1015.1950000000001</v>
      </c>
      <c r="J225" s="1559">
        <f>'[5]P35--41écoR2'!J225</f>
        <v>1003.947</v>
      </c>
      <c r="K225" s="183"/>
      <c r="L225" s="241"/>
      <c r="M225" s="115" t="s">
        <v>656</v>
      </c>
    </row>
    <row r="226" spans="1:14" ht="18" customHeight="1" thickBot="1">
      <c r="A226" s="1183" t="s">
        <v>10</v>
      </c>
      <c r="B226" s="1286"/>
      <c r="C226" s="1857">
        <f>'[5]P35--41écoR2'!C226</f>
        <v>2.7471744311311252</v>
      </c>
      <c r="D226" s="1284">
        <f>'[5]P35--41écoR2'!D226</f>
        <v>3.8434719200418681</v>
      </c>
      <c r="E226" s="1857"/>
      <c r="F226" s="1857">
        <f>'[5]P35--41écoR2'!F226</f>
        <v>2.8137541972564986</v>
      </c>
      <c r="G226" s="1857">
        <f>'[5]P35--41écoR2'!G226</f>
        <v>4.1914512467225835</v>
      </c>
      <c r="H226" s="1284"/>
      <c r="I226" s="1284">
        <f>'[5]P35--41écoR2'!I226</f>
        <v>2.6441564215621027</v>
      </c>
      <c r="J226" s="1857">
        <f>'[5]P35--41écoR2'!J226</f>
        <v>3.1925761181809067</v>
      </c>
      <c r="K226" s="1286"/>
      <c r="L226" s="1286"/>
      <c r="M226" s="1179" t="s">
        <v>188</v>
      </c>
    </row>
    <row r="227" spans="1:14" ht="27.75" customHeight="1" thickTop="1" thickBot="1">
      <c r="A227" s="947" t="s">
        <v>306</v>
      </c>
      <c r="B227" s="947"/>
      <c r="C227" s="947"/>
      <c r="D227" s="947"/>
      <c r="E227" s="695"/>
      <c r="F227" s="695"/>
      <c r="G227" s="695"/>
      <c r="H227" s="695"/>
      <c r="I227" s="695"/>
      <c r="J227" s="695"/>
      <c r="K227" s="695"/>
      <c r="L227" s="695"/>
      <c r="M227" s="695" t="s">
        <v>305</v>
      </c>
      <c r="N227" s="229"/>
    </row>
    <row r="228" spans="1:14" ht="13.5" customHeight="1" thickTop="1">
      <c r="A228" s="928"/>
      <c r="B228" s="928"/>
      <c r="C228" s="928"/>
      <c r="D228" s="928"/>
      <c r="E228" s="928"/>
      <c r="F228" s="928"/>
      <c r="G228" s="928"/>
      <c r="H228" s="928"/>
      <c r="I228" s="928"/>
      <c r="J228" s="928"/>
      <c r="K228" s="928"/>
      <c r="L228" s="928"/>
      <c r="M228" s="928"/>
      <c r="N228" s="229"/>
    </row>
    <row r="229" spans="1:14" ht="18" customHeight="1">
      <c r="N229" s="1806"/>
    </row>
    <row r="230" spans="1:14" ht="18" customHeight="1">
      <c r="A230" s="18" t="s">
        <v>472</v>
      </c>
      <c r="M230" s="107" t="s">
        <v>307</v>
      </c>
      <c r="N230" s="229"/>
    </row>
    <row r="231" spans="1:14" ht="18" customHeight="1" thickBot="1">
      <c r="A231" s="2" t="s">
        <v>657</v>
      </c>
      <c r="I231" s="4"/>
      <c r="K231" s="24"/>
      <c r="L231" s="24"/>
      <c r="M231" s="150" t="s">
        <v>658</v>
      </c>
    </row>
    <row r="232" spans="1:14" ht="18" customHeight="1" thickTop="1">
      <c r="A232" s="1326"/>
      <c r="B232" s="2294" t="s">
        <v>312</v>
      </c>
      <c r="C232" s="2294"/>
      <c r="D232" s="2309" t="s">
        <v>73</v>
      </c>
      <c r="E232" s="2309"/>
      <c r="F232" s="2294" t="s">
        <v>310</v>
      </c>
      <c r="G232" s="2294"/>
      <c r="H232" s="2309" t="s">
        <v>73</v>
      </c>
      <c r="I232" s="2309"/>
      <c r="J232" s="2294" t="s">
        <v>310</v>
      </c>
      <c r="K232" s="2294"/>
      <c r="L232" s="1326"/>
      <c r="M232" s="1326"/>
    </row>
    <row r="233" spans="1:14" ht="18" customHeight="1">
      <c r="A233" s="1331"/>
      <c r="B233" s="2307" t="s">
        <v>313</v>
      </c>
      <c r="C233" s="2307"/>
      <c r="D233" s="2307" t="s">
        <v>309</v>
      </c>
      <c r="E233" s="2307"/>
      <c r="F233" s="2307" t="s">
        <v>311</v>
      </c>
      <c r="G233" s="2307"/>
      <c r="H233" s="2307" t="s">
        <v>309</v>
      </c>
      <c r="I233" s="2307"/>
      <c r="J233" s="2307" t="s">
        <v>314</v>
      </c>
      <c r="K233" s="2307"/>
      <c r="L233" s="1331"/>
      <c r="M233" s="1331"/>
    </row>
    <row r="234" spans="1:14" ht="18" customHeight="1">
      <c r="A234" s="1332"/>
      <c r="B234" s="2308" t="s">
        <v>74</v>
      </c>
      <c r="C234" s="2308"/>
      <c r="D234" s="2308" t="s">
        <v>73</v>
      </c>
      <c r="E234" s="2308"/>
      <c r="F234" s="2308" t="s">
        <v>4</v>
      </c>
      <c r="G234" s="2308"/>
      <c r="H234" s="2308" t="s">
        <v>73</v>
      </c>
      <c r="I234" s="2308"/>
      <c r="J234" s="2308" t="s">
        <v>4</v>
      </c>
      <c r="K234" s="2308"/>
      <c r="L234" s="1332"/>
      <c r="M234" s="398"/>
    </row>
    <row r="235" spans="1:14" ht="18" customHeight="1">
      <c r="A235" s="399" t="s">
        <v>120</v>
      </c>
      <c r="B235" s="2306" t="s">
        <v>84</v>
      </c>
      <c r="C235" s="2306"/>
      <c r="D235" s="2306" t="s">
        <v>76</v>
      </c>
      <c r="E235" s="2306"/>
      <c r="F235" s="2306" t="s">
        <v>77</v>
      </c>
      <c r="G235" s="2306"/>
      <c r="H235" s="2306" t="s">
        <v>76</v>
      </c>
      <c r="I235" s="2306"/>
      <c r="J235" s="2306" t="s">
        <v>75</v>
      </c>
      <c r="K235" s="2306"/>
      <c r="L235" s="1330"/>
      <c r="M235" s="144" t="s">
        <v>308</v>
      </c>
    </row>
    <row r="236" spans="1:14" ht="18" customHeight="1">
      <c r="A236" s="399"/>
      <c r="B236" s="1097">
        <v>2017</v>
      </c>
      <c r="C236" s="1097">
        <v>2016</v>
      </c>
      <c r="D236" s="1097">
        <v>2017</v>
      </c>
      <c r="E236" s="1097">
        <v>2016</v>
      </c>
      <c r="F236" s="1097">
        <v>2017</v>
      </c>
      <c r="G236" s="1097">
        <v>2016</v>
      </c>
      <c r="H236" s="1097">
        <v>2017</v>
      </c>
      <c r="I236" s="1097">
        <v>2016</v>
      </c>
      <c r="J236" s="1097">
        <v>2017</v>
      </c>
      <c r="K236" s="1097">
        <v>2016</v>
      </c>
      <c r="L236" s="1330"/>
      <c r="M236" s="398"/>
    </row>
    <row r="237" spans="1:14" ht="18" customHeight="1">
      <c r="A237" s="72" t="s">
        <v>72</v>
      </c>
      <c r="B237" s="1823">
        <f>'[5]P35--41écoR2'!B237</f>
        <v>102.217</v>
      </c>
      <c r="C237" s="1823">
        <f>'[5]P35--41écoR2'!C237</f>
        <v>400.44999999999993</v>
      </c>
      <c r="D237" s="1824">
        <f>'[5]P35--41écoR2'!D237</f>
        <v>3.115461213672734</v>
      </c>
      <c r="E237" s="1824">
        <f>'[5]P35--41écoR2'!E237</f>
        <v>2.9960511637924796</v>
      </c>
      <c r="F237" s="1559">
        <f>'[5]P35--41écoR2'!F237</f>
        <v>635746</v>
      </c>
      <c r="G237" s="1559">
        <f>'[5]P35--41écoR2'!G237</f>
        <v>546398</v>
      </c>
      <c r="H237" s="1824">
        <f>'[5]P35--41écoR2'!H237</f>
        <v>3.0841132109758314</v>
      </c>
      <c r="I237" s="1824">
        <f>'[5]P35--41écoR2'!I237</f>
        <v>2.9517353880756563</v>
      </c>
      <c r="J237" s="1559">
        <f>'[5]P35--41écoR2'!J237</f>
        <v>5431</v>
      </c>
      <c r="K237" s="1559">
        <f>'[5]P35--41écoR2'!K237</f>
        <v>4777</v>
      </c>
      <c r="L237" s="497"/>
      <c r="M237" s="139" t="s">
        <v>315</v>
      </c>
    </row>
    <row r="238" spans="1:14" ht="18" customHeight="1">
      <c r="A238" s="40" t="s">
        <v>121</v>
      </c>
      <c r="B238" s="1823" t="str">
        <f>'[5]P35--41écoR2'!B238</f>
        <v>-</v>
      </c>
      <c r="C238" s="1823">
        <f>'[5]P35--41écoR2'!C238</f>
        <v>0.6139999999999759</v>
      </c>
      <c r="D238" s="1824">
        <f>'[5]P35--41écoR2'!D238</f>
        <v>0.92912680456179431</v>
      </c>
      <c r="E238" s="1824">
        <f>'[5]P35--41écoR2'!E238</f>
        <v>0.56711333405535269</v>
      </c>
      <c r="F238" s="1559">
        <f>'[5]P35--41écoR2'!F238</f>
        <v>809</v>
      </c>
      <c r="G238" s="1559">
        <f>'[5]P35--41écoR2'!G238</f>
        <v>576</v>
      </c>
      <c r="H238" s="1824">
        <f>'[5]P35--41écoR2'!H238</f>
        <v>3.5070223551898949</v>
      </c>
      <c r="I238" s="1824">
        <f>'[5]P35--41écoR2'!I238</f>
        <v>3.0942129460702033</v>
      </c>
      <c r="J238" s="1559">
        <f>'[5]P35--41écoR2'!J238</f>
        <v>844</v>
      </c>
      <c r="K238" s="1559">
        <f>'[5]P35--41écoR2'!K238</f>
        <v>848</v>
      </c>
      <c r="L238" s="499"/>
      <c r="M238" s="139" t="s">
        <v>316</v>
      </c>
    </row>
    <row r="239" spans="1:14" ht="18" customHeight="1" thickBot="1">
      <c r="A239" s="1177" t="s">
        <v>78</v>
      </c>
      <c r="B239" s="1927">
        <f>'[5]P35--41écoR2'!B239</f>
        <v>102.217</v>
      </c>
      <c r="C239" s="1927">
        <f>'[5]P35--41écoR2'!C239</f>
        <v>401.06399999999991</v>
      </c>
      <c r="D239" s="1927">
        <f>'[5]P35--41écoR2'!D239</f>
        <v>3.1061719843005724</v>
      </c>
      <c r="E239" s="1927">
        <f>'[5]P35--41écoR2'!E239</f>
        <v>2.9825988439071853</v>
      </c>
      <c r="F239" s="1873">
        <f>'[5]P35--41écoR2'!F239</f>
        <v>636555</v>
      </c>
      <c r="G239" s="1873">
        <f>'[5]P35--41écoR2'!G239</f>
        <v>546974</v>
      </c>
      <c r="H239" s="1927">
        <f>'[5]P35--41écoR2'!H239</f>
        <v>3.1349606818477032</v>
      </c>
      <c r="I239" s="1927">
        <f>'[5]P35--41écoR2'!I239</f>
        <v>2.972368859085937</v>
      </c>
      <c r="J239" s="1873">
        <f>'[5]P35--41écoR2'!J239</f>
        <v>6275</v>
      </c>
      <c r="K239" s="1873">
        <f>'[5]P35--41écoR2'!K239</f>
        <v>5625</v>
      </c>
      <c r="L239" s="1281"/>
      <c r="M239" s="1389" t="s">
        <v>317</v>
      </c>
    </row>
    <row r="240" spans="1:14" ht="18" customHeight="1" thickTop="1">
      <c r="A240" s="98"/>
      <c r="B240" s="98"/>
    </row>
    <row r="241" spans="1:13" ht="18" customHeight="1" thickBot="1">
      <c r="A241" s="2" t="s">
        <v>659</v>
      </c>
      <c r="K241" s="24"/>
      <c r="L241" s="24"/>
      <c r="M241" s="150" t="s">
        <v>660</v>
      </c>
    </row>
    <row r="242" spans="1:13" ht="18" customHeight="1" thickTop="1">
      <c r="A242" s="1326"/>
      <c r="B242" s="2294" t="s">
        <v>312</v>
      </c>
      <c r="C242" s="2294"/>
      <c r="D242" s="2309" t="s">
        <v>73</v>
      </c>
      <c r="E242" s="2309"/>
      <c r="F242" s="2294" t="s">
        <v>310</v>
      </c>
      <c r="G242" s="2294"/>
      <c r="H242" s="2309" t="s">
        <v>73</v>
      </c>
      <c r="I242" s="2309"/>
      <c r="J242" s="2294" t="s">
        <v>310</v>
      </c>
      <c r="K242" s="2294"/>
      <c r="L242" s="1326"/>
      <c r="M242" s="1326"/>
    </row>
    <row r="243" spans="1:13" ht="18" customHeight="1">
      <c r="A243" s="1331"/>
      <c r="B243" s="2307" t="s">
        <v>313</v>
      </c>
      <c r="C243" s="2307"/>
      <c r="D243" s="2307" t="s">
        <v>309</v>
      </c>
      <c r="E243" s="2307"/>
      <c r="F243" s="2307" t="s">
        <v>311</v>
      </c>
      <c r="G243" s="2307"/>
      <c r="H243" s="2307" t="s">
        <v>309</v>
      </c>
      <c r="I243" s="2307"/>
      <c r="J243" s="2307" t="s">
        <v>314</v>
      </c>
      <c r="K243" s="2307"/>
      <c r="L243" s="1331"/>
      <c r="M243" s="1331"/>
    </row>
    <row r="244" spans="1:13" ht="18" customHeight="1">
      <c r="A244" s="1332"/>
      <c r="B244" s="2308" t="s">
        <v>74</v>
      </c>
      <c r="C244" s="2308"/>
      <c r="D244" s="2308" t="s">
        <v>73</v>
      </c>
      <c r="E244" s="2308"/>
      <c r="F244" s="2308" t="s">
        <v>4</v>
      </c>
      <c r="G244" s="2308"/>
      <c r="H244" s="2308" t="s">
        <v>73</v>
      </c>
      <c r="I244" s="2308"/>
      <c r="J244" s="2308" t="s">
        <v>4</v>
      </c>
      <c r="K244" s="2308"/>
      <c r="L244" s="1332"/>
      <c r="M244" s="398"/>
    </row>
    <row r="245" spans="1:13" ht="18" customHeight="1">
      <c r="A245" s="399" t="s">
        <v>120</v>
      </c>
      <c r="B245" s="2306" t="s">
        <v>84</v>
      </c>
      <c r="C245" s="2306"/>
      <c r="D245" s="2306" t="s">
        <v>76</v>
      </c>
      <c r="E245" s="2306"/>
      <c r="F245" s="2306" t="s">
        <v>77</v>
      </c>
      <c r="G245" s="2306"/>
      <c r="H245" s="2306" t="s">
        <v>76</v>
      </c>
      <c r="I245" s="2306"/>
      <c r="J245" s="2306" t="s">
        <v>75</v>
      </c>
      <c r="K245" s="2306"/>
      <c r="L245" s="1330"/>
      <c r="M245" s="144" t="s">
        <v>308</v>
      </c>
    </row>
    <row r="246" spans="1:13" ht="18" customHeight="1">
      <c r="A246" s="399"/>
      <c r="B246" s="1097">
        <v>2017</v>
      </c>
      <c r="C246" s="1097">
        <v>2016</v>
      </c>
      <c r="D246" s="1097">
        <v>2017</v>
      </c>
      <c r="E246" s="1097">
        <v>2016</v>
      </c>
      <c r="F246" s="1097">
        <v>2017</v>
      </c>
      <c r="G246" s="1097">
        <v>2016</v>
      </c>
      <c r="H246" s="1097">
        <v>2017</v>
      </c>
      <c r="I246" s="1097">
        <v>2016</v>
      </c>
      <c r="J246" s="1097">
        <v>2017</v>
      </c>
      <c r="K246" s="1097">
        <v>2016</v>
      </c>
      <c r="L246" s="1330"/>
      <c r="M246" s="398"/>
    </row>
    <row r="247" spans="1:13" ht="18" customHeight="1">
      <c r="A247" s="40" t="s">
        <v>72</v>
      </c>
      <c r="B247" s="1824">
        <f>'[5]P35--41écoR2'!B247</f>
        <v>7.9420000000000002</v>
      </c>
      <c r="C247" s="1824" t="str">
        <f>'[5]P35--41écoR2'!C247</f>
        <v>-</v>
      </c>
      <c r="D247" s="1824">
        <f>'[5]P35--41écoR2'!D247</f>
        <v>3.4645371789694872</v>
      </c>
      <c r="E247" s="1824">
        <f>'[5]P35--41écoR2'!E247</f>
        <v>3.5099657448767556</v>
      </c>
      <c r="F247" s="1559">
        <f>'[5]P35--41écoR2'!F247</f>
        <v>706979</v>
      </c>
      <c r="G247" s="1559">
        <f>'[5]P35--41écoR2'!G247</f>
        <v>640122</v>
      </c>
      <c r="H247" s="1824">
        <f>'[5]P35--41écoR2'!H247</f>
        <v>3.3260267127021628</v>
      </c>
      <c r="I247" s="1824">
        <f>'[5]P35--41écoR2'!I247</f>
        <v>3.1865395428733851</v>
      </c>
      <c r="J247" s="495">
        <f>'[5]P35--41écoR2'!J247</f>
        <v>5857</v>
      </c>
      <c r="K247" s="495">
        <f>'[5]P35--41écoR2'!K247</f>
        <v>5157</v>
      </c>
      <c r="L247" s="495"/>
      <c r="M247" s="139" t="s">
        <v>315</v>
      </c>
    </row>
    <row r="248" spans="1:13" ht="18" customHeight="1">
      <c r="A248" s="40" t="s">
        <v>121</v>
      </c>
      <c r="B248" s="1824" t="str">
        <f>'[5]P35--41écoR2'!B248</f>
        <v>-</v>
      </c>
      <c r="C248" s="1824" t="str">
        <f>'[5]P35--41écoR2'!C248</f>
        <v>-</v>
      </c>
      <c r="D248" s="1824">
        <f>'[5]P35--41écoR2'!D248</f>
        <v>0.10680938544406289</v>
      </c>
      <c r="E248" s="1824">
        <f>'[5]P35--41écoR2'!E248</f>
        <v>0.17</v>
      </c>
      <c r="F248" s="1559">
        <f>'[5]P35--41écoR2'!F248</f>
        <v>93</v>
      </c>
      <c r="G248" s="1559">
        <f>'[5]P35--41écoR2'!G248</f>
        <v>169</v>
      </c>
      <c r="H248" s="1824">
        <f>'[5]P35--41écoR2'!H248</f>
        <v>0.17867530956536193</v>
      </c>
      <c r="I248" s="1824">
        <f>'[5]P35--41écoR2'!I248</f>
        <v>0.38</v>
      </c>
      <c r="J248" s="495">
        <f>'[5]P35--41écoR2'!J248</f>
        <v>43</v>
      </c>
      <c r="K248" s="495">
        <f>'[5]P35--41écoR2'!K248</f>
        <v>104</v>
      </c>
      <c r="L248" s="495"/>
      <c r="M248" s="139" t="s">
        <v>316</v>
      </c>
    </row>
    <row r="249" spans="1:13" ht="18" customHeight="1" thickBot="1">
      <c r="A249" s="1177" t="s">
        <v>78</v>
      </c>
      <c r="B249" s="1284">
        <f>'[5]P35--41écoR2'!B249</f>
        <v>7.9420000000000002</v>
      </c>
      <c r="C249" s="1284" t="str">
        <f>'[5]P35--41écoR2'!C249</f>
        <v>-</v>
      </c>
      <c r="D249" s="1927">
        <f>'[5]P35--41écoR2'!D249</f>
        <v>3.4502709699607643</v>
      </c>
      <c r="E249" s="1927">
        <f>'[5]P35--41écoR2'!E249</f>
        <v>3.4914478501065416</v>
      </c>
      <c r="F249" s="1873">
        <f>'[5]P35--41écoR2'!F249</f>
        <v>707072</v>
      </c>
      <c r="G249" s="1873">
        <f>'[5]P35--41écoR2'!G249</f>
        <v>640291</v>
      </c>
      <c r="H249" s="1927">
        <f>'[5]P35--41écoR2'!H249</f>
        <v>2.9476124339285179</v>
      </c>
      <c r="I249" s="1927">
        <f>'[5]P35--41écoR2'!I249</f>
        <v>2.7800235675824205</v>
      </c>
      <c r="J249" s="1873">
        <f>'[5]P35--41écoR2'!J249</f>
        <v>5900</v>
      </c>
      <c r="K249" s="1873">
        <f>'[5]P35--41écoR2'!K249</f>
        <v>5261</v>
      </c>
      <c r="L249" s="1281"/>
      <c r="M249" s="1389" t="s">
        <v>317</v>
      </c>
    </row>
    <row r="250" spans="1:13" ht="18" customHeight="1" thickTop="1">
      <c r="A250" s="48"/>
      <c r="B250" s="157"/>
      <c r="C250" s="157"/>
      <c r="D250" s="529"/>
      <c r="E250" s="529"/>
      <c r="F250" s="448"/>
      <c r="G250" s="448"/>
      <c r="H250" s="529"/>
      <c r="I250" s="529"/>
      <c r="J250" s="448"/>
      <c r="K250" s="448"/>
      <c r="L250" s="448"/>
      <c r="M250" s="368"/>
    </row>
    <row r="251" spans="1:13" ht="18" customHeight="1" thickBot="1">
      <c r="A251" s="2" t="s">
        <v>662</v>
      </c>
      <c r="K251" s="24"/>
      <c r="L251" s="24"/>
      <c r="M251" s="150" t="s">
        <v>663</v>
      </c>
    </row>
    <row r="252" spans="1:13" ht="18" customHeight="1" thickTop="1">
      <c r="A252" s="1326"/>
      <c r="B252" s="2294" t="s">
        <v>312</v>
      </c>
      <c r="C252" s="2294"/>
      <c r="D252" s="2309" t="s">
        <v>73</v>
      </c>
      <c r="E252" s="2309"/>
      <c r="F252" s="2294" t="s">
        <v>310</v>
      </c>
      <c r="G252" s="2294"/>
      <c r="H252" s="2309" t="s">
        <v>73</v>
      </c>
      <c r="I252" s="2309"/>
      <c r="J252" s="2294" t="s">
        <v>310</v>
      </c>
      <c r="K252" s="2294"/>
      <c r="L252" s="1326"/>
      <c r="M252" s="1326"/>
    </row>
    <row r="253" spans="1:13" ht="18" customHeight="1">
      <c r="A253" s="1331"/>
      <c r="B253" s="2307" t="s">
        <v>313</v>
      </c>
      <c r="C253" s="2307"/>
      <c r="D253" s="2307" t="s">
        <v>309</v>
      </c>
      <c r="E253" s="2307"/>
      <c r="F253" s="2307" t="s">
        <v>311</v>
      </c>
      <c r="G253" s="2307"/>
      <c r="H253" s="2307" t="s">
        <v>309</v>
      </c>
      <c r="I253" s="2307"/>
      <c r="J253" s="2307" t="s">
        <v>314</v>
      </c>
      <c r="K253" s="2307"/>
      <c r="L253" s="1331"/>
      <c r="M253" s="1331"/>
    </row>
    <row r="254" spans="1:13" ht="18" customHeight="1">
      <c r="A254" s="1332"/>
      <c r="B254" s="2308" t="s">
        <v>74</v>
      </c>
      <c r="C254" s="2308"/>
      <c r="D254" s="2308" t="s">
        <v>73</v>
      </c>
      <c r="E254" s="2308"/>
      <c r="F254" s="2308" t="s">
        <v>4</v>
      </c>
      <c r="G254" s="2308"/>
      <c r="H254" s="2308" t="s">
        <v>73</v>
      </c>
      <c r="I254" s="2308"/>
      <c r="J254" s="2308" t="s">
        <v>4</v>
      </c>
      <c r="K254" s="2308"/>
      <c r="L254" s="1332"/>
      <c r="M254" s="398"/>
    </row>
    <row r="255" spans="1:13" ht="18" customHeight="1">
      <c r="A255" s="399" t="s">
        <v>120</v>
      </c>
      <c r="B255" s="2306" t="s">
        <v>84</v>
      </c>
      <c r="C255" s="2306"/>
      <c r="D255" s="2306" t="s">
        <v>76</v>
      </c>
      <c r="E255" s="2306"/>
      <c r="F255" s="2306" t="s">
        <v>77</v>
      </c>
      <c r="G255" s="2306"/>
      <c r="H255" s="2306" t="s">
        <v>76</v>
      </c>
      <c r="I255" s="2306"/>
      <c r="J255" s="2306" t="s">
        <v>75</v>
      </c>
      <c r="K255" s="2306"/>
      <c r="L255" s="1330"/>
      <c r="M255" s="144" t="s">
        <v>308</v>
      </c>
    </row>
    <row r="256" spans="1:13" ht="18" customHeight="1">
      <c r="A256" s="399"/>
      <c r="B256" s="1097">
        <v>2017</v>
      </c>
      <c r="C256" s="1097">
        <v>2016</v>
      </c>
      <c r="D256" s="1097">
        <v>2017</v>
      </c>
      <c r="E256" s="1097">
        <v>2016</v>
      </c>
      <c r="F256" s="1097">
        <v>2017</v>
      </c>
      <c r="G256" s="1097">
        <v>2016</v>
      </c>
      <c r="H256" s="1097">
        <v>2017</v>
      </c>
      <c r="I256" s="1097">
        <v>2016</v>
      </c>
      <c r="J256" s="1097">
        <v>2017</v>
      </c>
      <c r="K256" s="1097">
        <v>2016</v>
      </c>
      <c r="L256" s="1330"/>
      <c r="M256" s="398"/>
    </row>
    <row r="257" spans="1:13" ht="18" customHeight="1">
      <c r="A257" s="40" t="s">
        <v>72</v>
      </c>
      <c r="B257" s="1824" t="str">
        <f>'[5]P35--41écoR2'!B257</f>
        <v>-</v>
      </c>
      <c r="C257" s="1824">
        <f>'[5]P35--41écoR2'!C257</f>
        <v>40</v>
      </c>
      <c r="D257" s="1824">
        <f>'[5]P35--41écoR2'!D257</f>
        <v>5.3905291343398268E-4</v>
      </c>
      <c r="E257" s="1824">
        <f>'[5]P35--41écoR2'!E257</f>
        <v>1.8752804695790029E-3</v>
      </c>
      <c r="F257" s="1559">
        <f>'[5]P35--41écoR2'!F257</f>
        <v>110</v>
      </c>
      <c r="G257" s="1559">
        <f>'[5]P35--41écoR2'!G257</f>
        <v>342</v>
      </c>
      <c r="H257" s="1824">
        <f>'[5]P35--41écoR2'!H257</f>
        <v>2.2714882791204797E-3</v>
      </c>
      <c r="I257" s="1824">
        <f>'[5]P35--41écoR2'!I257</f>
        <v>8.6506793872847369E-3</v>
      </c>
      <c r="J257" s="495">
        <f>'[5]P35--41écoR2'!J257</f>
        <v>4</v>
      </c>
      <c r="K257" s="495">
        <f>'[5]P35--41écoR2'!K257</f>
        <v>14</v>
      </c>
      <c r="L257" s="495"/>
      <c r="M257" s="139" t="s">
        <v>315</v>
      </c>
    </row>
    <row r="258" spans="1:13" ht="18" customHeight="1">
      <c r="A258" s="40" t="s">
        <v>121</v>
      </c>
      <c r="B258" s="1824" t="str">
        <f>'[5]P35--41écoR2'!B258</f>
        <v>-</v>
      </c>
      <c r="C258" s="1824">
        <f>'[5]P35--41écoR2'!C258</f>
        <v>9.100000000000108E-2</v>
      </c>
      <c r="D258" s="1824">
        <f>'[5]P35--41écoR2'!D258</f>
        <v>0.84643566744381016</v>
      </c>
      <c r="E258" s="1824">
        <f>'[5]P35--41écoR2'!E258</f>
        <v>0.6</v>
      </c>
      <c r="F258" s="1559">
        <f>'[5]P35--41écoR2'!F258</f>
        <v>737</v>
      </c>
      <c r="G258" s="1559">
        <f>'[5]P35--41écoR2'!G258</f>
        <v>612</v>
      </c>
      <c r="H258" s="1824">
        <f>'[5]P35--41écoR2'!H258</f>
        <v>1.5374387102135794</v>
      </c>
      <c r="I258" s="1824">
        <f>'[5]P35--41écoR2'!I258</f>
        <v>0.61</v>
      </c>
      <c r="J258" s="495">
        <f>'[5]P35--41écoR2'!J258</f>
        <v>370</v>
      </c>
      <c r="K258" s="495">
        <f>'[5]P35--41écoR2'!K258</f>
        <v>166</v>
      </c>
      <c r="L258" s="495"/>
      <c r="M258" s="139" t="s">
        <v>316</v>
      </c>
    </row>
    <row r="259" spans="1:13" ht="18" customHeight="1" thickBot="1">
      <c r="A259" s="1177" t="s">
        <v>78</v>
      </c>
      <c r="B259" s="1284">
        <f>'[5]P35--41écoR2'!B259</f>
        <v>0</v>
      </c>
      <c r="C259" s="1284">
        <f>'[5]P35--41écoR2'!C259</f>
        <v>40.091000000000001</v>
      </c>
      <c r="D259" s="1927">
        <f>'[5]P35--41écoR2'!D259</f>
        <v>4.1330720372985599E-3</v>
      </c>
      <c r="E259" s="1927">
        <f>'[5]P35--41écoR2'!E259</f>
        <v>5.2020741334824951E-3</v>
      </c>
      <c r="F259" s="1873">
        <f>'[5]P35--41écoR2'!F259</f>
        <v>847</v>
      </c>
      <c r="G259" s="1873">
        <f>'[5]P35--41écoR2'!G259</f>
        <v>954</v>
      </c>
      <c r="H259" s="1927">
        <f>'[5]P35--41écoR2'!H259</f>
        <v>0.18684865259140099</v>
      </c>
      <c r="I259" s="1927">
        <f>'[5]P35--41écoR2'!I259</f>
        <v>9.5115803490749981E-2</v>
      </c>
      <c r="J259" s="1873">
        <f>'[5]P35--41écoR2'!J259</f>
        <v>374</v>
      </c>
      <c r="K259" s="1873">
        <f>'[5]P35--41écoR2'!K259</f>
        <v>180</v>
      </c>
      <c r="L259" s="1281"/>
      <c r="M259" s="1389" t="s">
        <v>317</v>
      </c>
    </row>
    <row r="260" spans="1:13" ht="18" customHeight="1" thickTop="1">
      <c r="A260" s="98" t="s">
        <v>412</v>
      </c>
      <c r="M260" s="81" t="s">
        <v>318</v>
      </c>
    </row>
    <row r="261" spans="1:13" ht="18" customHeight="1">
      <c r="A261" s="98"/>
    </row>
    <row r="262" spans="1:13" ht="18" customHeight="1">
      <c r="A262" s="431" t="s">
        <v>664</v>
      </c>
      <c r="B262" s="427"/>
      <c r="C262" s="263"/>
      <c r="K262" s="427"/>
      <c r="L262" s="427"/>
      <c r="M262" s="428" t="s">
        <v>665</v>
      </c>
    </row>
    <row r="263" spans="1:13" ht="18" customHeight="1">
      <c r="A263" s="28"/>
      <c r="B263" s="20"/>
      <c r="C263" s="263"/>
      <c r="D263" s="263"/>
      <c r="E263" s="263"/>
      <c r="F263" s="263"/>
      <c r="G263" s="263"/>
      <c r="H263" s="263"/>
      <c r="I263" s="263"/>
      <c r="J263" s="263"/>
      <c r="K263" s="263"/>
      <c r="L263" s="263"/>
      <c r="M263" s="263"/>
    </row>
    <row r="264" spans="1:13" ht="18" customHeight="1">
      <c r="A264" s="18" t="s">
        <v>442</v>
      </c>
      <c r="M264" s="107" t="s">
        <v>443</v>
      </c>
    </row>
    <row r="265" spans="1:13" ht="18" customHeight="1" thickBot="1">
      <c r="A265" s="103" t="s">
        <v>1236</v>
      </c>
      <c r="K265" s="24"/>
      <c r="L265" s="24"/>
      <c r="M265" s="235" t="s">
        <v>1237</v>
      </c>
    </row>
    <row r="266" spans="1:13" ht="18" customHeight="1" thickTop="1">
      <c r="A266" s="1247"/>
      <c r="B266" s="1326" t="s">
        <v>266</v>
      </c>
      <c r="C266" s="1326" t="s">
        <v>266</v>
      </c>
      <c r="D266" s="2294" t="s">
        <v>227</v>
      </c>
      <c r="E266" s="2294"/>
      <c r="F266" s="2294" t="s">
        <v>335</v>
      </c>
      <c r="G266" s="2294"/>
      <c r="H266" s="2294" t="s">
        <v>333</v>
      </c>
      <c r="I266" s="2294"/>
      <c r="J266" s="2294" t="s">
        <v>331</v>
      </c>
      <c r="K266" s="2294"/>
      <c r="L266" s="1326"/>
      <c r="M266" s="1218"/>
    </row>
    <row r="267" spans="1:13" ht="18" customHeight="1">
      <c r="A267" s="292"/>
      <c r="B267" s="1331" t="s">
        <v>339</v>
      </c>
      <c r="C267" s="1331" t="s">
        <v>338</v>
      </c>
      <c r="D267" s="2307" t="s">
        <v>337</v>
      </c>
      <c r="E267" s="2307"/>
      <c r="F267" s="2307" t="s">
        <v>336</v>
      </c>
      <c r="G267" s="2307"/>
      <c r="H267" s="2307" t="s">
        <v>334</v>
      </c>
      <c r="I267" s="2307"/>
      <c r="J267" s="2307" t="s">
        <v>332</v>
      </c>
      <c r="K267" s="2307"/>
      <c r="L267" s="1331"/>
      <c r="M267" s="229"/>
    </row>
    <row r="268" spans="1:13" ht="18" customHeight="1">
      <c r="A268" s="237"/>
      <c r="B268" s="1329" t="s">
        <v>57</v>
      </c>
      <c r="C268" s="1329" t="s">
        <v>57</v>
      </c>
      <c r="D268" s="2304" t="s">
        <v>55</v>
      </c>
      <c r="E268" s="2304"/>
      <c r="F268" s="2304" t="s">
        <v>52</v>
      </c>
      <c r="G268" s="2304"/>
      <c r="H268" s="2304" t="s">
        <v>52</v>
      </c>
      <c r="I268" s="2304"/>
      <c r="J268" s="2304" t="s">
        <v>14</v>
      </c>
      <c r="K268" s="2304"/>
      <c r="L268" s="1329"/>
      <c r="M268" s="229"/>
    </row>
    <row r="269" spans="1:13" ht="18" customHeight="1">
      <c r="A269" s="232"/>
      <c r="B269" s="1328" t="s">
        <v>59</v>
      </c>
      <c r="C269" s="1328" t="s">
        <v>58</v>
      </c>
      <c r="D269" s="2302" t="s">
        <v>56</v>
      </c>
      <c r="E269" s="2302"/>
      <c r="F269" s="2302" t="s">
        <v>54</v>
      </c>
      <c r="G269" s="2302"/>
      <c r="H269" s="2302" t="s">
        <v>53</v>
      </c>
      <c r="I269" s="2302"/>
      <c r="J269" s="2302" t="s">
        <v>51</v>
      </c>
      <c r="K269" s="2302"/>
      <c r="L269" s="1328"/>
      <c r="M269" s="142"/>
    </row>
    <row r="270" spans="1:13" ht="18" customHeight="1">
      <c r="A270" s="121" t="s">
        <v>1222</v>
      </c>
      <c r="B270" s="1328"/>
      <c r="C270" s="1328"/>
      <c r="D270" s="1328"/>
      <c r="E270" s="1328"/>
      <c r="F270" s="1328"/>
      <c r="G270" s="1328"/>
      <c r="H270" s="1328"/>
      <c r="I270" s="1328"/>
      <c r="J270" s="1328"/>
      <c r="K270" s="1328"/>
      <c r="L270" s="1328"/>
      <c r="M270" s="74" t="s">
        <v>1234</v>
      </c>
    </row>
    <row r="271" spans="1:13" ht="18" customHeight="1">
      <c r="A271" s="232" t="s">
        <v>172</v>
      </c>
      <c r="B271" s="1346">
        <f>'[10]P35--41écoR2'!B271</f>
        <v>24594</v>
      </c>
      <c r="C271" s="1346">
        <f>'[10]P35--41écoR2'!C271</f>
        <v>8692</v>
      </c>
      <c r="D271" s="2318">
        <f>'[10]P35--41écoR2'!D271:E271</f>
        <v>2728371</v>
      </c>
      <c r="E271" s="2318"/>
      <c r="F271" s="2318">
        <f>'[10]P35--41écoR2'!F271:G271</f>
        <v>589961</v>
      </c>
      <c r="G271" s="2318"/>
      <c r="H271" s="2318">
        <f>'[10]P35--41écoR2'!H271:I271</f>
        <v>1526003</v>
      </c>
      <c r="I271" s="2318"/>
      <c r="J271" s="2318">
        <f>'[10]P35--41écoR2'!J271:K271</f>
        <v>5233</v>
      </c>
      <c r="K271" s="2318"/>
      <c r="L271" s="1337"/>
      <c r="M271" s="155" t="s">
        <v>330</v>
      </c>
    </row>
    <row r="272" spans="1:13" ht="18" customHeight="1">
      <c r="A272" s="30" t="s">
        <v>10</v>
      </c>
      <c r="B272" s="1345">
        <f>'[10]P35--41écoR2'!B272</f>
        <v>7.2</v>
      </c>
      <c r="C272" s="1345">
        <f>'[10]P35--41écoR2'!C272</f>
        <v>7.9</v>
      </c>
      <c r="D272" s="2322">
        <f>'[10]P35--41écoR2'!D272:E272</f>
        <v>9.6</v>
      </c>
      <c r="E272" s="2322"/>
      <c r="F272" s="2322">
        <f>'[10]P35--41écoR2'!F272:G272</f>
        <v>9.9</v>
      </c>
      <c r="G272" s="2322"/>
      <c r="H272" s="2322">
        <f>'[10]P35--41écoR2'!H272:I272</f>
        <v>9.1999999999999993</v>
      </c>
      <c r="I272" s="2322"/>
      <c r="J272" s="2358">
        <f>'[10]P35--41écoR2'!J272:K272</f>
        <v>11.4</v>
      </c>
      <c r="K272" s="2358"/>
      <c r="L272" s="1344"/>
      <c r="M272" s="123" t="s">
        <v>188</v>
      </c>
    </row>
    <row r="273" spans="1:13" ht="18" customHeight="1">
      <c r="A273" s="47"/>
      <c r="B273" s="157"/>
      <c r="C273" s="157"/>
      <c r="D273" s="157"/>
      <c r="E273" s="157"/>
      <c r="F273" s="157"/>
      <c r="G273" s="157"/>
      <c r="H273" s="157"/>
      <c r="I273" s="157"/>
      <c r="J273" s="1329"/>
      <c r="K273" s="1329"/>
      <c r="L273" s="1329"/>
      <c r="M273" s="329"/>
    </row>
    <row r="274" spans="1:13" ht="18" customHeight="1">
      <c r="A274" s="121" t="s">
        <v>1224</v>
      </c>
      <c r="B274" s="1131"/>
      <c r="C274" s="1131"/>
      <c r="D274" s="1131"/>
      <c r="E274" s="1131"/>
      <c r="F274" s="1131"/>
      <c r="G274" s="1131"/>
      <c r="H274" s="1131"/>
      <c r="I274" s="1131"/>
      <c r="J274" s="1328"/>
      <c r="K274" s="1328"/>
      <c r="L274" s="1328"/>
      <c r="M274" s="1103" t="s">
        <v>1235</v>
      </c>
    </row>
    <row r="275" spans="1:13" ht="18" customHeight="1">
      <c r="A275" s="232" t="s">
        <v>172</v>
      </c>
      <c r="B275" s="1346">
        <f>'[10]P35--41écoR2'!B275</f>
        <v>34961</v>
      </c>
      <c r="C275" s="1346">
        <f>'[10]P35--41écoR2'!C275</f>
        <v>11298</v>
      </c>
      <c r="D275" s="2318">
        <f>'[10]P35--41écoR2'!D275:E275</f>
        <v>3501441</v>
      </c>
      <c r="E275" s="2318"/>
      <c r="F275" s="2318">
        <f>'[10]P35--41écoR2'!F275:G275</f>
        <v>682798</v>
      </c>
      <c r="G275" s="2318"/>
      <c r="H275" s="2318">
        <f>'[10]P35--41écoR2'!H275:I275</f>
        <v>1830774</v>
      </c>
      <c r="I275" s="2318"/>
      <c r="J275" s="2318">
        <f>'[10]P35--41écoR2'!J275:K275</f>
        <v>5947</v>
      </c>
      <c r="K275" s="2318"/>
      <c r="L275" s="1346"/>
      <c r="M275" s="155" t="s">
        <v>330</v>
      </c>
    </row>
    <row r="276" spans="1:13" ht="18" customHeight="1" thickBot="1">
      <c r="A276" s="1183" t="s">
        <v>10</v>
      </c>
      <c r="B276" s="1340">
        <f>'[10]P35--41écoR2'!B276</f>
        <v>9.1999999999999993</v>
      </c>
      <c r="C276" s="1340">
        <f>'[10]P35--41écoR2'!C276</f>
        <v>9.4</v>
      </c>
      <c r="D276" s="2317">
        <f>'[10]P35--41écoR2'!D276:E276</f>
        <v>11.3</v>
      </c>
      <c r="E276" s="2317"/>
      <c r="F276" s="2317">
        <f>'[10]P35--41écoR2'!F276:G276</f>
        <v>10.6</v>
      </c>
      <c r="G276" s="2317"/>
      <c r="H276" s="2317">
        <f>'[10]P35--41écoR2'!H276:I276</f>
        <v>10.199999999999999</v>
      </c>
      <c r="I276" s="2317"/>
      <c r="J276" s="2341">
        <f>'[10]P35--41écoR2'!J276:K276</f>
        <v>12.3</v>
      </c>
      <c r="K276" s="2341"/>
      <c r="L276" s="1347"/>
      <c r="M276" s="1179" t="s">
        <v>188</v>
      </c>
    </row>
    <row r="277" spans="1:13" ht="18" customHeight="1" thickTop="1">
      <c r="A277" s="98" t="s">
        <v>1097</v>
      </c>
      <c r="B277" s="7"/>
      <c r="C277" s="7"/>
      <c r="D277" s="1351"/>
      <c r="E277" s="14"/>
      <c r="F277" s="1351"/>
      <c r="G277" s="14"/>
      <c r="I277" s="102"/>
      <c r="J277" s="102"/>
      <c r="M277" s="81" t="s">
        <v>604</v>
      </c>
    </row>
    <row r="278" spans="1:13" ht="18" customHeight="1">
      <c r="A278" s="98"/>
      <c r="B278" s="7"/>
      <c r="C278" s="7"/>
      <c r="D278" s="1351"/>
      <c r="E278" s="14"/>
      <c r="F278" s="1351"/>
      <c r="G278" s="14"/>
      <c r="I278" s="102"/>
      <c r="J278" s="102"/>
    </row>
    <row r="279" spans="1:13" ht="18" customHeight="1">
      <c r="A279" s="98"/>
      <c r="B279" s="7"/>
      <c r="C279" s="7"/>
      <c r="D279" s="1351"/>
      <c r="E279" s="14"/>
      <c r="F279" s="1351"/>
      <c r="G279" s="14"/>
      <c r="I279" s="102"/>
      <c r="J279" s="102"/>
    </row>
    <row r="280" spans="1:13" ht="18" customHeight="1">
      <c r="A280" s="98"/>
      <c r="B280" s="7"/>
      <c r="C280" s="7"/>
      <c r="D280" s="1351"/>
      <c r="E280" s="14"/>
      <c r="F280" s="1351"/>
      <c r="G280" s="14"/>
      <c r="I280" s="102"/>
      <c r="J280" s="102"/>
    </row>
    <row r="281" spans="1:13" ht="18" customHeight="1">
      <c r="A281" s="98"/>
      <c r="B281" s="7"/>
      <c r="C281" s="7"/>
      <c r="D281" s="1351"/>
      <c r="E281" s="14"/>
      <c r="F281" s="1351"/>
      <c r="G281" s="14"/>
      <c r="I281" s="102"/>
      <c r="J281" s="102"/>
    </row>
    <row r="282" spans="1:13" ht="18" customHeight="1">
      <c r="A282" s="28"/>
      <c r="B282" s="20"/>
      <c r="C282" s="263"/>
      <c r="D282" s="263"/>
      <c r="E282" s="263"/>
      <c r="F282" s="263"/>
      <c r="G282" s="263"/>
      <c r="H282" s="263"/>
      <c r="I282" s="263"/>
      <c r="J282" s="263"/>
      <c r="K282" s="263"/>
      <c r="L282" s="263"/>
      <c r="M282" s="263"/>
    </row>
    <row r="283" spans="1:13" ht="18" customHeight="1">
      <c r="A283" s="28"/>
      <c r="B283" s="20"/>
      <c r="C283" s="263"/>
      <c r="D283" s="263"/>
      <c r="E283" s="263"/>
      <c r="F283" s="263"/>
      <c r="G283" s="263"/>
      <c r="H283" s="263"/>
      <c r="I283" s="263"/>
      <c r="J283" s="263"/>
      <c r="K283" s="263"/>
      <c r="L283" s="263"/>
      <c r="M283" s="263"/>
    </row>
    <row r="284" spans="1:13" ht="33" customHeight="1">
      <c r="A284" s="28"/>
      <c r="B284" s="20"/>
      <c r="C284" s="263"/>
      <c r="D284" s="263"/>
      <c r="E284" s="263"/>
      <c r="F284" s="263"/>
      <c r="G284" s="263"/>
      <c r="H284" s="263"/>
      <c r="I284" s="263"/>
      <c r="J284" s="263"/>
      <c r="K284" s="263"/>
      <c r="L284" s="263"/>
      <c r="M284" s="263"/>
    </row>
    <row r="285" spans="1:13" ht="13.5" customHeight="1" thickBot="1">
      <c r="A285" s="28"/>
      <c r="B285" s="20"/>
      <c r="C285" s="263"/>
      <c r="D285" s="263"/>
      <c r="E285" s="263"/>
      <c r="F285" s="263"/>
      <c r="G285" s="263"/>
      <c r="H285" s="263"/>
      <c r="I285" s="263"/>
      <c r="J285" s="263"/>
      <c r="K285" s="263"/>
      <c r="L285" s="263"/>
      <c r="M285" s="263"/>
    </row>
    <row r="286" spans="1:13" ht="13.5" customHeight="1" thickTop="1">
      <c r="A286" s="948"/>
      <c r="B286" s="921"/>
      <c r="C286" s="949"/>
      <c r="D286" s="949"/>
      <c r="E286" s="949"/>
      <c r="F286" s="949"/>
      <c r="G286" s="949"/>
      <c r="H286" s="949"/>
      <c r="I286" s="949"/>
      <c r="J286" s="949"/>
      <c r="K286" s="949"/>
      <c r="L286" s="949"/>
      <c r="M286" s="949"/>
    </row>
    <row r="287" spans="1:13" ht="18" customHeight="1">
      <c r="A287" s="28"/>
      <c r="B287" s="20"/>
      <c r="C287" s="263"/>
      <c r="D287" s="263"/>
      <c r="E287" s="263"/>
      <c r="F287" s="263"/>
      <c r="G287" s="263"/>
      <c r="H287" s="263"/>
      <c r="I287" s="263"/>
      <c r="J287" s="263"/>
      <c r="K287" s="263"/>
      <c r="L287" s="263"/>
      <c r="M287" s="263"/>
    </row>
    <row r="288" spans="1:13" ht="18" customHeight="1">
      <c r="A288" s="18" t="s">
        <v>444</v>
      </c>
      <c r="M288" s="107" t="s">
        <v>445</v>
      </c>
    </row>
    <row r="289" spans="1:13" ht="18" customHeight="1">
      <c r="A289" s="18" t="s">
        <v>319</v>
      </c>
      <c r="M289" s="107" t="s">
        <v>320</v>
      </c>
    </row>
    <row r="290" spans="1:13" ht="18" customHeight="1" thickBot="1">
      <c r="A290" s="103" t="s">
        <v>1238</v>
      </c>
      <c r="M290" s="235" t="s">
        <v>1239</v>
      </c>
    </row>
    <row r="291" spans="1:13" ht="18" customHeight="1" thickTop="1">
      <c r="A291" s="1238"/>
      <c r="B291" s="1326" t="s">
        <v>191</v>
      </c>
      <c r="C291" s="1248" t="s">
        <v>327</v>
      </c>
      <c r="D291" s="1326" t="s">
        <v>396</v>
      </c>
      <c r="E291" s="1326" t="s">
        <v>325</v>
      </c>
      <c r="F291" s="1326" t="s">
        <v>324</v>
      </c>
      <c r="G291" s="2294" t="s">
        <v>328</v>
      </c>
      <c r="H291" s="2294"/>
      <c r="I291" s="1326" t="s">
        <v>329</v>
      </c>
      <c r="J291" s="1326" t="s">
        <v>322</v>
      </c>
      <c r="K291" s="1326" t="s">
        <v>321</v>
      </c>
      <c r="L291" s="1326"/>
      <c r="M291" s="1218"/>
    </row>
    <row r="292" spans="1:13" ht="18" customHeight="1">
      <c r="A292" s="124"/>
      <c r="B292" s="1331"/>
      <c r="C292" s="1331"/>
      <c r="D292" s="1331" t="s">
        <v>395</v>
      </c>
      <c r="E292" s="1331"/>
      <c r="F292" s="1331"/>
      <c r="G292" s="2307" t="s">
        <v>323</v>
      </c>
      <c r="H292" s="2307"/>
      <c r="I292" s="1331"/>
      <c r="J292" s="1331"/>
      <c r="K292" s="1331"/>
      <c r="L292" s="1331"/>
      <c r="M292" s="229"/>
    </row>
    <row r="293" spans="1:13" ht="18" customHeight="1">
      <c r="A293" s="237"/>
      <c r="B293" s="1329"/>
      <c r="C293" s="1329"/>
      <c r="D293" s="1329" t="s">
        <v>34</v>
      </c>
      <c r="E293" s="1329"/>
      <c r="F293" s="1329"/>
      <c r="G293" s="2304" t="s">
        <v>44</v>
      </c>
      <c r="H293" s="2304"/>
      <c r="I293" s="1329" t="s">
        <v>41</v>
      </c>
      <c r="J293" s="1329"/>
      <c r="K293" s="1329"/>
      <c r="L293" s="1329"/>
      <c r="M293" s="229"/>
    </row>
    <row r="294" spans="1:13" ht="18" customHeight="1">
      <c r="A294" s="237"/>
      <c r="B294" s="1329" t="s">
        <v>4</v>
      </c>
      <c r="C294" s="1329" t="s">
        <v>34</v>
      </c>
      <c r="D294" s="1329" t="s">
        <v>49</v>
      </c>
      <c r="E294" s="1329" t="s">
        <v>48</v>
      </c>
      <c r="F294" s="1329" t="s">
        <v>47</v>
      </c>
      <c r="G294" s="2304" t="s">
        <v>45</v>
      </c>
      <c r="H294" s="2304"/>
      <c r="I294" s="1329" t="s">
        <v>42</v>
      </c>
      <c r="J294" s="1329" t="s">
        <v>40</v>
      </c>
      <c r="K294" s="180" t="s">
        <v>129</v>
      </c>
      <c r="L294" s="180"/>
      <c r="M294" s="229"/>
    </row>
    <row r="295" spans="1:13" ht="18" customHeight="1">
      <c r="A295" s="232"/>
      <c r="B295" s="1328"/>
      <c r="C295" s="1328"/>
      <c r="D295" s="1328" t="s">
        <v>50</v>
      </c>
      <c r="E295" s="1328"/>
      <c r="F295" s="1328"/>
      <c r="G295" s="2302" t="s">
        <v>46</v>
      </c>
      <c r="H295" s="2302"/>
      <c r="I295" s="1328" t="s">
        <v>43</v>
      </c>
      <c r="J295" s="1328"/>
      <c r="K295" s="1328"/>
      <c r="L295" s="1328"/>
      <c r="M295" s="142"/>
    </row>
    <row r="296" spans="1:13" ht="18" customHeight="1">
      <c r="A296" s="121" t="s">
        <v>1222</v>
      </c>
      <c r="B296" s="1328"/>
      <c r="C296" s="1328"/>
      <c r="D296" s="1328"/>
      <c r="E296" s="1328"/>
      <c r="F296" s="1328"/>
      <c r="G296" s="1328"/>
      <c r="H296" s="1328"/>
      <c r="I296" s="1328"/>
      <c r="J296" s="1328"/>
      <c r="K296" s="1328"/>
      <c r="L296" s="1328"/>
      <c r="M296" s="74" t="s">
        <v>1234</v>
      </c>
    </row>
    <row r="297" spans="1:13" ht="18" customHeight="1">
      <c r="A297" s="232" t="s">
        <v>473</v>
      </c>
      <c r="B297" s="1350">
        <f>'[10]P35--41écoR2'!B297</f>
        <v>1870</v>
      </c>
      <c r="C297" s="1350">
        <f>'[10]P35--41écoR2'!C297</f>
        <v>1779</v>
      </c>
      <c r="D297" s="1350">
        <f>'[10]P35--41écoR2'!D297</f>
        <v>2000</v>
      </c>
      <c r="E297" s="1350">
        <f>'[10]P35--41écoR2'!E297</f>
        <v>1600</v>
      </c>
      <c r="F297" s="1350">
        <f>'[10]P35--41écoR2'!F297</f>
        <v>1667</v>
      </c>
      <c r="G297" s="2347">
        <f>'[10]P35--41écoR2'!G297:H297</f>
        <v>1931</v>
      </c>
      <c r="H297" s="2347"/>
      <c r="I297" s="1350">
        <f>'[10]P35--41écoR2'!I297</f>
        <v>1878</v>
      </c>
      <c r="J297" s="1350">
        <f>'[10]P35--41écoR2'!J297</f>
        <v>1979</v>
      </c>
      <c r="K297" s="1350">
        <f>'[10]P35--41écoR2'!K297</f>
        <v>1759</v>
      </c>
      <c r="L297" s="285"/>
      <c r="M297" s="139" t="s">
        <v>326</v>
      </c>
    </row>
    <row r="298" spans="1:13" ht="18" customHeight="1">
      <c r="A298" s="237"/>
      <c r="B298" s="1357"/>
      <c r="C298" s="1357"/>
      <c r="D298" s="1357"/>
      <c r="E298" s="1357"/>
      <c r="F298" s="1357"/>
      <c r="G298" s="1357"/>
      <c r="H298" s="1357"/>
      <c r="I298" s="1357"/>
      <c r="J298" s="1357"/>
      <c r="K298" s="1357"/>
      <c r="L298" s="1139"/>
      <c r="M298" s="901"/>
    </row>
    <row r="299" spans="1:13" ht="18" customHeight="1">
      <c r="A299" s="121" t="s">
        <v>1224</v>
      </c>
      <c r="B299" s="1131"/>
      <c r="C299" s="1131"/>
      <c r="D299" s="1131"/>
      <c r="E299" s="1131"/>
      <c r="F299" s="1131"/>
      <c r="G299" s="1131"/>
      <c r="H299" s="1131"/>
      <c r="I299" s="1131"/>
      <c r="J299" s="1328"/>
      <c r="K299" s="1328"/>
      <c r="L299" s="1328"/>
      <c r="M299" s="1103" t="s">
        <v>1235</v>
      </c>
    </row>
    <row r="300" spans="1:13" ht="18" customHeight="1" thickBot="1">
      <c r="A300" s="1275" t="s">
        <v>473</v>
      </c>
      <c r="B300" s="1349">
        <f>'[10]P35--41écoR2'!B300</f>
        <v>1869</v>
      </c>
      <c r="C300" s="1349">
        <f>'[10]P35--41écoR2'!C300</f>
        <v>1750</v>
      </c>
      <c r="D300" s="1349">
        <f>'[10]P35--41écoR2'!D300</f>
        <v>1500</v>
      </c>
      <c r="E300" s="1349">
        <f>'[10]P35--41écoR2'!E300</f>
        <v>2000</v>
      </c>
      <c r="F300" s="1349" t="str">
        <f>'[10]P35--41écoR2'!F300</f>
        <v>-</v>
      </c>
      <c r="G300" s="2344">
        <f>'[10]P35--41écoR2'!G300:H300</f>
        <v>1875</v>
      </c>
      <c r="H300" s="2344"/>
      <c r="I300" s="1349">
        <f>'[10]P35--41écoR2'!I300</f>
        <v>1866</v>
      </c>
      <c r="J300" s="1349">
        <f>'[10]P35--41écoR2'!J300</f>
        <v>1955</v>
      </c>
      <c r="K300" s="1349">
        <f>'[10]P35--41écoR2'!K300</f>
        <v>1959</v>
      </c>
      <c r="L300" s="1277"/>
      <c r="M300" s="1207" t="s">
        <v>326</v>
      </c>
    </row>
    <row r="301" spans="1:13" ht="18" customHeight="1" thickTop="1">
      <c r="A301" s="98" t="s">
        <v>1097</v>
      </c>
      <c r="B301" s="7"/>
      <c r="C301" s="7"/>
      <c r="D301" s="1351"/>
      <c r="E301" s="14"/>
      <c r="F301" s="1351"/>
      <c r="G301" s="14"/>
      <c r="I301" s="102"/>
      <c r="J301" s="102"/>
      <c r="M301" s="81" t="s">
        <v>604</v>
      </c>
    </row>
    <row r="302" spans="1:13" ht="18" customHeight="1">
      <c r="A302" s="5"/>
    </row>
    <row r="303" spans="1:13" ht="18" customHeight="1"/>
    <row r="304" spans="1:13" ht="18" customHeight="1">
      <c r="A304" s="431" t="s">
        <v>666</v>
      </c>
      <c r="B304" s="427"/>
      <c r="C304" s="263"/>
      <c r="K304" s="427"/>
      <c r="L304" s="427"/>
      <c r="M304" s="428" t="s">
        <v>667</v>
      </c>
    </row>
    <row r="305" spans="1:13" ht="18" customHeight="1" thickBot="1">
      <c r="A305" s="103" t="s">
        <v>1240</v>
      </c>
      <c r="J305" s="104"/>
      <c r="K305" s="24"/>
      <c r="L305" s="24"/>
      <c r="M305" s="235" t="s">
        <v>1241</v>
      </c>
    </row>
    <row r="306" spans="1:13" ht="18" customHeight="1" thickTop="1">
      <c r="A306" s="1241"/>
      <c r="B306" s="1249" t="s">
        <v>347</v>
      </c>
      <c r="C306" s="1249" t="s">
        <v>351</v>
      </c>
      <c r="D306" s="1250" t="s">
        <v>478</v>
      </c>
      <c r="E306" s="1251" t="s">
        <v>341</v>
      </c>
      <c r="F306" s="1251" t="s">
        <v>342</v>
      </c>
      <c r="G306" s="1251" t="s">
        <v>343</v>
      </c>
      <c r="H306" s="1249" t="s">
        <v>344</v>
      </c>
      <c r="I306" s="1249" t="s">
        <v>345</v>
      </c>
      <c r="J306" s="1251" t="s">
        <v>346</v>
      </c>
      <c r="K306" s="1327" t="s">
        <v>350</v>
      </c>
      <c r="L306" s="1249" t="s">
        <v>479</v>
      </c>
      <c r="M306" s="1249"/>
    </row>
    <row r="307" spans="1:13" ht="18" customHeight="1">
      <c r="A307" s="237"/>
      <c r="B307" s="1329" t="s">
        <v>4</v>
      </c>
      <c r="C307" s="1329" t="s">
        <v>34</v>
      </c>
      <c r="D307" s="238" t="s">
        <v>480</v>
      </c>
      <c r="E307" s="1329" t="s">
        <v>369</v>
      </c>
      <c r="F307" s="1329" t="s">
        <v>368</v>
      </c>
      <c r="G307" s="1329" t="s">
        <v>367</v>
      </c>
      <c r="H307" s="1329" t="s">
        <v>366</v>
      </c>
      <c r="I307" s="1329" t="s">
        <v>365</v>
      </c>
      <c r="J307" s="1329" t="s">
        <v>364</v>
      </c>
      <c r="K307" s="1329" t="s">
        <v>349</v>
      </c>
      <c r="L307" s="167" t="s">
        <v>481</v>
      </c>
      <c r="M307" s="167"/>
    </row>
    <row r="308" spans="1:13" ht="18" customHeight="1">
      <c r="A308" s="46" t="s">
        <v>1222</v>
      </c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74" t="s">
        <v>1234</v>
      </c>
    </row>
    <row r="309" spans="1:13" ht="18" customHeight="1">
      <c r="A309" s="240" t="s">
        <v>173</v>
      </c>
      <c r="B309" s="454">
        <f>'[4]P35--41écoR2'!B309</f>
        <v>586</v>
      </c>
      <c r="C309" s="454">
        <f>'[4]P35--41écoR2'!C309</f>
        <v>1</v>
      </c>
      <c r="D309" s="454">
        <f>'[4]P35--41écoR2'!D309</f>
        <v>21</v>
      </c>
      <c r="E309" s="454">
        <f>'[4]P35--41écoR2'!E309</f>
        <v>182</v>
      </c>
      <c r="F309" s="454">
        <f>'[4]P35--41écoR2'!F309</f>
        <v>16</v>
      </c>
      <c r="G309" s="454">
        <f>'[4]P35--41écoR2'!G309</f>
        <v>25</v>
      </c>
      <c r="H309" s="454">
        <f>'[4]P35--41écoR2'!H309</f>
        <v>50</v>
      </c>
      <c r="I309" s="454">
        <f>'[4]P35--41écoR2'!I309</f>
        <v>18</v>
      </c>
      <c r="J309" s="454">
        <f>'[4]P35--41écoR2'!J309</f>
        <v>48</v>
      </c>
      <c r="K309" s="454">
        <f>'[4]P35--41écoR2'!K309</f>
        <v>124</v>
      </c>
      <c r="L309" s="454">
        <f>'[4]P35--41écoR2'!L309</f>
        <v>101</v>
      </c>
      <c r="M309" s="239" t="s">
        <v>348</v>
      </c>
    </row>
    <row r="310" spans="1:13" ht="18" customHeight="1">
      <c r="A310" s="237"/>
      <c r="B310" s="1357"/>
      <c r="C310" s="1357"/>
      <c r="D310" s="1357"/>
      <c r="E310" s="1357"/>
      <c r="F310" s="1357"/>
      <c r="G310" s="1357"/>
      <c r="H310" s="1357"/>
      <c r="I310" s="1357"/>
      <c r="J310" s="1357"/>
      <c r="K310" s="1357"/>
      <c r="L310" s="1139"/>
      <c r="M310" s="901"/>
    </row>
    <row r="311" spans="1:13" ht="18" customHeight="1">
      <c r="A311" s="121" t="s">
        <v>1224</v>
      </c>
      <c r="B311" s="1131"/>
      <c r="C311" s="1131"/>
      <c r="D311" s="1131"/>
      <c r="E311" s="1131"/>
      <c r="F311" s="1131"/>
      <c r="G311" s="1131"/>
      <c r="H311" s="1131"/>
      <c r="I311" s="1131"/>
      <c r="J311" s="1328"/>
      <c r="K311" s="1328"/>
      <c r="L311" s="1328"/>
      <c r="M311" s="1103" t="s">
        <v>1235</v>
      </c>
    </row>
    <row r="312" spans="1:13" ht="18" customHeight="1" thickBot="1">
      <c r="A312" s="1272" t="s">
        <v>173</v>
      </c>
      <c r="B312" s="1273">
        <f>'[4]P35--41écoR2'!B312</f>
        <v>594</v>
      </c>
      <c r="C312" s="1273">
        <f>'[4]P35--41écoR2'!C312</f>
        <v>5</v>
      </c>
      <c r="D312" s="1273">
        <f>'[4]P35--41écoR2'!D312</f>
        <v>21</v>
      </c>
      <c r="E312" s="1273">
        <f>'[4]P35--41écoR2'!E312</f>
        <v>185</v>
      </c>
      <c r="F312" s="1273">
        <f>'[4]P35--41écoR2'!F312</f>
        <v>17</v>
      </c>
      <c r="G312" s="1273">
        <f>'[4]P35--41écoR2'!G312</f>
        <v>25</v>
      </c>
      <c r="H312" s="1273">
        <f>'[4]P35--41écoR2'!H312</f>
        <v>49</v>
      </c>
      <c r="I312" s="1273">
        <f>'[4]P35--41écoR2'!I312</f>
        <v>18</v>
      </c>
      <c r="J312" s="1273">
        <f>'[4]P35--41écoR2'!J312</f>
        <v>50</v>
      </c>
      <c r="K312" s="1273">
        <f>'[4]P35--41écoR2'!K312</f>
        <v>123</v>
      </c>
      <c r="L312" s="1273">
        <f>'[4]P35--41écoR2'!L312</f>
        <v>101</v>
      </c>
      <c r="M312" s="1274" t="s">
        <v>348</v>
      </c>
    </row>
    <row r="313" spans="1:13" ht="18" customHeight="1" thickTop="1">
      <c r="A313" s="98" t="s">
        <v>414</v>
      </c>
      <c r="M313" s="81" t="s">
        <v>413</v>
      </c>
    </row>
    <row r="314" spans="1:13" ht="18" customHeight="1"/>
    <row r="315" spans="1:13" ht="18" customHeight="1">
      <c r="A315" s="431" t="s">
        <v>668</v>
      </c>
      <c r="B315" s="430"/>
      <c r="C315" s="20"/>
      <c r="D315" s="7"/>
      <c r="E315" s="7"/>
      <c r="F315" s="7"/>
      <c r="G315" s="7"/>
      <c r="K315" s="427"/>
      <c r="L315" s="427"/>
      <c r="M315" s="428" t="s">
        <v>669</v>
      </c>
    </row>
    <row r="316" spans="1:13" ht="18" customHeight="1">
      <c r="A316" s="28"/>
      <c r="B316" s="263"/>
      <c r="C316" s="20"/>
      <c r="D316" s="20"/>
      <c r="E316" s="20"/>
      <c r="F316" s="20"/>
      <c r="G316" s="20"/>
      <c r="H316" s="263"/>
      <c r="I316" s="263"/>
      <c r="J316" s="263"/>
      <c r="K316" s="263"/>
      <c r="L316" s="263"/>
      <c r="M316" s="263"/>
    </row>
    <row r="317" spans="1:13" ht="18" customHeight="1">
      <c r="A317" s="18" t="s">
        <v>670</v>
      </c>
      <c r="B317" s="7"/>
      <c r="C317" s="7"/>
      <c r="D317" s="7"/>
      <c r="E317" s="7"/>
      <c r="F317" s="7"/>
      <c r="G317" s="7"/>
      <c r="M317" s="151" t="s">
        <v>671</v>
      </c>
    </row>
    <row r="318" spans="1:13" ht="18" customHeight="1" thickBot="1">
      <c r="A318" s="294" t="s">
        <v>149</v>
      </c>
      <c r="B318" s="7"/>
      <c r="C318" s="7"/>
      <c r="D318" s="7"/>
      <c r="E318" s="7"/>
      <c r="F318" s="7"/>
      <c r="M318" s="265" t="s">
        <v>340</v>
      </c>
    </row>
    <row r="319" spans="1:13" ht="18" customHeight="1" thickTop="1">
      <c r="A319" s="1174"/>
      <c r="B319" s="1174"/>
      <c r="C319" s="1174"/>
      <c r="D319" s="1174"/>
      <c r="E319" s="2335">
        <v>2017</v>
      </c>
      <c r="F319" s="1218"/>
      <c r="G319" s="2335"/>
      <c r="H319" s="2335">
        <v>2016</v>
      </c>
      <c r="I319" s="2335"/>
      <c r="J319" s="1218"/>
      <c r="K319" s="1219"/>
      <c r="L319" s="1219"/>
      <c r="M319" s="1218"/>
    </row>
    <row r="320" spans="1:13" ht="18" customHeight="1">
      <c r="A320" s="31"/>
      <c r="B320" s="143"/>
      <c r="C320" s="172"/>
      <c r="D320" s="121"/>
      <c r="E320" s="2336"/>
      <c r="F320" s="142"/>
      <c r="G320" s="2336"/>
      <c r="H320" s="2336"/>
      <c r="I320" s="2336"/>
      <c r="J320" s="143"/>
      <c r="K320" s="31"/>
      <c r="L320" s="31"/>
      <c r="M320" s="142"/>
    </row>
    <row r="321" spans="1:13" ht="18" customHeight="1">
      <c r="A321" s="31" t="s">
        <v>150</v>
      </c>
      <c r="B321" s="171"/>
      <c r="C321" s="172"/>
      <c r="D321" s="31"/>
      <c r="E321" s="173">
        <v>121.9</v>
      </c>
      <c r="F321" s="140"/>
      <c r="G321" s="140"/>
      <c r="H321" s="140">
        <v>122.1</v>
      </c>
      <c r="I321" s="140"/>
      <c r="J321" s="173"/>
      <c r="K321" s="31"/>
      <c r="L321" s="31"/>
      <c r="M321" s="174" t="s">
        <v>352</v>
      </c>
    </row>
    <row r="322" spans="1:13" ht="18" customHeight="1">
      <c r="A322" s="22" t="s">
        <v>151</v>
      </c>
      <c r="B322" s="64"/>
      <c r="C322" s="51"/>
      <c r="D322" s="22"/>
      <c r="E322" s="173">
        <v>123.6</v>
      </c>
      <c r="F322" s="63"/>
      <c r="G322" s="63"/>
      <c r="H322" s="63">
        <v>122.5</v>
      </c>
      <c r="I322" s="63"/>
      <c r="J322" s="77"/>
      <c r="K322" s="22"/>
      <c r="L322" s="22"/>
      <c r="M322" s="169" t="s">
        <v>353</v>
      </c>
    </row>
    <row r="323" spans="1:13" ht="18" customHeight="1">
      <c r="A323" s="22" t="s">
        <v>152</v>
      </c>
      <c r="B323" s="64"/>
      <c r="C323" s="51"/>
      <c r="D323" s="22"/>
      <c r="E323" s="173">
        <v>118.1</v>
      </c>
      <c r="F323" s="63"/>
      <c r="G323" s="63"/>
      <c r="H323" s="63">
        <v>116.4</v>
      </c>
      <c r="I323" s="63"/>
      <c r="J323" s="77"/>
      <c r="K323" s="22"/>
      <c r="L323" s="22"/>
      <c r="M323" s="169" t="s">
        <v>354</v>
      </c>
    </row>
    <row r="324" spans="1:13" ht="18" customHeight="1">
      <c r="A324" s="22" t="s">
        <v>153</v>
      </c>
      <c r="B324" s="64"/>
      <c r="C324" s="51"/>
      <c r="D324" s="22"/>
      <c r="E324" s="173">
        <v>113.2</v>
      </c>
      <c r="F324" s="63"/>
      <c r="G324" s="63"/>
      <c r="H324" s="63">
        <v>112.1</v>
      </c>
      <c r="I324" s="63"/>
      <c r="J324" s="77"/>
      <c r="K324" s="22"/>
      <c r="L324" s="22"/>
      <c r="M324" s="168" t="s">
        <v>355</v>
      </c>
    </row>
    <row r="325" spans="1:13" ht="18" customHeight="1">
      <c r="A325" s="22" t="s">
        <v>154</v>
      </c>
      <c r="B325" s="64"/>
      <c r="C325" s="51"/>
      <c r="D325" s="22"/>
      <c r="E325" s="173">
        <v>110.1</v>
      </c>
      <c r="F325" s="63"/>
      <c r="G325" s="63"/>
      <c r="H325" s="63">
        <v>109.9</v>
      </c>
      <c r="I325" s="63"/>
      <c r="J325" s="77"/>
      <c r="K325" s="38"/>
      <c r="L325" s="38"/>
      <c r="M325" s="170" t="s">
        <v>356</v>
      </c>
    </row>
    <row r="326" spans="1:13" ht="18" customHeight="1">
      <c r="A326" s="22" t="s">
        <v>47</v>
      </c>
      <c r="B326" s="64"/>
      <c r="C326" s="51"/>
      <c r="D326" s="22"/>
      <c r="E326" s="173">
        <v>106.4</v>
      </c>
      <c r="F326" s="63"/>
      <c r="G326" s="63"/>
      <c r="H326" s="63">
        <v>106.3</v>
      </c>
      <c r="I326" s="63"/>
      <c r="J326" s="77"/>
      <c r="K326" s="22"/>
      <c r="L326" s="22"/>
      <c r="M326" s="169" t="s">
        <v>324</v>
      </c>
    </row>
    <row r="327" spans="1:13" ht="18" customHeight="1">
      <c r="A327" s="22" t="s">
        <v>155</v>
      </c>
      <c r="B327" s="64"/>
      <c r="C327" s="51"/>
      <c r="D327" s="22"/>
      <c r="E327" s="173">
        <v>107.5</v>
      </c>
      <c r="F327" s="63"/>
      <c r="G327" s="63"/>
      <c r="H327" s="63">
        <v>106.3</v>
      </c>
      <c r="I327" s="63"/>
      <c r="J327" s="77"/>
      <c r="K327" s="22"/>
      <c r="L327" s="22"/>
      <c r="M327" s="168" t="s">
        <v>357</v>
      </c>
    </row>
    <row r="328" spans="1:13" ht="18" customHeight="1">
      <c r="A328" s="22" t="s">
        <v>156</v>
      </c>
      <c r="B328" s="64"/>
      <c r="C328" s="51"/>
      <c r="D328" s="22"/>
      <c r="E328" s="173">
        <v>55.5</v>
      </c>
      <c r="F328" s="63"/>
      <c r="G328" s="63"/>
      <c r="H328" s="63">
        <v>55.5</v>
      </c>
      <c r="I328" s="63"/>
      <c r="J328" s="77"/>
      <c r="K328" s="22"/>
      <c r="L328" s="22"/>
      <c r="M328" s="169" t="s">
        <v>358</v>
      </c>
    </row>
    <row r="329" spans="1:13" ht="18" customHeight="1">
      <c r="A329" s="22" t="s">
        <v>60</v>
      </c>
      <c r="B329" s="64"/>
      <c r="C329" s="51"/>
      <c r="D329" s="22"/>
      <c r="E329" s="173">
        <v>104.1</v>
      </c>
      <c r="F329" s="63"/>
      <c r="G329" s="63"/>
      <c r="H329" s="63">
        <v>103.9</v>
      </c>
      <c r="I329" s="63"/>
      <c r="J329" s="77"/>
      <c r="K329" s="22"/>
      <c r="L329" s="22"/>
      <c r="M329" s="169" t="s">
        <v>359</v>
      </c>
    </row>
    <row r="330" spans="1:13" ht="18" customHeight="1">
      <c r="A330" s="22" t="s">
        <v>157</v>
      </c>
      <c r="B330" s="63"/>
      <c r="C330" s="51"/>
      <c r="D330" s="22"/>
      <c r="E330" s="173">
        <v>162.69999999999999</v>
      </c>
      <c r="F330" s="63"/>
      <c r="G330" s="63"/>
      <c r="H330" s="63">
        <v>147.9</v>
      </c>
      <c r="I330" s="63"/>
      <c r="J330" s="77"/>
      <c r="K330" s="22"/>
      <c r="L330" s="22"/>
      <c r="M330" s="168" t="s">
        <v>325</v>
      </c>
    </row>
    <row r="331" spans="1:13" ht="18" customHeight="1">
      <c r="A331" s="22" t="s">
        <v>158</v>
      </c>
      <c r="B331" s="63"/>
      <c r="C331" s="51"/>
      <c r="D331" s="22"/>
      <c r="E331" s="173">
        <v>132.5</v>
      </c>
      <c r="F331" s="63"/>
      <c r="G331" s="63"/>
      <c r="H331" s="63">
        <v>124.8</v>
      </c>
      <c r="I331" s="63"/>
      <c r="J331" s="77"/>
      <c r="K331" s="22"/>
      <c r="L331" s="22"/>
      <c r="M331" s="169" t="s">
        <v>360</v>
      </c>
    </row>
    <row r="332" spans="1:13" ht="18" customHeight="1">
      <c r="A332" s="22" t="s">
        <v>159</v>
      </c>
      <c r="B332" s="63"/>
      <c r="C332" s="51"/>
      <c r="D332" s="22"/>
      <c r="E332" s="173">
        <v>125.9</v>
      </c>
      <c r="F332" s="63"/>
      <c r="G332" s="63"/>
      <c r="H332" s="63">
        <v>124.7</v>
      </c>
      <c r="I332" s="63"/>
      <c r="J332" s="77"/>
      <c r="K332" s="22"/>
      <c r="L332" s="22"/>
      <c r="M332" s="168" t="s">
        <v>361</v>
      </c>
    </row>
    <row r="333" spans="1:13" ht="18" customHeight="1">
      <c r="A333" s="46" t="s">
        <v>61</v>
      </c>
      <c r="B333" s="188"/>
      <c r="C333" s="62"/>
      <c r="D333" s="46"/>
      <c r="E333" s="779">
        <v>116.1</v>
      </c>
      <c r="F333" s="188"/>
      <c r="G333" s="188"/>
      <c r="H333" s="188">
        <v>115.3</v>
      </c>
      <c r="I333" s="188"/>
      <c r="J333" s="189"/>
      <c r="K333" s="46"/>
      <c r="L333" s="46"/>
      <c r="M333" s="190" t="s">
        <v>362</v>
      </c>
    </row>
    <row r="334" spans="1:13" ht="18" customHeight="1" thickBot="1">
      <c r="A334" s="1183" t="s">
        <v>62</v>
      </c>
      <c r="B334" s="1388"/>
      <c r="C334" s="1390"/>
      <c r="D334" s="1183"/>
      <c r="E334" s="1340">
        <v>117.9</v>
      </c>
      <c r="F334" s="1340"/>
      <c r="G334" s="1340"/>
      <c r="H334" s="1340">
        <v>117.1</v>
      </c>
      <c r="I334" s="1340"/>
      <c r="J334" s="1271"/>
      <c r="K334" s="1183"/>
      <c r="L334" s="1183"/>
      <c r="M334" s="1183" t="s">
        <v>363</v>
      </c>
    </row>
    <row r="335" spans="1:13" ht="18" customHeight="1" thickTop="1">
      <c r="A335" s="98" t="s">
        <v>1097</v>
      </c>
      <c r="B335" s="7"/>
      <c r="C335" s="7"/>
      <c r="D335" s="494"/>
      <c r="E335" s="14"/>
      <c r="F335" s="494"/>
      <c r="G335" s="14"/>
      <c r="I335" s="102"/>
      <c r="J335" s="102"/>
      <c r="M335" s="81" t="s">
        <v>604</v>
      </c>
    </row>
    <row r="336" spans="1:13" ht="18" customHeight="1">
      <c r="A336" s="98"/>
      <c r="B336" s="7"/>
      <c r="C336" s="7"/>
      <c r="D336" s="1351"/>
      <c r="E336" s="14"/>
      <c r="F336" s="1351"/>
      <c r="G336" s="14"/>
      <c r="I336" s="102"/>
      <c r="J336" s="102"/>
    </row>
    <row r="337" spans="1:13" ht="18" customHeight="1">
      <c r="A337" s="98"/>
      <c r="B337" s="7"/>
      <c r="C337" s="7"/>
      <c r="D337" s="1351"/>
      <c r="E337" s="14"/>
      <c r="F337" s="1351"/>
      <c r="G337" s="14"/>
      <c r="I337" s="102"/>
      <c r="J337" s="102"/>
    </row>
    <row r="338" spans="1:13" ht="18" customHeight="1">
      <c r="A338" s="98"/>
      <c r="B338" s="7"/>
      <c r="C338" s="7"/>
      <c r="D338" s="1351"/>
      <c r="E338" s="14"/>
      <c r="F338" s="1351"/>
      <c r="G338" s="14"/>
      <c r="I338" s="102"/>
      <c r="J338" s="102"/>
    </row>
    <row r="339" spans="1:13" ht="18" customHeight="1">
      <c r="A339" s="98"/>
      <c r="B339" s="7"/>
      <c r="C339" s="7"/>
      <c r="D339" s="1351"/>
      <c r="E339" s="14"/>
      <c r="F339" s="1351"/>
      <c r="G339" s="14"/>
      <c r="I339" s="102"/>
      <c r="J339" s="102"/>
    </row>
    <row r="340" spans="1:13" ht="18" customHeight="1">
      <c r="A340" s="98"/>
      <c r="B340" s="7"/>
      <c r="C340" s="7"/>
      <c r="D340" s="1351"/>
      <c r="E340" s="14"/>
      <c r="F340" s="1351"/>
      <c r="G340" s="14"/>
      <c r="I340" s="102"/>
      <c r="J340" s="102"/>
    </row>
    <row r="341" spans="1:13" ht="18" customHeight="1">
      <c r="A341" s="98"/>
      <c r="B341" s="7"/>
      <c r="C341" s="7"/>
      <c r="D341" s="1351"/>
      <c r="E341" s="14"/>
      <c r="F341" s="1351"/>
      <c r="G341" s="14"/>
      <c r="I341" s="102"/>
      <c r="J341" s="102"/>
    </row>
    <row r="342" spans="1:13" ht="27" customHeight="1">
      <c r="A342" s="98"/>
      <c r="B342" s="7"/>
      <c r="C342" s="7"/>
      <c r="D342" s="1351"/>
      <c r="E342" s="14"/>
      <c r="F342" s="1351"/>
      <c r="G342" s="14"/>
      <c r="I342" s="102"/>
      <c r="J342" s="102"/>
    </row>
    <row r="343" spans="1:13" ht="18" customHeight="1" thickBot="1">
      <c r="A343" s="28"/>
      <c r="B343" s="20"/>
      <c r="C343" s="263"/>
      <c r="D343" s="263"/>
      <c r="E343" s="263"/>
      <c r="F343" s="263"/>
      <c r="G343" s="263"/>
      <c r="H343" s="263"/>
      <c r="I343" s="263"/>
      <c r="J343" s="263"/>
      <c r="K343" s="263"/>
      <c r="L343" s="263"/>
      <c r="M343" s="263"/>
    </row>
    <row r="344" spans="1:13" ht="13.5" customHeight="1" thickTop="1">
      <c r="A344" s="948"/>
      <c r="B344" s="921"/>
      <c r="C344" s="949"/>
      <c r="D344" s="949"/>
      <c r="E344" s="949"/>
      <c r="F344" s="949"/>
      <c r="G344" s="949"/>
      <c r="H344" s="949"/>
      <c r="I344" s="949"/>
      <c r="J344" s="949"/>
      <c r="K344" s="949"/>
      <c r="L344" s="949"/>
      <c r="M344" s="949"/>
    </row>
    <row r="345" spans="1:13" ht="18" customHeight="1"/>
    <row r="346" spans="1:13" ht="18" customHeight="1">
      <c r="A346" s="431" t="s">
        <v>672</v>
      </c>
      <c r="B346" s="429"/>
      <c r="C346" s="28"/>
      <c r="K346" s="427"/>
      <c r="L346" s="427"/>
      <c r="M346" s="428" t="s">
        <v>673</v>
      </c>
    </row>
    <row r="347" spans="1:13" ht="18" customHeight="1">
      <c r="A347" s="28"/>
      <c r="B347" s="28"/>
      <c r="C347" s="28"/>
      <c r="D347" s="263"/>
      <c r="E347" s="263"/>
      <c r="F347" s="263"/>
      <c r="G347" s="263"/>
      <c r="H347" s="263"/>
      <c r="I347" s="263"/>
      <c r="J347" s="263"/>
      <c r="K347" s="263"/>
      <c r="L347" s="263"/>
    </row>
    <row r="348" spans="1:13" ht="18" customHeight="1">
      <c r="A348" s="530" t="s">
        <v>474</v>
      </c>
      <c r="B348" s="530"/>
      <c r="C348" s="530"/>
      <c r="D348" s="530"/>
      <c r="E348" s="530"/>
      <c r="F348" s="530"/>
      <c r="G348" s="530"/>
      <c r="H348" s="530"/>
      <c r="I348" s="530"/>
      <c r="J348" s="530"/>
      <c r="K348" s="530"/>
      <c r="L348" s="530"/>
      <c r="M348" s="107" t="s">
        <v>371</v>
      </c>
    </row>
    <row r="349" spans="1:13" ht="18" customHeight="1" thickBot="1">
      <c r="A349" s="76" t="s">
        <v>370</v>
      </c>
      <c r="M349" s="151" t="s">
        <v>389</v>
      </c>
    </row>
    <row r="350" spans="1:13" ht="18" customHeight="1" thickTop="1">
      <c r="A350" s="1257"/>
      <c r="B350" s="1257"/>
      <c r="C350" s="1257"/>
      <c r="D350" s="1258"/>
      <c r="E350" s="2346" t="s">
        <v>432</v>
      </c>
      <c r="F350" s="2346"/>
      <c r="G350" s="1259"/>
      <c r="H350" s="2345" t="s">
        <v>475</v>
      </c>
      <c r="I350" s="2345"/>
      <c r="J350" s="1260"/>
      <c r="K350" s="1259"/>
      <c r="L350" s="1259"/>
      <c r="M350" s="1259"/>
    </row>
    <row r="351" spans="1:13" ht="18" customHeight="1">
      <c r="A351" s="1252"/>
      <c r="B351" s="1252"/>
      <c r="C351" s="1252"/>
      <c r="D351" s="1253"/>
      <c r="E351" s="1253"/>
      <c r="F351" s="1254" t="s">
        <v>179</v>
      </c>
      <c r="G351" s="1255"/>
      <c r="H351" s="1256" t="s">
        <v>476</v>
      </c>
      <c r="I351" s="1256"/>
      <c r="J351" s="1256"/>
      <c r="K351" s="1255"/>
      <c r="L351" s="1255"/>
      <c r="M351" s="1255"/>
    </row>
    <row r="352" spans="1:13" ht="18" customHeight="1">
      <c r="A352" s="1140"/>
      <c r="B352" s="1140"/>
      <c r="C352" s="1140"/>
      <c r="D352" s="1097"/>
      <c r="E352" s="1097">
        <v>2017</v>
      </c>
      <c r="F352" s="1097">
        <v>2016</v>
      </c>
      <c r="G352" s="1097"/>
      <c r="H352" s="1097">
        <v>2017</v>
      </c>
      <c r="I352" s="1097">
        <v>2016</v>
      </c>
      <c r="J352" s="236"/>
      <c r="K352" s="236"/>
      <c r="L352" s="236"/>
      <c r="M352" s="236"/>
    </row>
    <row r="353" spans="1:13" ht="18" customHeight="1">
      <c r="A353" s="239" t="s">
        <v>131</v>
      </c>
      <c r="B353" s="239"/>
      <c r="C353" s="239"/>
      <c r="D353" s="297"/>
      <c r="E353" s="298">
        <f>'[1]P35--41écoR2'!E353</f>
        <v>6.7726700496904284</v>
      </c>
      <c r="F353" s="298">
        <f>'[1]P35--41écoR2'!F353</f>
        <v>7.088655117548365</v>
      </c>
      <c r="G353" s="299"/>
      <c r="H353" s="1556">
        <f>'[1]P35--41écoR2'!H353</f>
        <v>8133.4349160742277</v>
      </c>
      <c r="I353" s="1556">
        <f>'[1]P35--41écoR2'!I353</f>
        <v>7836.4373458985401</v>
      </c>
      <c r="J353" s="239"/>
      <c r="K353" s="239"/>
      <c r="L353" s="239"/>
      <c r="M353" s="139" t="s">
        <v>372</v>
      </c>
    </row>
    <row r="354" spans="1:13" ht="18" customHeight="1">
      <c r="A354" s="239" t="s">
        <v>132</v>
      </c>
      <c r="B354" s="239"/>
      <c r="C354" s="239"/>
      <c r="D354" s="297"/>
      <c r="E354" s="298">
        <f>'[1]P35--41écoR2'!E354</f>
        <v>1.4385739942040028</v>
      </c>
      <c r="F354" s="298">
        <f>'[1]P35--41écoR2'!F354</f>
        <v>1.3727713255059644</v>
      </c>
      <c r="G354" s="299"/>
      <c r="H354" s="1556">
        <f>'[1]P35--41écoR2'!H354</f>
        <v>162.94727632348739</v>
      </c>
      <c r="I354" s="1556">
        <f>'[1]P35--41écoR2'!I354</f>
        <v>151.07348437193136</v>
      </c>
      <c r="J354" s="239"/>
      <c r="K354" s="239"/>
      <c r="L354" s="239"/>
      <c r="M354" s="176" t="s">
        <v>373</v>
      </c>
    </row>
    <row r="355" spans="1:13" ht="18" customHeight="1">
      <c r="A355" s="239" t="s">
        <v>133</v>
      </c>
      <c r="B355" s="239"/>
      <c r="C355" s="239"/>
      <c r="D355" s="297"/>
      <c r="E355" s="298">
        <f>'[1]P35--41écoR2'!E355</f>
        <v>2.0903543219866823</v>
      </c>
      <c r="F355" s="298">
        <f>'[1]P35--41écoR2'!F355</f>
        <v>1.9125839462027172</v>
      </c>
      <c r="G355" s="299"/>
      <c r="H355" s="1556">
        <f>'[1]P35--41écoR2'!H355</f>
        <v>3752.0396831635562</v>
      </c>
      <c r="I355" s="1556">
        <f>'[1]P35--41écoR2'!I355</f>
        <v>3432.954302557644</v>
      </c>
      <c r="J355" s="239"/>
      <c r="K355" s="239"/>
      <c r="L355" s="239"/>
      <c r="M355" s="176" t="s">
        <v>374</v>
      </c>
    </row>
    <row r="356" spans="1:13" ht="18" customHeight="1">
      <c r="A356" s="239" t="s">
        <v>134</v>
      </c>
      <c r="B356" s="239"/>
      <c r="C356" s="239"/>
      <c r="D356" s="297"/>
      <c r="E356" s="298">
        <f>'[1]P35--41écoR2'!E356</f>
        <v>9.2060202941052314</v>
      </c>
      <c r="F356" s="298">
        <f>'[1]P35--41écoR2'!F356</f>
        <v>8.8354489671555214</v>
      </c>
      <c r="G356" s="299"/>
      <c r="H356" s="1556">
        <f>'[1]P35--41écoR2'!H356</f>
        <v>2487.5587436701749</v>
      </c>
      <c r="I356" s="1556">
        <f>'[1]P35--41écoR2'!I356</f>
        <v>2207.0951519954497</v>
      </c>
      <c r="J356" s="239"/>
      <c r="K356" s="239"/>
      <c r="L356" s="239"/>
      <c r="M356" s="176" t="s">
        <v>674</v>
      </c>
    </row>
    <row r="357" spans="1:13" ht="18" customHeight="1">
      <c r="A357" s="239" t="s">
        <v>135</v>
      </c>
      <c r="B357" s="239"/>
      <c r="C357" s="239"/>
      <c r="D357" s="297"/>
      <c r="E357" s="298">
        <f>'[1]P35--41écoR2'!E357</f>
        <v>8.6638782634384537</v>
      </c>
      <c r="F357" s="298">
        <f>'[1]P35--41écoR2'!F357</f>
        <v>7.2419748880114678</v>
      </c>
      <c r="G357" s="299"/>
      <c r="H357" s="1556">
        <f>'[1]P35--41écoR2'!H357</f>
        <v>5171.9021293595879</v>
      </c>
      <c r="I357" s="1556">
        <f>'[1]P35--41écoR2'!I357</f>
        <v>4191.2929664366384</v>
      </c>
      <c r="J357" s="239"/>
      <c r="K357" s="239"/>
      <c r="L357" s="239"/>
      <c r="M357" s="176" t="s">
        <v>376</v>
      </c>
    </row>
    <row r="358" spans="1:13" ht="18" customHeight="1">
      <c r="A358" s="239" t="s">
        <v>136</v>
      </c>
      <c r="B358" s="239"/>
      <c r="C358" s="239"/>
      <c r="D358" s="297"/>
      <c r="E358" s="298">
        <f>'[1]P35--41écoR2'!E358</f>
        <v>3.8969089346823171</v>
      </c>
      <c r="F358" s="298">
        <f>'[1]P35--41écoR2'!F358</f>
        <v>4.4189364271078144</v>
      </c>
      <c r="G358" s="299"/>
      <c r="H358" s="1556">
        <f>'[1]P35--41écoR2'!H358</f>
        <v>3273.8321651159595</v>
      </c>
      <c r="I358" s="1556">
        <f>'[1]P35--41écoR2'!I358</f>
        <v>3613.585263267415</v>
      </c>
      <c r="J358" s="239"/>
      <c r="K358" s="239"/>
      <c r="L358" s="239"/>
      <c r="M358" s="176" t="s">
        <v>383</v>
      </c>
    </row>
    <row r="359" spans="1:13" ht="18" customHeight="1">
      <c r="A359" s="239" t="s">
        <v>137</v>
      </c>
      <c r="B359" s="239"/>
      <c r="C359" s="239"/>
      <c r="D359" s="297"/>
      <c r="E359" s="298">
        <f>'[1]P35--41écoR2'!E359</f>
        <v>3.4625251796351182</v>
      </c>
      <c r="F359" s="298">
        <f>'[1]P35--41écoR2'!F359</f>
        <v>3.4202655106070052</v>
      </c>
      <c r="G359" s="299"/>
      <c r="H359" s="1556">
        <f>'[1]P35--41écoR2'!H359</f>
        <v>923.07458763892612</v>
      </c>
      <c r="I359" s="1556">
        <f>'[1]P35--41écoR2'!I359</f>
        <v>769.04670005998514</v>
      </c>
      <c r="J359" s="239"/>
      <c r="K359" s="239"/>
      <c r="L359" s="239"/>
      <c r="M359" s="176" t="s">
        <v>377</v>
      </c>
    </row>
    <row r="360" spans="1:13" ht="18" customHeight="1">
      <c r="A360" s="239" t="s">
        <v>138</v>
      </c>
      <c r="B360" s="239"/>
      <c r="C360" s="239"/>
      <c r="D360" s="297"/>
      <c r="E360" s="298">
        <f>'[1]P35--41écoR2'!E360</f>
        <v>4.7300239338425918</v>
      </c>
      <c r="F360" s="298">
        <f>'[1]P35--41écoR2'!F360</f>
        <v>4.7376413155844164</v>
      </c>
      <c r="G360" s="299"/>
      <c r="H360" s="1556">
        <f>'[1]P35--41écoR2'!H360</f>
        <v>2936.0463524029115</v>
      </c>
      <c r="I360" s="1556">
        <f>'[1]P35--41écoR2'!I360</f>
        <v>2806.3892096995842</v>
      </c>
      <c r="J360" s="239"/>
      <c r="K360" s="239"/>
      <c r="L360" s="239"/>
      <c r="M360" s="176" t="s">
        <v>384</v>
      </c>
    </row>
    <row r="361" spans="1:13" ht="18" customHeight="1">
      <c r="A361" s="239" t="s">
        <v>139</v>
      </c>
      <c r="B361" s="239"/>
      <c r="C361" s="239"/>
      <c r="D361" s="297"/>
      <c r="E361" s="298">
        <f>'[1]P35--41écoR2'!E361</f>
        <v>2.2097516322050552</v>
      </c>
      <c r="F361" s="298">
        <f>'[1]P35--41écoR2'!F361</f>
        <v>2.2078597773943751</v>
      </c>
      <c r="G361" s="299"/>
      <c r="H361" s="1556">
        <f>'[1]P35--41écoR2'!H361</f>
        <v>1071.1108111624342</v>
      </c>
      <c r="I361" s="1556">
        <f>'[1]P35--41écoR2'!I361</f>
        <v>1028.9068134613269</v>
      </c>
      <c r="J361" s="239"/>
      <c r="K361" s="239"/>
      <c r="L361" s="239"/>
      <c r="M361" s="176" t="s">
        <v>378</v>
      </c>
    </row>
    <row r="362" spans="1:13" ht="18" customHeight="1">
      <c r="A362" s="239" t="s">
        <v>140</v>
      </c>
      <c r="B362" s="239"/>
      <c r="C362" s="239"/>
      <c r="D362" s="913"/>
      <c r="E362" s="298">
        <f>'[1]P35--41écoR2'!E362</f>
        <v>4.6192500348017997</v>
      </c>
      <c r="F362" s="298">
        <f>'[1]P35--41écoR2'!F362</f>
        <v>4.5435086933976923</v>
      </c>
      <c r="G362" s="299"/>
      <c r="H362" s="1556">
        <f>'[1]P35--41écoR2'!H362</f>
        <v>5306.5020549796118</v>
      </c>
      <c r="I362" s="1556">
        <f>'[1]P35--41écoR2'!I362</f>
        <v>4972.0524333589628</v>
      </c>
      <c r="J362" s="239"/>
      <c r="K362" s="239"/>
      <c r="L362" s="239"/>
      <c r="M362" s="176" t="s">
        <v>675</v>
      </c>
    </row>
    <row r="363" spans="1:13" ht="18" customHeight="1">
      <c r="A363" s="239" t="s">
        <v>141</v>
      </c>
      <c r="B363" s="239"/>
      <c r="C363" s="239"/>
      <c r="D363" s="913"/>
      <c r="E363" s="298">
        <f>'[1]P35--41écoR2'!E363</f>
        <v>5.6254026796221774</v>
      </c>
      <c r="F363" s="298">
        <f>'[1]P35--41écoR2'!F363</f>
        <v>5.6176896813605843</v>
      </c>
      <c r="G363" s="299"/>
      <c r="H363" s="1556">
        <f>'[1]P35--41écoR2'!H363</f>
        <v>5476.667032772968</v>
      </c>
      <c r="I363" s="1556">
        <f>'[1]P35--41écoR2'!I363</f>
        <v>5252.0340820706851</v>
      </c>
      <c r="J363" s="239"/>
      <c r="K363" s="239"/>
      <c r="L363" s="239"/>
      <c r="M363" s="176" t="s">
        <v>380</v>
      </c>
    </row>
    <row r="364" spans="1:13" ht="18" customHeight="1">
      <c r="A364" s="239" t="s">
        <v>142</v>
      </c>
      <c r="B364" s="239"/>
      <c r="C364" s="239"/>
      <c r="D364" s="913"/>
      <c r="E364" s="298">
        <f>'[1]P35--41écoR2'!E364</f>
        <v>6.4184794895109327</v>
      </c>
      <c r="F364" s="298">
        <f>'[1]P35--41écoR2'!F364</f>
        <v>6.4898618958754071</v>
      </c>
      <c r="G364" s="299"/>
      <c r="H364" s="1556">
        <f>'[1]P35--41écoR2'!H364</f>
        <v>5362.96053746086</v>
      </c>
      <c r="I364" s="1556">
        <f>'[1]P35--41écoR2'!I364</f>
        <v>5425.7192408087167</v>
      </c>
      <c r="J364" s="239"/>
      <c r="K364" s="239"/>
      <c r="L364" s="239"/>
      <c r="M364" s="176" t="s">
        <v>381</v>
      </c>
    </row>
    <row r="365" spans="1:13" ht="18" customHeight="1">
      <c r="A365" s="239" t="s">
        <v>143</v>
      </c>
      <c r="B365" s="239"/>
      <c r="C365" s="239"/>
      <c r="D365" s="913"/>
      <c r="E365" s="298">
        <f>'[1]P35--41écoR2'!E365</f>
        <v>2.8220805032618261</v>
      </c>
      <c r="F365" s="298">
        <f>'[1]P35--41écoR2'!F365</f>
        <v>2.8244963932698552</v>
      </c>
      <c r="G365" s="299"/>
      <c r="H365" s="1556">
        <f>'[1]P35--41écoR2'!H365</f>
        <v>404.15014887212612</v>
      </c>
      <c r="I365" s="1556">
        <f>'[1]P35--41écoR2'!I365</f>
        <v>397.54786735273211</v>
      </c>
      <c r="J365" s="239"/>
      <c r="K365" s="239"/>
      <c r="L365" s="239"/>
      <c r="M365" s="176" t="s">
        <v>382</v>
      </c>
    </row>
    <row r="366" spans="1:13" ht="18" customHeight="1">
      <c r="A366" s="74" t="s">
        <v>144</v>
      </c>
      <c r="B366" s="74"/>
      <c r="C366" s="74"/>
      <c r="D366" s="97"/>
      <c r="E366" s="96">
        <f>'[1]P35--41écoR2'!E366</f>
        <v>4.9700622508151175</v>
      </c>
      <c r="F366" s="96">
        <f>'[1]P35--41écoR2'!F366</f>
        <v>4.7042351853326494</v>
      </c>
      <c r="G366" s="165"/>
      <c r="H366" s="97">
        <f>'[1]P35--41écoR2'!H366</f>
        <v>44462.226438996833</v>
      </c>
      <c r="I366" s="97">
        <f>'[1]P35--41écoR2'!I366</f>
        <v>42084.134861339611</v>
      </c>
      <c r="J366" s="74"/>
      <c r="K366" s="74"/>
      <c r="L366" s="74"/>
      <c r="M366" s="1470" t="s">
        <v>385</v>
      </c>
    </row>
    <row r="367" spans="1:13" ht="18" customHeight="1">
      <c r="A367" s="239" t="s">
        <v>145</v>
      </c>
      <c r="B367" s="239"/>
      <c r="C367" s="239"/>
      <c r="D367" s="913"/>
      <c r="E367" s="298">
        <f>'[1]P35--41écoR2'!E367</f>
        <v>6.3261084040840467</v>
      </c>
      <c r="F367" s="298">
        <f>'[1]P35--41écoR2'!F367</f>
        <v>5.9335926915002712</v>
      </c>
      <c r="G367" s="299"/>
      <c r="H367" s="1556">
        <f>'[1]P35--41écoR2'!H367</f>
        <v>7750.7783820041113</v>
      </c>
      <c r="I367" s="1556">
        <f>'[1]P35--41écoR2'!I367</f>
        <v>7038.9023380729404</v>
      </c>
      <c r="J367" s="239"/>
      <c r="K367" s="239"/>
      <c r="L367" s="229"/>
      <c r="M367" s="178" t="s">
        <v>677</v>
      </c>
    </row>
    <row r="368" spans="1:13" ht="18" customHeight="1">
      <c r="A368" s="75" t="s">
        <v>146</v>
      </c>
      <c r="B368" s="74"/>
      <c r="C368" s="74"/>
      <c r="D368" s="97"/>
      <c r="E368" s="96">
        <f>'[1]P35--41écoR2'!E368</f>
        <v>4.910232225427575</v>
      </c>
      <c r="F368" s="96">
        <f>'[1]P35--41écoR2'!F368</f>
        <v>4.848167329692445</v>
      </c>
      <c r="G368" s="165"/>
      <c r="H368" s="97">
        <f>'[1]P35--41écoR2'!H368</f>
        <v>52213.004821000941</v>
      </c>
      <c r="I368" s="97">
        <f>'[1]P35--41écoR2'!I368</f>
        <v>49123.037199412553</v>
      </c>
      <c r="J368" s="74"/>
      <c r="K368" s="74"/>
      <c r="L368" s="74"/>
      <c r="M368" s="149" t="s">
        <v>387</v>
      </c>
    </row>
    <row r="369" spans="1:13" ht="18" customHeight="1" thickBot="1">
      <c r="A369" s="1261" t="s">
        <v>174</v>
      </c>
      <c r="B369" s="1262"/>
      <c r="C369" s="1262"/>
      <c r="D369" s="1263"/>
      <c r="E369" s="1264">
        <f>'[1]P35--41écoR2'!E369</f>
        <v>7.0151231378446726</v>
      </c>
      <c r="F369" s="1264">
        <f>'[1]P35--41écoR2'!F369</f>
        <v>7.0233911802726769</v>
      </c>
      <c r="G369" s="1265"/>
      <c r="H369" s="1263">
        <f>'[1]P35--41écoR2'!H369</f>
        <v>42783.973295549862</v>
      </c>
      <c r="I369" s="1263">
        <f>'[1]P35--41écoR2'!I369</f>
        <v>41189.450149738936</v>
      </c>
      <c r="J369" s="1262"/>
      <c r="K369" s="1262"/>
      <c r="L369" s="1262"/>
      <c r="M369" s="1267" t="s">
        <v>388</v>
      </c>
    </row>
    <row r="370" spans="1:13" ht="18" customHeight="1" thickTop="1">
      <c r="A370" s="99" t="s">
        <v>1097</v>
      </c>
      <c r="B370" s="8"/>
      <c r="C370" s="8"/>
      <c r="D370" s="1351"/>
      <c r="E370" s="14"/>
      <c r="F370" s="1351"/>
      <c r="G370" s="14"/>
      <c r="H370" s="229"/>
      <c r="I370" s="895"/>
      <c r="J370" s="895"/>
      <c r="K370" s="229"/>
      <c r="L370" s="229"/>
      <c r="M370" s="229" t="s">
        <v>604</v>
      </c>
    </row>
    <row r="371" spans="1:13" ht="18" customHeight="1">
      <c r="A371" s="99"/>
      <c r="B371" s="8"/>
      <c r="C371" s="8"/>
      <c r="D371" s="1351"/>
      <c r="E371" s="14"/>
      <c r="F371" s="1351"/>
      <c r="G371" s="14"/>
      <c r="H371" s="229"/>
      <c r="I371" s="895"/>
      <c r="J371" s="895"/>
      <c r="K371" s="229"/>
      <c r="L371" s="229"/>
      <c r="M371" s="229"/>
    </row>
    <row r="372" spans="1:13" ht="18" customHeight="1">
      <c r="A372" s="99"/>
      <c r="B372" s="8"/>
      <c r="C372" s="8"/>
      <c r="D372" s="1351"/>
      <c r="E372" s="14"/>
      <c r="F372" s="1351"/>
      <c r="G372" s="14"/>
      <c r="H372" s="229"/>
      <c r="I372" s="895"/>
      <c r="J372" s="895"/>
      <c r="K372" s="229"/>
      <c r="L372" s="229"/>
      <c r="M372" s="229"/>
    </row>
    <row r="373" spans="1:13" ht="18" customHeight="1">
      <c r="A373" s="99"/>
      <c r="B373" s="8"/>
      <c r="C373" s="8"/>
      <c r="D373" s="1351"/>
      <c r="E373" s="14"/>
      <c r="F373" s="1351"/>
      <c r="G373" s="14"/>
      <c r="H373" s="229"/>
      <c r="I373" s="895"/>
      <c r="J373" s="895"/>
      <c r="K373" s="229"/>
      <c r="L373" s="229"/>
      <c r="M373" s="229"/>
    </row>
    <row r="374" spans="1:13" ht="18" customHeight="1">
      <c r="A374" s="99"/>
      <c r="B374" s="8"/>
      <c r="C374" s="8"/>
      <c r="D374" s="1351"/>
      <c r="E374" s="14"/>
      <c r="F374" s="1351"/>
      <c r="G374" s="14"/>
      <c r="H374" s="229"/>
      <c r="I374" s="895"/>
      <c r="J374" s="895"/>
      <c r="K374" s="229"/>
      <c r="L374" s="229"/>
      <c r="M374" s="229"/>
    </row>
    <row r="375" spans="1:13" ht="18" customHeight="1">
      <c r="A375" s="99"/>
      <c r="B375" s="8"/>
      <c r="C375" s="8"/>
      <c r="D375" s="1351"/>
      <c r="E375" s="14"/>
      <c r="F375" s="1351"/>
      <c r="G375" s="14"/>
      <c r="H375" s="229"/>
      <c r="I375" s="895"/>
      <c r="J375" s="895"/>
      <c r="K375" s="229"/>
      <c r="L375" s="229"/>
      <c r="M375" s="229"/>
    </row>
    <row r="376" spans="1:13" ht="18" customHeight="1">
      <c r="A376" s="99"/>
      <c r="B376" s="8"/>
      <c r="C376" s="8"/>
      <c r="D376" s="1351"/>
      <c r="E376" s="14"/>
      <c r="F376" s="1351"/>
      <c r="G376" s="14"/>
      <c r="H376" s="229"/>
      <c r="I376" s="895"/>
      <c r="J376" s="895"/>
      <c r="K376" s="229"/>
      <c r="L376" s="229"/>
      <c r="M376" s="229"/>
    </row>
    <row r="377" spans="1:13" ht="18" customHeight="1">
      <c r="A377" s="99"/>
      <c r="B377" s="8"/>
      <c r="C377" s="8"/>
      <c r="D377" s="1351"/>
      <c r="E377" s="14"/>
      <c r="F377" s="1351"/>
      <c r="G377" s="14"/>
      <c r="H377" s="229"/>
      <c r="I377" s="895"/>
      <c r="J377" s="895"/>
      <c r="K377" s="229"/>
      <c r="L377" s="229"/>
      <c r="M377" s="229"/>
    </row>
    <row r="378" spans="1:13" ht="18" customHeight="1">
      <c r="A378" s="99"/>
      <c r="B378" s="8"/>
      <c r="C378" s="8"/>
      <c r="D378" s="1351"/>
      <c r="E378" s="14"/>
      <c r="F378" s="1351"/>
      <c r="G378" s="14"/>
      <c r="H378" s="229"/>
      <c r="I378" s="895"/>
      <c r="J378" s="895"/>
      <c r="K378" s="229"/>
      <c r="L378" s="229"/>
      <c r="M378" s="229"/>
    </row>
    <row r="379" spans="1:13" ht="18" customHeight="1">
      <c r="A379" s="99"/>
      <c r="B379" s="8"/>
      <c r="C379" s="8"/>
      <c r="D379" s="1351"/>
      <c r="E379" s="14"/>
      <c r="F379" s="1351"/>
      <c r="G379" s="14"/>
      <c r="H379" s="229"/>
      <c r="I379" s="895"/>
      <c r="J379" s="895"/>
      <c r="K379" s="229"/>
      <c r="L379" s="229"/>
      <c r="M379" s="229"/>
    </row>
    <row r="380" spans="1:13" ht="18" customHeight="1">
      <c r="A380" s="99"/>
      <c r="B380" s="8"/>
      <c r="C380" s="8"/>
      <c r="D380" s="1351"/>
      <c r="E380" s="14"/>
      <c r="F380" s="1351"/>
      <c r="G380" s="14"/>
      <c r="H380" s="229"/>
      <c r="I380" s="895"/>
      <c r="J380" s="895"/>
      <c r="K380" s="229"/>
      <c r="L380" s="229"/>
      <c r="M380" s="229"/>
    </row>
    <row r="381" spans="1:13" ht="18" customHeight="1">
      <c r="A381" s="99"/>
      <c r="B381" s="8"/>
      <c r="C381" s="8"/>
      <c r="D381" s="1351"/>
      <c r="E381" s="14"/>
      <c r="F381" s="1351"/>
      <c r="G381" s="14"/>
      <c r="H381" s="229"/>
      <c r="I381" s="895"/>
      <c r="J381" s="895"/>
      <c r="K381" s="229"/>
      <c r="L381" s="229"/>
      <c r="M381" s="229"/>
    </row>
    <row r="382" spans="1:13" ht="18" customHeight="1">
      <c r="A382" s="99"/>
      <c r="B382" s="8"/>
      <c r="C382" s="8"/>
      <c r="D382" s="1351"/>
      <c r="E382" s="14"/>
      <c r="F382" s="1351"/>
      <c r="G382" s="14"/>
      <c r="H382" s="229"/>
      <c r="I382" s="895"/>
      <c r="J382" s="895"/>
      <c r="K382" s="229"/>
      <c r="L382" s="229"/>
      <c r="M382" s="229"/>
    </row>
    <row r="383" spans="1:13" ht="18" customHeight="1">
      <c r="A383" s="99"/>
      <c r="B383" s="8"/>
      <c r="C383" s="8"/>
      <c r="D383" s="1351"/>
      <c r="E383" s="14"/>
      <c r="F383" s="1351"/>
      <c r="G383" s="14"/>
      <c r="H383" s="229"/>
      <c r="I383" s="895"/>
      <c r="J383" s="895"/>
      <c r="K383" s="229"/>
      <c r="L383" s="229"/>
      <c r="M383" s="229"/>
    </row>
    <row r="384" spans="1:13" ht="18" customHeight="1">
      <c r="A384" s="99"/>
      <c r="B384" s="8"/>
      <c r="C384" s="8"/>
      <c r="D384" s="1351"/>
      <c r="E384" s="14"/>
      <c r="F384" s="1351"/>
      <c r="G384" s="14"/>
      <c r="H384" s="229"/>
      <c r="I384" s="895"/>
      <c r="J384" s="895"/>
      <c r="K384" s="229"/>
      <c r="L384" s="229"/>
      <c r="M384" s="229"/>
    </row>
    <row r="385" spans="1:13" ht="18" customHeight="1">
      <c r="A385" s="99"/>
      <c r="B385" s="8"/>
      <c r="C385" s="8"/>
      <c r="D385" s="1351"/>
      <c r="E385" s="14"/>
      <c r="F385" s="1351"/>
      <c r="G385" s="14"/>
      <c r="H385" s="229"/>
      <c r="I385" s="895"/>
      <c r="J385" s="895"/>
      <c r="K385" s="229"/>
      <c r="L385" s="229"/>
      <c r="M385" s="229"/>
    </row>
    <row r="386" spans="1:13" ht="18" customHeight="1">
      <c r="A386" s="99"/>
      <c r="B386" s="8"/>
      <c r="C386" s="8"/>
      <c r="D386" s="1351"/>
      <c r="E386" s="14"/>
      <c r="F386" s="1351"/>
      <c r="G386" s="14"/>
      <c r="H386" s="229"/>
      <c r="I386" s="895"/>
      <c r="J386" s="895"/>
      <c r="K386" s="229"/>
      <c r="L386" s="229"/>
      <c r="M386" s="229"/>
    </row>
    <row r="387" spans="1:13" ht="18" customHeight="1">
      <c r="A387" s="99"/>
      <c r="B387" s="8"/>
      <c r="C387" s="8"/>
      <c r="D387" s="1351"/>
      <c r="E387" s="14"/>
      <c r="F387" s="1351"/>
      <c r="G387" s="14"/>
      <c r="H387" s="229"/>
      <c r="I387" s="895"/>
      <c r="J387" s="895"/>
      <c r="K387" s="229"/>
      <c r="L387" s="229"/>
      <c r="M387" s="229"/>
    </row>
    <row r="388" spans="1:13" ht="18" customHeight="1">
      <c r="A388" s="99"/>
      <c r="B388" s="8"/>
      <c r="C388" s="8"/>
      <c r="D388" s="1351"/>
      <c r="E388" s="14"/>
      <c r="F388" s="1351"/>
      <c r="G388" s="14"/>
      <c r="H388" s="229"/>
      <c r="I388" s="895"/>
      <c r="J388" s="895"/>
      <c r="K388" s="229"/>
      <c r="L388" s="229"/>
      <c r="M388" s="229"/>
    </row>
    <row r="389" spans="1:13" ht="18" customHeight="1">
      <c r="A389" s="99"/>
      <c r="B389" s="8"/>
      <c r="C389" s="8"/>
      <c r="D389" s="1351"/>
      <c r="E389" s="14"/>
      <c r="F389" s="1351"/>
      <c r="G389" s="14"/>
      <c r="H389" s="229"/>
      <c r="I389" s="895"/>
      <c r="J389" s="895"/>
      <c r="K389" s="229"/>
      <c r="L389" s="229"/>
      <c r="M389" s="229"/>
    </row>
    <row r="390" spans="1:13" ht="18" customHeight="1">
      <c r="A390" s="99"/>
      <c r="B390" s="8"/>
      <c r="C390" s="8"/>
      <c r="D390" s="1351"/>
      <c r="E390" s="14"/>
      <c r="F390" s="1351"/>
      <c r="G390" s="14"/>
      <c r="H390" s="229"/>
      <c r="I390" s="895"/>
      <c r="J390" s="895"/>
      <c r="K390" s="229"/>
      <c r="L390" s="229"/>
      <c r="M390" s="229"/>
    </row>
    <row r="391" spans="1:13" ht="18" customHeight="1">
      <c r="A391" s="99"/>
      <c r="B391" s="8"/>
      <c r="C391" s="8"/>
      <c r="D391" s="1351"/>
      <c r="E391" s="14"/>
      <c r="F391" s="1351"/>
      <c r="G391" s="14"/>
      <c r="H391" s="229"/>
      <c r="I391" s="895"/>
      <c r="J391" s="895"/>
      <c r="K391" s="229"/>
      <c r="L391" s="229"/>
      <c r="M391" s="229"/>
    </row>
    <row r="392" spans="1:13" ht="18" customHeight="1"/>
    <row r="393" spans="1:13" ht="18" customHeight="1"/>
    <row r="394" spans="1:13" ht="18" customHeight="1"/>
    <row r="395" spans="1:13" ht="18" customHeight="1"/>
    <row r="396" spans="1:13" ht="18" customHeight="1"/>
    <row r="397" spans="1:13" ht="18" customHeight="1"/>
    <row r="398" spans="1:13" ht="28.5" customHeight="1"/>
    <row r="399" spans="1:13" ht="18" customHeight="1"/>
    <row r="400" spans="1:13" ht="18" customHeight="1" thickBot="1">
      <c r="A400" s="99"/>
      <c r="B400" s="8"/>
      <c r="C400" s="8"/>
      <c r="D400" s="1351"/>
      <c r="E400" s="14"/>
      <c r="F400" s="1351"/>
      <c r="G400" s="14"/>
      <c r="H400" s="229"/>
      <c r="I400" s="895"/>
      <c r="J400" s="895"/>
      <c r="K400" s="229"/>
      <c r="L400" s="229"/>
      <c r="M400" s="229"/>
    </row>
    <row r="401" spans="1:13" ht="13.5" customHeight="1" thickTop="1">
      <c r="A401" s="945"/>
      <c r="B401" s="942"/>
      <c r="C401" s="942"/>
      <c r="D401" s="951"/>
      <c r="E401" s="952"/>
      <c r="F401" s="951"/>
      <c r="G401" s="952"/>
      <c r="H401" s="928"/>
      <c r="I401" s="927"/>
      <c r="J401" s="927"/>
      <c r="K401" s="928"/>
      <c r="L401" s="928"/>
      <c r="M401" s="928"/>
    </row>
    <row r="402" spans="1:13" ht="18" customHeight="1"/>
    <row r="403" spans="1:13" ht="18" customHeight="1"/>
    <row r="404" spans="1:13" ht="18" customHeight="1"/>
    <row r="405" spans="1:13" ht="18" customHeight="1"/>
    <row r="406" spans="1:13" ht="18" customHeight="1"/>
    <row r="407" spans="1:13" ht="18" customHeight="1"/>
    <row r="408" spans="1:13" ht="18" customHeight="1"/>
    <row r="409" spans="1:13" ht="18" customHeight="1"/>
    <row r="410" spans="1:13" ht="18" customHeight="1"/>
    <row r="411" spans="1:13" ht="18" customHeight="1"/>
    <row r="412" spans="1:13" ht="18" customHeight="1"/>
    <row r="413" spans="1:13" ht="18" customHeight="1"/>
    <row r="414" spans="1:13" ht="18" customHeight="1"/>
    <row r="415" spans="1:13" ht="18" customHeight="1"/>
  </sheetData>
  <mergeCells count="192">
    <mergeCell ref="J268:K268"/>
    <mergeCell ref="D269:E269"/>
    <mergeCell ref="F269:G269"/>
    <mergeCell ref="H269:I269"/>
    <mergeCell ref="J269:K269"/>
    <mergeCell ref="D271:E271"/>
    <mergeCell ref="F271:G271"/>
    <mergeCell ref="H271:I271"/>
    <mergeCell ref="B243:C243"/>
    <mergeCell ref="D243:E243"/>
    <mergeCell ref="F243:G243"/>
    <mergeCell ref="H243:I243"/>
    <mergeCell ref="J243:K243"/>
    <mergeCell ref="B244:C244"/>
    <mergeCell ref="D244:E244"/>
    <mergeCell ref="F244:G244"/>
    <mergeCell ref="H244:I244"/>
    <mergeCell ref="B252:C252"/>
    <mergeCell ref="D252:E252"/>
    <mergeCell ref="F252:G252"/>
    <mergeCell ref="H252:I252"/>
    <mergeCell ref="J252:K252"/>
    <mergeCell ref="B255:C255"/>
    <mergeCell ref="D255:E255"/>
    <mergeCell ref="C222:D222"/>
    <mergeCell ref="F222:G222"/>
    <mergeCell ref="I222:J222"/>
    <mergeCell ref="C223:D223"/>
    <mergeCell ref="F223:G223"/>
    <mergeCell ref="I223:J223"/>
    <mergeCell ref="B242:C242"/>
    <mergeCell ref="D242:E242"/>
    <mergeCell ref="F242:G242"/>
    <mergeCell ref="H242:I242"/>
    <mergeCell ref="J242:K242"/>
    <mergeCell ref="B232:C232"/>
    <mergeCell ref="D232:E232"/>
    <mergeCell ref="F232:G232"/>
    <mergeCell ref="H232:I232"/>
    <mergeCell ref="J232:K232"/>
    <mergeCell ref="B233:C233"/>
    <mergeCell ref="D233:E233"/>
    <mergeCell ref="F233:G233"/>
    <mergeCell ref="H233:I233"/>
    <mergeCell ref="J233:K233"/>
    <mergeCell ref="B234:C234"/>
    <mergeCell ref="D234:E234"/>
    <mergeCell ref="F234:G234"/>
    <mergeCell ref="C125:D125"/>
    <mergeCell ref="H125:I125"/>
    <mergeCell ref="C126:D126"/>
    <mergeCell ref="A144:G144"/>
    <mergeCell ref="I144:M144"/>
    <mergeCell ref="A154:G154"/>
    <mergeCell ref="I154:M154"/>
    <mergeCell ref="D167:E167"/>
    <mergeCell ref="D159:E159"/>
    <mergeCell ref="D160:E160"/>
    <mergeCell ref="D162:E162"/>
    <mergeCell ref="D163:E163"/>
    <mergeCell ref="D166:E166"/>
    <mergeCell ref="B86:C86"/>
    <mergeCell ref="D86:E86"/>
    <mergeCell ref="F86:G86"/>
    <mergeCell ref="B122:B123"/>
    <mergeCell ref="C122:D123"/>
    <mergeCell ref="E122:E123"/>
    <mergeCell ref="H122:I122"/>
    <mergeCell ref="H123:I123"/>
    <mergeCell ref="C124:D124"/>
    <mergeCell ref="H124:I124"/>
    <mergeCell ref="H81:I81"/>
    <mergeCell ref="B83:C84"/>
    <mergeCell ref="D83:G84"/>
    <mergeCell ref="H83:I83"/>
    <mergeCell ref="H84:I84"/>
    <mergeCell ref="B85:C85"/>
    <mergeCell ref="D85:E85"/>
    <mergeCell ref="F85:G85"/>
    <mergeCell ref="B81:C82"/>
    <mergeCell ref="D81:G82"/>
    <mergeCell ref="F35:G35"/>
    <mergeCell ref="F36:G36"/>
    <mergeCell ref="I35:J35"/>
    <mergeCell ref="I36:J36"/>
    <mergeCell ref="C25:D25"/>
    <mergeCell ref="F25:G25"/>
    <mergeCell ref="I25:J25"/>
    <mergeCell ref="C26:D26"/>
    <mergeCell ref="F26:G26"/>
    <mergeCell ref="I26:J26"/>
    <mergeCell ref="C36:D36"/>
    <mergeCell ref="C35:D35"/>
    <mergeCell ref="D176:E176"/>
    <mergeCell ref="D177:E177"/>
    <mergeCell ref="D179:E179"/>
    <mergeCell ref="A134:G134"/>
    <mergeCell ref="I134:M134"/>
    <mergeCell ref="H126:I126"/>
    <mergeCell ref="C128:D128"/>
    <mergeCell ref="H128:I128"/>
    <mergeCell ref="C129:D129"/>
    <mergeCell ref="H129:I129"/>
    <mergeCell ref="C132:D132"/>
    <mergeCell ref="H132:I132"/>
    <mergeCell ref="C133:D133"/>
    <mergeCell ref="H133:I133"/>
    <mergeCell ref="D180:E180"/>
    <mergeCell ref="D183:E183"/>
    <mergeCell ref="D184:E184"/>
    <mergeCell ref="D189:E189"/>
    <mergeCell ref="D190:E190"/>
    <mergeCell ref="D192:E192"/>
    <mergeCell ref="D193:E193"/>
    <mergeCell ref="D196:E196"/>
    <mergeCell ref="D197:E197"/>
    <mergeCell ref="I202:J202"/>
    <mergeCell ref="C212:D212"/>
    <mergeCell ref="F212:G212"/>
    <mergeCell ref="I212:J212"/>
    <mergeCell ref="C213:D213"/>
    <mergeCell ref="F213:G213"/>
    <mergeCell ref="I213:J213"/>
    <mergeCell ref="B220:K220"/>
    <mergeCell ref="B221:K221"/>
    <mergeCell ref="C203:D203"/>
    <mergeCell ref="F203:G203"/>
    <mergeCell ref="C202:D202"/>
    <mergeCell ref="F202:G202"/>
    <mergeCell ref="H234:I234"/>
    <mergeCell ref="J234:K234"/>
    <mergeCell ref="B235:C235"/>
    <mergeCell ref="D235:E235"/>
    <mergeCell ref="F235:G235"/>
    <mergeCell ref="H235:I235"/>
    <mergeCell ref="J235:K235"/>
    <mergeCell ref="J244:K244"/>
    <mergeCell ref="B245:C245"/>
    <mergeCell ref="D245:E245"/>
    <mergeCell ref="F245:G245"/>
    <mergeCell ref="H245:I245"/>
    <mergeCell ref="J245:K245"/>
    <mergeCell ref="F255:G255"/>
    <mergeCell ref="H255:I255"/>
    <mergeCell ref="J255:K255"/>
    <mergeCell ref="B253:C253"/>
    <mergeCell ref="D253:E253"/>
    <mergeCell ref="F253:G253"/>
    <mergeCell ref="H253:I253"/>
    <mergeCell ref="J253:K253"/>
    <mergeCell ref="B254:C254"/>
    <mergeCell ref="D254:E254"/>
    <mergeCell ref="F254:G254"/>
    <mergeCell ref="H254:I254"/>
    <mergeCell ref="J254:K254"/>
    <mergeCell ref="D276:E276"/>
    <mergeCell ref="F276:G276"/>
    <mergeCell ref="H276:I276"/>
    <mergeCell ref="J276:K276"/>
    <mergeCell ref="J266:K266"/>
    <mergeCell ref="H266:I266"/>
    <mergeCell ref="F266:G266"/>
    <mergeCell ref="D266:E266"/>
    <mergeCell ref="J271:K271"/>
    <mergeCell ref="D272:E272"/>
    <mergeCell ref="F272:G272"/>
    <mergeCell ref="H272:I272"/>
    <mergeCell ref="J272:K272"/>
    <mergeCell ref="D275:E275"/>
    <mergeCell ref="F275:G275"/>
    <mergeCell ref="H275:I275"/>
    <mergeCell ref="J275:K275"/>
    <mergeCell ref="D267:E267"/>
    <mergeCell ref="F267:G267"/>
    <mergeCell ref="H267:I267"/>
    <mergeCell ref="J267:K267"/>
    <mergeCell ref="D268:E268"/>
    <mergeCell ref="F268:G268"/>
    <mergeCell ref="H268:I268"/>
    <mergeCell ref="G300:H300"/>
    <mergeCell ref="E319:E320"/>
    <mergeCell ref="G319:G320"/>
    <mergeCell ref="H319:H320"/>
    <mergeCell ref="I319:I320"/>
    <mergeCell ref="E350:F350"/>
    <mergeCell ref="H350:I350"/>
    <mergeCell ref="G293:H293"/>
    <mergeCell ref="G291:H291"/>
    <mergeCell ref="G292:H292"/>
    <mergeCell ref="G294:H294"/>
    <mergeCell ref="G295:H295"/>
    <mergeCell ref="G297:H29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77:L81"/>
  <sheetViews>
    <sheetView showGridLines="0" workbookViewId="0">
      <selection activeCell="H31" sqref="H31"/>
    </sheetView>
  </sheetViews>
  <sheetFormatPr baseColWidth="10" defaultRowHeight="12.75"/>
  <cols>
    <col min="12" max="12" width="6.6640625" customWidth="1"/>
  </cols>
  <sheetData>
    <row r="77" spans="1:12" ht="20.25" customHeight="1"/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E81"/>
  <sheetViews>
    <sheetView showGridLines="0" topLeftCell="A52" zoomScaleNormal="100" workbookViewId="0">
      <selection activeCell="C53" sqref="C53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1036</v>
      </c>
      <c r="B2" s="856"/>
      <c r="C2" s="856"/>
      <c r="D2" s="856"/>
      <c r="E2" s="535" t="s">
        <v>1035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47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47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47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47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47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47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48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48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48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49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49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49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49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50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50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1186</v>
      </c>
      <c r="B24" s="542"/>
      <c r="C24" s="2060">
        <v>51</v>
      </c>
      <c r="D24" s="541"/>
      <c r="E24" s="642" t="s">
        <v>849</v>
      </c>
    </row>
    <row r="25" spans="1:5" ht="30" customHeight="1">
      <c r="A25" s="541" t="s">
        <v>1176</v>
      </c>
      <c r="B25" s="542"/>
      <c r="C25" s="542">
        <v>51</v>
      </c>
      <c r="D25" s="541"/>
      <c r="E25" s="643" t="s">
        <v>1178</v>
      </c>
    </row>
    <row r="26" spans="1:5" ht="30" customHeight="1">
      <c r="A26" s="640" t="s">
        <v>1182</v>
      </c>
      <c r="B26" s="533"/>
      <c r="C26" s="2060">
        <v>51</v>
      </c>
      <c r="D26" s="640"/>
      <c r="E26" s="642" t="s">
        <v>258</v>
      </c>
    </row>
    <row r="27" spans="1:5" ht="30" customHeight="1">
      <c r="A27" s="541" t="s">
        <v>1179</v>
      </c>
      <c r="B27" s="542"/>
      <c r="C27" s="542">
        <v>51</v>
      </c>
      <c r="D27" s="541"/>
      <c r="E27" s="643" t="s">
        <v>259</v>
      </c>
    </row>
    <row r="28" spans="1:5" ht="30" customHeight="1">
      <c r="A28" s="541" t="s">
        <v>1180</v>
      </c>
      <c r="B28" s="533"/>
      <c r="C28" s="542">
        <v>51</v>
      </c>
      <c r="D28" s="533"/>
      <c r="E28" s="643" t="s">
        <v>598</v>
      </c>
    </row>
    <row r="29" spans="1:5" ht="30" customHeight="1">
      <c r="A29" s="541" t="s">
        <v>1181</v>
      </c>
      <c r="B29" s="533"/>
      <c r="C29" s="542">
        <v>52</v>
      </c>
      <c r="D29" s="640"/>
      <c r="E29" s="643" t="s">
        <v>626</v>
      </c>
    </row>
    <row r="30" spans="1:5" ht="30" customHeight="1">
      <c r="A30" s="151" t="s">
        <v>1019</v>
      </c>
      <c r="C30" s="2060">
        <v>52</v>
      </c>
      <c r="D30" s="861"/>
      <c r="E30" s="261" t="s">
        <v>1020</v>
      </c>
    </row>
    <row r="31" spans="1:5" ht="30" customHeight="1">
      <c r="A31" s="861" t="s">
        <v>1183</v>
      </c>
      <c r="C31" s="542">
        <v>52</v>
      </c>
      <c r="D31" s="861"/>
      <c r="E31" s="862" t="s">
        <v>1184</v>
      </c>
    </row>
    <row r="32" spans="1:5" ht="30" customHeight="1">
      <c r="A32" s="151"/>
      <c r="C32" s="542"/>
      <c r="D32" s="861"/>
      <c r="E32" s="261"/>
    </row>
    <row r="33" spans="1:5" ht="30" customHeight="1">
      <c r="A33" s="151"/>
      <c r="C33" s="542"/>
      <c r="D33" s="861"/>
      <c r="E33" s="261"/>
    </row>
    <row r="34" spans="1:5" ht="30" customHeight="1">
      <c r="A34" s="861"/>
      <c r="C34" s="542"/>
      <c r="D34" s="861"/>
      <c r="E34" s="862"/>
    </row>
    <row r="35" spans="1:5" ht="12.95" customHeight="1" thickBot="1">
      <c r="A35" s="861"/>
      <c r="C35" s="861"/>
      <c r="D35" s="861"/>
      <c r="E35" s="862"/>
    </row>
    <row r="36" spans="1:5" ht="13.5" customHeight="1" thickTop="1">
      <c r="A36" s="939"/>
      <c r="B36" s="928"/>
      <c r="C36" s="939"/>
      <c r="D36" s="939"/>
      <c r="E36" s="940"/>
    </row>
    <row r="37" spans="1:5" ht="31.5" customHeight="1">
      <c r="A37" s="151"/>
      <c r="C37" s="401"/>
      <c r="D37" s="861"/>
      <c r="E37" s="261"/>
    </row>
    <row r="38" spans="1:5" ht="3" customHeight="1">
      <c r="A38" s="861"/>
      <c r="C38" s="401"/>
      <c r="D38" s="861"/>
      <c r="E38" s="862"/>
    </row>
    <row r="39" spans="1:5" ht="21.75" customHeight="1">
      <c r="A39" s="151" t="s">
        <v>1021</v>
      </c>
      <c r="B39" s="861"/>
      <c r="C39" s="719">
        <v>52</v>
      </c>
      <c r="D39" s="861"/>
      <c r="E39" s="261" t="s">
        <v>650</v>
      </c>
    </row>
    <row r="40" spans="1:5" ht="30" customHeight="1">
      <c r="A40" s="861" t="s">
        <v>774</v>
      </c>
      <c r="B40" s="861"/>
      <c r="C40" s="698">
        <v>52</v>
      </c>
      <c r="D40" s="861"/>
      <c r="E40" s="862" t="s">
        <v>265</v>
      </c>
    </row>
    <row r="41" spans="1:5" ht="30" customHeight="1">
      <c r="A41" s="861" t="s">
        <v>775</v>
      </c>
      <c r="B41" s="861"/>
      <c r="C41" s="698">
        <v>52</v>
      </c>
      <c r="E41" s="862" t="s">
        <v>277</v>
      </c>
    </row>
    <row r="42" spans="1:5" ht="30" customHeight="1">
      <c r="A42" s="861" t="s">
        <v>776</v>
      </c>
      <c r="B42" s="861"/>
      <c r="C42" s="698">
        <v>52</v>
      </c>
      <c r="E42" s="862" t="s">
        <v>283</v>
      </c>
    </row>
    <row r="43" spans="1:5" ht="30" customHeight="1">
      <c r="A43" s="151" t="s">
        <v>1022</v>
      </c>
      <c r="B43" s="863"/>
      <c r="C43" s="719">
        <v>53</v>
      </c>
      <c r="E43" s="261" t="s">
        <v>652</v>
      </c>
    </row>
    <row r="44" spans="1:5" ht="30" customHeight="1">
      <c r="A44" s="865" t="s">
        <v>116</v>
      </c>
      <c r="B44" s="861"/>
      <c r="C44" s="698">
        <v>53</v>
      </c>
      <c r="E44" s="867" t="s">
        <v>289</v>
      </c>
    </row>
    <row r="45" spans="1:5" ht="30" customHeight="1">
      <c r="A45" s="865" t="s">
        <v>117</v>
      </c>
      <c r="B45" s="861"/>
      <c r="C45" s="698">
        <v>53</v>
      </c>
      <c r="E45" s="867" t="s">
        <v>292</v>
      </c>
    </row>
    <row r="46" spans="1:5" ht="30" customHeight="1">
      <c r="A46" s="865" t="s">
        <v>778</v>
      </c>
      <c r="B46" s="861"/>
      <c r="C46" s="401"/>
      <c r="E46" s="867" t="s">
        <v>779</v>
      </c>
    </row>
    <row r="47" spans="1:5" ht="30" customHeight="1">
      <c r="A47" s="865" t="s">
        <v>780</v>
      </c>
      <c r="B47" s="861"/>
      <c r="C47" s="698">
        <v>53</v>
      </c>
      <c r="E47" s="867" t="s">
        <v>781</v>
      </c>
    </row>
    <row r="48" spans="1:5" ht="30" customHeight="1">
      <c r="A48" s="865" t="s">
        <v>782</v>
      </c>
      <c r="B48" s="861"/>
      <c r="C48" s="698">
        <v>53</v>
      </c>
      <c r="E48" s="867" t="s">
        <v>783</v>
      </c>
    </row>
    <row r="49" spans="1:5" ht="30" customHeight="1">
      <c r="A49" s="151" t="s">
        <v>1023</v>
      </c>
      <c r="B49" s="861"/>
      <c r="C49" s="719">
        <v>54</v>
      </c>
      <c r="E49" s="261" t="s">
        <v>654</v>
      </c>
    </row>
    <row r="50" spans="1:5" ht="30" customHeight="1">
      <c r="A50" s="861" t="s">
        <v>785</v>
      </c>
      <c r="B50" s="861"/>
      <c r="C50" s="698">
        <v>54</v>
      </c>
      <c r="E50" s="862" t="s">
        <v>298</v>
      </c>
    </row>
    <row r="51" spans="1:5" ht="30" customHeight="1">
      <c r="A51" s="861" t="s">
        <v>1185</v>
      </c>
      <c r="B51" s="861"/>
      <c r="C51" s="698">
        <v>54</v>
      </c>
      <c r="E51" s="862" t="s">
        <v>818</v>
      </c>
    </row>
    <row r="52" spans="1:5" ht="30" customHeight="1">
      <c r="A52" s="151" t="s">
        <v>1024</v>
      </c>
      <c r="B52" s="861"/>
      <c r="C52" s="719">
        <v>54</v>
      </c>
      <c r="E52" s="261" t="s">
        <v>665</v>
      </c>
    </row>
    <row r="53" spans="1:5" ht="30" customHeight="1">
      <c r="A53" s="861" t="s">
        <v>790</v>
      </c>
      <c r="B53" s="861"/>
      <c r="C53" s="698">
        <v>54</v>
      </c>
      <c r="E53" s="862" t="s">
        <v>443</v>
      </c>
    </row>
    <row r="54" spans="1:5" ht="30" customHeight="1">
      <c r="A54" s="861" t="s">
        <v>791</v>
      </c>
      <c r="B54" s="861"/>
      <c r="C54" s="401"/>
      <c r="E54" s="862" t="s">
        <v>792</v>
      </c>
    </row>
    <row r="55" spans="1:5" ht="30" customHeight="1">
      <c r="A55" s="861" t="s">
        <v>793</v>
      </c>
      <c r="B55" s="861"/>
      <c r="C55" s="401">
        <v>55</v>
      </c>
      <c r="E55" s="866" t="s">
        <v>794</v>
      </c>
    </row>
    <row r="56" spans="1:5" ht="30" customHeight="1">
      <c r="A56" s="151" t="s">
        <v>1025</v>
      </c>
      <c r="B56" s="861"/>
      <c r="C56" s="150">
        <v>55</v>
      </c>
      <c r="E56" s="261" t="s">
        <v>667</v>
      </c>
    </row>
    <row r="57" spans="1:5" ht="30" customHeight="1">
      <c r="A57" s="151" t="s">
        <v>1026</v>
      </c>
      <c r="B57" s="861"/>
      <c r="C57" s="150">
        <v>55</v>
      </c>
      <c r="E57" s="261" t="s">
        <v>669</v>
      </c>
    </row>
    <row r="58" spans="1:5" ht="30" customHeight="1">
      <c r="A58" s="861" t="s">
        <v>797</v>
      </c>
      <c r="B58" s="861"/>
      <c r="C58" s="401">
        <v>55</v>
      </c>
      <c r="E58" s="862" t="s">
        <v>798</v>
      </c>
    </row>
    <row r="59" spans="1:5" ht="30" customHeight="1">
      <c r="A59" s="151" t="s">
        <v>1027</v>
      </c>
      <c r="B59" s="861"/>
      <c r="C59" s="150">
        <v>56</v>
      </c>
      <c r="E59" s="261" t="s">
        <v>673</v>
      </c>
    </row>
    <row r="60" spans="1:5" ht="30" customHeight="1">
      <c r="A60" s="861" t="s">
        <v>800</v>
      </c>
      <c r="C60" s="401"/>
      <c r="E60" s="862" t="s">
        <v>801</v>
      </c>
    </row>
    <row r="61" spans="1:5" ht="30" customHeight="1">
      <c r="A61" s="861" t="s">
        <v>802</v>
      </c>
      <c r="C61" s="401">
        <v>56</v>
      </c>
      <c r="E61" s="868" t="s">
        <v>1028</v>
      </c>
    </row>
    <row r="62" spans="1:5" ht="30" customHeight="1">
      <c r="A62" s="861"/>
      <c r="C62" s="401"/>
      <c r="E62" s="868"/>
    </row>
    <row r="63" spans="1:5" ht="30" customHeight="1"/>
    <row r="78" ht="51" customHeight="1"/>
    <row r="80" ht="12.95" customHeight="1" thickBot="1"/>
    <row r="81" spans="1:5" ht="13.5" customHeight="1" thickTop="1">
      <c r="A81" s="928"/>
      <c r="B81" s="928"/>
      <c r="C81" s="928"/>
      <c r="D81" s="928"/>
      <c r="E81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K74"/>
  <sheetViews>
    <sheetView showGridLines="0" zoomScaleNormal="100" workbookViewId="0">
      <selection activeCell="B65" sqref="B65:J68"/>
    </sheetView>
  </sheetViews>
  <sheetFormatPr baseColWidth="10" defaultRowHeight="12.75"/>
  <cols>
    <col min="11" max="11" width="18.832031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1038</v>
      </c>
      <c r="B4" s="552"/>
      <c r="C4" s="552"/>
      <c r="D4" s="552"/>
      <c r="E4" s="552"/>
      <c r="F4" s="552"/>
      <c r="G4" s="552"/>
      <c r="K4" s="554" t="s">
        <v>1037</v>
      </c>
    </row>
    <row r="66" spans="1:11" ht="18" customHeight="1">
      <c r="B66" s="546" t="s">
        <v>1189</v>
      </c>
      <c r="C66" s="108"/>
      <c r="D66" s="108"/>
      <c r="E66" s="108"/>
      <c r="F66" s="547"/>
      <c r="G66" s="108"/>
      <c r="H66" s="108"/>
      <c r="I66" s="108"/>
      <c r="J66" s="548" t="s">
        <v>1188</v>
      </c>
    </row>
    <row r="67" spans="1:11" ht="18" customHeight="1">
      <c r="B67" s="1002" t="s">
        <v>1190</v>
      </c>
      <c r="C67" s="1"/>
      <c r="D67" s="1"/>
      <c r="E67" s="1"/>
      <c r="F67" s="1003">
        <v>4288494</v>
      </c>
      <c r="G67" s="1"/>
      <c r="H67" s="1"/>
      <c r="I67" s="1"/>
      <c r="J67" s="1004" t="s">
        <v>1192</v>
      </c>
    </row>
    <row r="68" spans="1:11" ht="18" customHeight="1">
      <c r="B68" s="1002" t="s">
        <v>1191</v>
      </c>
      <c r="C68" s="1"/>
      <c r="D68" s="1"/>
      <c r="E68" s="1"/>
      <c r="F68" s="1003">
        <v>4318295</v>
      </c>
      <c r="G68" s="1"/>
      <c r="H68" s="1"/>
      <c r="I68" s="1"/>
      <c r="J68" s="1005" t="s">
        <v>1193</v>
      </c>
    </row>
    <row r="69" spans="1:11" ht="24.95" customHeight="1">
      <c r="B69" s="555" t="s">
        <v>1040</v>
      </c>
      <c r="C69" s="556"/>
      <c r="D69" s="556"/>
      <c r="E69" s="556"/>
      <c r="F69" s="556"/>
      <c r="G69" s="136"/>
      <c r="H69" s="136"/>
      <c r="I69" s="136"/>
      <c r="J69" s="557" t="s">
        <v>1039</v>
      </c>
    </row>
    <row r="71" spans="1:11" ht="30.75" customHeight="1"/>
    <row r="72" spans="1:11" ht="12.95" customHeight="1" thickBot="1"/>
    <row r="73" spans="1:11" ht="13.5" customHeight="1" thickTop="1">
      <c r="A73" s="914"/>
      <c r="B73" s="914"/>
      <c r="C73" s="914"/>
      <c r="D73" s="914"/>
      <c r="E73" s="914"/>
      <c r="F73" s="914"/>
      <c r="G73" s="914"/>
      <c r="H73" s="914"/>
      <c r="I73" s="914"/>
      <c r="J73" s="914"/>
      <c r="K73" s="914"/>
    </row>
    <row r="74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T55"/>
  <sheetViews>
    <sheetView showGridLines="0" topLeftCell="A25" zoomScaleNormal="100" workbookViewId="0">
      <selection activeCell="O27" sqref="O27"/>
    </sheetView>
  </sheetViews>
  <sheetFormatPr baseColWidth="10" defaultColWidth="9.33203125" defaultRowHeight="12.75"/>
  <cols>
    <col min="1" max="1" width="6.83203125" style="198" customWidth="1"/>
    <col min="2" max="3" width="8.83203125" style="198" customWidth="1"/>
    <col min="4" max="4" width="9.83203125" style="198" customWidth="1"/>
    <col min="5" max="5" width="8.83203125" style="198" customWidth="1"/>
    <col min="6" max="6" width="20" style="198" customWidth="1"/>
    <col min="7" max="7" width="12.1640625" style="198" customWidth="1"/>
    <col min="8" max="8" width="17" style="198" customWidth="1"/>
    <col min="9" max="9" width="11.1640625" style="198" customWidth="1"/>
    <col min="10" max="10" width="17.5" style="198" customWidth="1"/>
    <col min="11" max="11" width="8.83203125" style="198" customWidth="1"/>
    <col min="12" max="12" width="9" style="198" customWidth="1"/>
    <col min="13" max="13" width="1" style="198" customWidth="1"/>
    <col min="14" max="16384" width="9.33203125" style="198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  <c r="O2" s="652"/>
      <c r="P2" s="652"/>
      <c r="Q2" s="652"/>
      <c r="R2" s="652"/>
      <c r="S2" s="652"/>
      <c r="T2" s="652"/>
    </row>
    <row r="3" spans="1:20" ht="12.95" customHeight="1">
      <c r="O3" s="2352"/>
      <c r="P3" s="2352"/>
      <c r="Q3" s="2352"/>
      <c r="R3" s="2352"/>
      <c r="S3" s="2352"/>
      <c r="T3" s="2352"/>
    </row>
    <row r="4" spans="1:20" s="203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  <c r="O4" s="2350"/>
      <c r="P4" s="2350"/>
      <c r="Q4" s="2350"/>
      <c r="R4" s="2350"/>
      <c r="S4" s="2350"/>
      <c r="T4" s="2350"/>
    </row>
    <row r="5" spans="1:20" s="203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  <c r="O5" s="417"/>
      <c r="P5" s="417"/>
      <c r="Q5" s="417"/>
      <c r="R5" s="417"/>
      <c r="S5" s="417"/>
      <c r="T5" s="417"/>
    </row>
    <row r="6" spans="1:20" s="203" customFormat="1" ht="21.95" customHeight="1">
      <c r="A6" s="203" t="s">
        <v>517</v>
      </c>
      <c r="G6" s="204">
        <v>2</v>
      </c>
      <c r="H6" s="204">
        <v>2</v>
      </c>
      <c r="L6" s="205" t="s">
        <v>512</v>
      </c>
      <c r="O6" s="417"/>
      <c r="P6" s="417"/>
      <c r="Q6" s="417"/>
      <c r="R6" s="417"/>
      <c r="S6" s="417"/>
      <c r="T6" s="417"/>
    </row>
    <row r="7" spans="1:20" s="203" customFormat="1" ht="20.100000000000001" customHeight="1">
      <c r="A7" s="203" t="s">
        <v>518</v>
      </c>
      <c r="G7" s="204">
        <v>7</v>
      </c>
      <c r="H7" s="204">
        <v>7</v>
      </c>
      <c r="L7" s="205" t="s">
        <v>513</v>
      </c>
      <c r="O7" s="417"/>
      <c r="P7" s="417"/>
      <c r="Q7" s="417"/>
      <c r="R7" s="417"/>
      <c r="S7" s="417"/>
      <c r="T7" s="417"/>
    </row>
    <row r="8" spans="1:20" s="203" customFormat="1" ht="20.100000000000001" customHeight="1">
      <c r="A8" s="203" t="s">
        <v>519</v>
      </c>
      <c r="G8" s="204"/>
      <c r="L8" s="205" t="s">
        <v>514</v>
      </c>
    </row>
    <row r="9" spans="1:20" s="203" customFormat="1" ht="21.95" customHeight="1">
      <c r="B9" s="605" t="s">
        <v>504</v>
      </c>
      <c r="C9" s="400"/>
      <c r="G9" s="433">
        <v>4.3</v>
      </c>
      <c r="H9" s="433">
        <v>4.3</v>
      </c>
      <c r="I9" s="206"/>
      <c r="J9" s="207"/>
      <c r="K9" s="604" t="s">
        <v>505</v>
      </c>
      <c r="L9" s="207"/>
    </row>
    <row r="10" spans="1:20" s="203" customFormat="1" ht="21.95" customHeight="1">
      <c r="B10" s="203" t="s">
        <v>520</v>
      </c>
      <c r="G10" s="209">
        <v>0.28100000000000003</v>
      </c>
      <c r="H10" s="1126">
        <v>0.28100000000000003</v>
      </c>
      <c r="K10" s="205" t="s">
        <v>515</v>
      </c>
    </row>
    <row r="11" spans="1:20" s="203" customFormat="1" ht="21.95" customHeight="1">
      <c r="B11" s="203" t="s">
        <v>91</v>
      </c>
      <c r="G11" s="209">
        <v>0.621</v>
      </c>
      <c r="H11" s="204">
        <v>61.5</v>
      </c>
      <c r="K11" s="205" t="s">
        <v>183</v>
      </c>
    </row>
    <row r="12" spans="1:20" s="203" customFormat="1" ht="21.95" customHeight="1">
      <c r="B12" s="203" t="s">
        <v>92</v>
      </c>
      <c r="G12" s="209">
        <f>[1]p46ccR3!G12</f>
        <v>0.436</v>
      </c>
      <c r="H12" s="1126">
        <f>[1]p46ccR3!H12</f>
        <v>0.44900000000000001</v>
      </c>
      <c r="K12" s="205" t="s">
        <v>184</v>
      </c>
    </row>
    <row r="13" spans="1:20" s="203" customFormat="1" ht="20.100000000000001" customHeight="1">
      <c r="G13" s="210"/>
      <c r="L13" s="198"/>
    </row>
    <row r="14" spans="1:20" s="203" customFormat="1" ht="20.100000000000001" customHeight="1">
      <c r="A14" s="199" t="s">
        <v>521</v>
      </c>
      <c r="B14" s="200"/>
      <c r="C14" s="200"/>
      <c r="D14" s="200"/>
      <c r="E14" s="200"/>
      <c r="F14" s="200"/>
      <c r="G14" s="211"/>
      <c r="H14" s="200"/>
      <c r="I14" s="200"/>
      <c r="J14" s="200"/>
      <c r="K14" s="200"/>
      <c r="L14" s="202" t="s">
        <v>372</v>
      </c>
    </row>
    <row r="15" spans="1:20" s="203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281">
        <f>[6]p46ccR3!G15:G16</f>
        <v>115676</v>
      </c>
      <c r="H15" s="2281">
        <f>[6]p46ccR3!H15:H16</f>
        <v>113118</v>
      </c>
      <c r="I15" s="2351" t="s">
        <v>524</v>
      </c>
      <c r="J15" s="2351"/>
      <c r="K15" s="2351"/>
      <c r="L15" s="2351"/>
      <c r="M15" s="607"/>
    </row>
    <row r="16" spans="1:20" s="203" customFormat="1" ht="20.100000000000001" customHeight="1">
      <c r="A16" s="2289"/>
      <c r="B16" s="2289"/>
      <c r="C16" s="2289"/>
      <c r="D16" s="2289"/>
      <c r="E16" s="2289"/>
      <c r="F16" s="2289"/>
      <c r="G16" s="2281"/>
      <c r="H16" s="2281"/>
      <c r="I16" s="2351"/>
      <c r="J16" s="2351"/>
      <c r="K16" s="2351"/>
      <c r="L16" s="2351"/>
      <c r="M16" s="607"/>
    </row>
    <row r="17" spans="1:15" s="203" customFormat="1" ht="20.100000000000001" customHeight="1">
      <c r="A17" s="2289" t="s">
        <v>523</v>
      </c>
      <c r="B17" s="2289"/>
      <c r="C17" s="2289"/>
      <c r="D17" s="2289"/>
      <c r="E17" s="2289"/>
      <c r="F17" s="401"/>
      <c r="G17" s="2359">
        <f>[6]p46ccR3!G17:G18</f>
        <v>67837.5</v>
      </c>
      <c r="H17" s="2359">
        <f>[6]p46ccR3!H17:H18</f>
        <v>66392.600000000006</v>
      </c>
      <c r="I17" s="2290" t="s">
        <v>525</v>
      </c>
      <c r="J17" s="2290"/>
      <c r="K17" s="2290"/>
      <c r="L17" s="2290"/>
      <c r="M17" s="608"/>
    </row>
    <row r="18" spans="1:15" s="203" customFormat="1" ht="21.95" customHeight="1">
      <c r="A18" s="2289"/>
      <c r="B18" s="2289"/>
      <c r="C18" s="2289"/>
      <c r="D18" s="2289"/>
      <c r="E18" s="2289"/>
      <c r="F18" s="401"/>
      <c r="G18" s="2359"/>
      <c r="H18" s="2359"/>
      <c r="I18" s="2290"/>
      <c r="J18" s="2290"/>
      <c r="K18" s="2290"/>
      <c r="L18" s="2290"/>
      <c r="M18" s="608"/>
    </row>
    <row r="19" spans="1:15" s="203" customFormat="1" ht="21.95" customHeight="1">
      <c r="G19" s="215"/>
      <c r="H19" s="216"/>
      <c r="I19" s="216"/>
      <c r="L19" s="212"/>
    </row>
    <row r="20" spans="1:15" s="203" customFormat="1" ht="20.100000000000001" customHeight="1">
      <c r="A20" s="199" t="s">
        <v>533</v>
      </c>
      <c r="B20" s="200"/>
      <c r="C20" s="200"/>
      <c r="D20" s="200"/>
      <c r="E20" s="200"/>
      <c r="F20" s="200"/>
      <c r="G20" s="211"/>
      <c r="H20" s="200"/>
      <c r="I20" s="200"/>
      <c r="J20" s="200"/>
      <c r="K20" s="200"/>
      <c r="L20" s="202" t="s">
        <v>530</v>
      </c>
    </row>
    <row r="21" spans="1:15" s="203" customFormat="1" ht="20.100000000000001" customHeight="1">
      <c r="A21" s="203" t="s">
        <v>501</v>
      </c>
      <c r="G21" s="218" t="str">
        <f>[3]p46ccR3!G21</f>
        <v>…</v>
      </c>
      <c r="H21" s="204">
        <f>[3]p46ccR3!H21</f>
        <v>861</v>
      </c>
      <c r="L21" s="205" t="s">
        <v>1250</v>
      </c>
    </row>
    <row r="22" spans="1:15" s="203" customFormat="1" ht="21.95" customHeight="1">
      <c r="A22" s="2289" t="s">
        <v>534</v>
      </c>
      <c r="B22" s="2289"/>
      <c r="C22" s="2289"/>
      <c r="D22" s="2289"/>
      <c r="E22" s="2289"/>
      <c r="G22" s="2277">
        <f>[3]p46ccR3!G22</f>
        <v>20373</v>
      </c>
      <c r="H22" s="2277">
        <f>[3]p46ccR3!H22</f>
        <v>25857</v>
      </c>
      <c r="I22" s="210"/>
      <c r="J22" s="2280" t="s">
        <v>531</v>
      </c>
      <c r="K22" s="2280"/>
      <c r="L22" s="2280"/>
      <c r="M22" s="207"/>
    </row>
    <row r="23" spans="1:15" s="203" customFormat="1" ht="20.100000000000001" customHeight="1">
      <c r="A23" s="2289"/>
      <c r="B23" s="2289"/>
      <c r="C23" s="2289"/>
      <c r="D23" s="2289"/>
      <c r="E23" s="2289"/>
      <c r="G23" s="2277">
        <f>[3]p46ccR3!G23</f>
        <v>0</v>
      </c>
      <c r="H23" s="2277">
        <f>[3]p46ccR3!H23</f>
        <v>0</v>
      </c>
      <c r="I23" s="210"/>
      <c r="J23" s="2280"/>
      <c r="K23" s="2280"/>
      <c r="L23" s="2280"/>
      <c r="M23" s="207"/>
    </row>
    <row r="24" spans="1:15" s="203" customFormat="1" ht="21.95" customHeight="1">
      <c r="A24" s="203" t="s">
        <v>535</v>
      </c>
      <c r="G24" s="218">
        <f>[3]p46ccR3!G24</f>
        <v>54911</v>
      </c>
      <c r="H24" s="204">
        <f>[3]p46ccR3!H24</f>
        <v>48404</v>
      </c>
      <c r="L24" s="205" t="s">
        <v>532</v>
      </c>
    </row>
    <row r="25" spans="1:15" s="203" customFormat="1" ht="20.100000000000001" customHeight="1">
      <c r="G25" s="210"/>
    </row>
    <row r="26" spans="1:15" s="203" customFormat="1" ht="20.100000000000001" customHeight="1">
      <c r="A26" s="199" t="s">
        <v>539</v>
      </c>
      <c r="B26" s="200"/>
      <c r="C26" s="200"/>
      <c r="D26" s="200"/>
      <c r="E26" s="200"/>
      <c r="F26" s="200"/>
      <c r="G26" s="201"/>
      <c r="H26" s="200"/>
      <c r="I26" s="200"/>
      <c r="J26" s="200"/>
      <c r="K26" s="200"/>
      <c r="L26" s="202" t="s">
        <v>536</v>
      </c>
    </row>
    <row r="27" spans="1:15" s="203" customFormat="1" ht="20.100000000000001" customHeight="1">
      <c r="A27" s="2279" t="s">
        <v>540</v>
      </c>
      <c r="B27" s="2279"/>
      <c r="C27" s="2279"/>
      <c r="D27" s="2279"/>
      <c r="E27" s="2279"/>
      <c r="G27" s="2282">
        <f>[2]p46ccR3!G27</f>
        <v>407</v>
      </c>
      <c r="H27" s="2282">
        <f>[2]p46ccR3!H27</f>
        <v>390</v>
      </c>
      <c r="J27" s="2280" t="s">
        <v>537</v>
      </c>
      <c r="K27" s="2280"/>
      <c r="L27" s="2280"/>
    </row>
    <row r="28" spans="1:15" s="203" customFormat="1" ht="20.100000000000001" customHeight="1">
      <c r="A28" s="2279"/>
      <c r="B28" s="2279"/>
      <c r="C28" s="2279"/>
      <c r="D28" s="2279"/>
      <c r="E28" s="2279"/>
      <c r="G28" s="2282"/>
      <c r="H28" s="2282"/>
      <c r="J28" s="2280"/>
      <c r="K28" s="2280"/>
      <c r="L28" s="2280"/>
    </row>
    <row r="29" spans="1:15" s="203" customFormat="1" ht="20.100000000000001" customHeight="1">
      <c r="A29" s="2279" t="s">
        <v>541</v>
      </c>
      <c r="B29" s="2279"/>
      <c r="C29" s="2279"/>
      <c r="D29" s="2279"/>
      <c r="E29" s="2279"/>
      <c r="F29" s="2279"/>
      <c r="G29" s="2277">
        <f>[2]p46ccR3!G29</f>
        <v>22325</v>
      </c>
      <c r="H29" s="2277">
        <f>[2]p46ccR3!H29</f>
        <v>21905</v>
      </c>
      <c r="J29" s="2280" t="s">
        <v>538</v>
      </c>
      <c r="K29" s="2280"/>
      <c r="L29" s="2280"/>
    </row>
    <row r="30" spans="1:15" s="203" customFormat="1" ht="21.95" customHeight="1">
      <c r="A30" s="2279"/>
      <c r="B30" s="2279"/>
      <c r="C30" s="2279"/>
      <c r="D30" s="2279"/>
      <c r="E30" s="2279"/>
      <c r="F30" s="2279"/>
      <c r="G30" s="2277"/>
      <c r="H30" s="2277"/>
      <c r="J30" s="2280"/>
      <c r="K30" s="2280"/>
      <c r="L30" s="2280"/>
      <c r="N30" s="221"/>
      <c r="O30" s="221"/>
    </row>
    <row r="31" spans="1:15" s="203" customFormat="1" ht="20.100000000000001" customHeight="1">
      <c r="G31" s="204"/>
      <c r="L31" s="198"/>
    </row>
    <row r="32" spans="1:15" s="203" customFormat="1" ht="20.100000000000001" customHeight="1">
      <c r="A32" s="402" t="s">
        <v>546</v>
      </c>
      <c r="B32" s="387"/>
      <c r="C32" s="387"/>
      <c r="D32" s="387"/>
      <c r="E32" s="387"/>
      <c r="F32" s="387"/>
      <c r="G32" s="386"/>
      <c r="H32" s="387"/>
      <c r="I32" s="387"/>
      <c r="J32" s="387"/>
      <c r="K32" s="387"/>
      <c r="L32" s="405" t="s">
        <v>547</v>
      </c>
    </row>
    <row r="33" spans="1:12" s="203" customFormat="1" ht="30.75" customHeight="1">
      <c r="A33" s="2279" t="s">
        <v>549</v>
      </c>
      <c r="B33" s="2355"/>
      <c r="C33" s="2355"/>
      <c r="G33" s="2283" t="s">
        <v>871</v>
      </c>
      <c r="H33" s="2283" t="s">
        <v>871</v>
      </c>
      <c r="J33" s="2280" t="s">
        <v>548</v>
      </c>
      <c r="K33" s="2280"/>
      <c r="L33" s="2280"/>
    </row>
    <row r="34" spans="1:12" ht="24.95" customHeight="1">
      <c r="A34" s="2355"/>
      <c r="B34" s="2355"/>
      <c r="C34" s="2355"/>
      <c r="D34" s="203"/>
      <c r="E34" s="203"/>
      <c r="F34" s="203"/>
      <c r="G34" s="2283"/>
      <c r="H34" s="2283"/>
      <c r="I34" s="203"/>
      <c r="J34" s="2280"/>
      <c r="K34" s="2280"/>
      <c r="L34" s="2280"/>
    </row>
    <row r="35" spans="1:12" ht="24.95" customHeight="1">
      <c r="A35" s="203" t="s">
        <v>803</v>
      </c>
      <c r="B35" s="203"/>
      <c r="C35" s="203"/>
      <c r="D35" s="203"/>
      <c r="E35" s="203"/>
      <c r="F35" s="203"/>
      <c r="G35" s="210"/>
      <c r="H35" s="203"/>
      <c r="I35" s="203"/>
      <c r="J35" s="203"/>
      <c r="K35" s="203"/>
      <c r="L35" s="233" t="s">
        <v>477</v>
      </c>
    </row>
    <row r="36" spans="1:12" ht="24.95" customHeight="1">
      <c r="A36" s="203"/>
      <c r="B36" s="203"/>
      <c r="C36" s="203"/>
      <c r="D36" s="203"/>
      <c r="E36" s="203"/>
      <c r="F36" s="203"/>
      <c r="G36" s="210"/>
      <c r="H36" s="203"/>
      <c r="I36" s="203"/>
      <c r="J36" s="203"/>
      <c r="K36" s="203"/>
    </row>
    <row r="37" spans="1:12" ht="14.1" customHeight="1">
      <c r="G37" s="223"/>
    </row>
    <row r="38" spans="1:12" ht="14.1" customHeight="1">
      <c r="G38" s="223"/>
    </row>
    <row r="39" spans="1:12" ht="14.1" customHeight="1"/>
    <row r="41" spans="1:12">
      <c r="G41" s="223"/>
    </row>
    <row r="49" spans="1:13" ht="36.75" customHeight="1"/>
    <row r="51" spans="1:13" ht="24" customHeight="1"/>
    <row r="54" spans="1:13" ht="12.95" customHeight="1" thickBot="1"/>
    <row r="55" spans="1:13" ht="13.5" customHeight="1" thickTop="1">
      <c r="A55" s="938"/>
      <c r="B55" s="938"/>
      <c r="C55" s="938"/>
      <c r="D55" s="938"/>
      <c r="E55" s="938"/>
      <c r="F55" s="938"/>
      <c r="G55" s="938"/>
      <c r="H55" s="938"/>
      <c r="I55" s="938"/>
      <c r="J55" s="938"/>
      <c r="K55" s="938"/>
      <c r="L55" s="938"/>
      <c r="M55" s="938"/>
    </row>
  </sheetData>
  <mergeCells count="34">
    <mergeCell ref="O3:P3"/>
    <mergeCell ref="Q3:R3"/>
    <mergeCell ref="S3:T3"/>
    <mergeCell ref="A4:F5"/>
    <mergeCell ref="J4:L5"/>
    <mergeCell ref="O4:P4"/>
    <mergeCell ref="Q4:R4"/>
    <mergeCell ref="S4:T4"/>
    <mergeCell ref="G4:G5"/>
    <mergeCell ref="H4:H5"/>
    <mergeCell ref="A15:F16"/>
    <mergeCell ref="G15:G16"/>
    <mergeCell ref="A17:E18"/>
    <mergeCell ref="G17:G18"/>
    <mergeCell ref="I17:L18"/>
    <mergeCell ref="I15:L16"/>
    <mergeCell ref="H15:H16"/>
    <mergeCell ref="H17:H18"/>
    <mergeCell ref="A33:C34"/>
    <mergeCell ref="G33:G34"/>
    <mergeCell ref="J33:L34"/>
    <mergeCell ref="A22:E23"/>
    <mergeCell ref="G22:G23"/>
    <mergeCell ref="J22:L23"/>
    <mergeCell ref="A27:E28"/>
    <mergeCell ref="J27:L28"/>
    <mergeCell ref="A29:F30"/>
    <mergeCell ref="J29:L30"/>
    <mergeCell ref="H22:H23"/>
    <mergeCell ref="G27:G28"/>
    <mergeCell ref="H27:H28"/>
    <mergeCell ref="G29:G30"/>
    <mergeCell ref="H29:H30"/>
    <mergeCell ref="H33:H3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I238"/>
  <sheetViews>
    <sheetView showGridLines="0" topLeftCell="A187" zoomScaleNormal="100" workbookViewId="0">
      <selection activeCell="D204" sqref="D204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3.83203125" customWidth="1"/>
    <col min="9" max="9" width="5.83203125" customWidth="1"/>
  </cols>
  <sheetData>
    <row r="1" spans="1:9" s="7" customFormat="1" ht="33" customHeight="1">
      <c r="A1" s="424" t="s">
        <v>0</v>
      </c>
      <c r="H1" s="425" t="s">
        <v>186</v>
      </c>
    </row>
    <row r="2" spans="1:9" ht="17.100000000000001" customHeight="1">
      <c r="A2" s="7"/>
      <c r="B2" s="7"/>
      <c r="C2" s="7"/>
      <c r="D2" s="7"/>
      <c r="E2" s="7"/>
      <c r="F2" s="7"/>
      <c r="H2" s="7"/>
    </row>
    <row r="3" spans="1:9" ht="18" customHeight="1">
      <c r="A3" s="426" t="s">
        <v>147</v>
      </c>
      <c r="B3" s="427"/>
      <c r="C3" s="7"/>
      <c r="D3" s="7"/>
      <c r="F3" s="20"/>
      <c r="G3" s="427"/>
      <c r="H3" s="428" t="s">
        <v>185</v>
      </c>
    </row>
    <row r="4" spans="1:9" s="39" customFormat="1" ht="18" customHeight="1">
      <c r="A4" s="44"/>
      <c r="B4" s="20"/>
      <c r="C4" s="20"/>
      <c r="D4" s="20"/>
      <c r="E4" s="20"/>
      <c r="F4" s="20"/>
      <c r="H4" s="20"/>
    </row>
    <row r="5" spans="1:9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9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  <c r="I6" s="9"/>
    </row>
    <row r="7" spans="1:9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  <c r="I7" s="9"/>
    </row>
    <row r="8" spans="1:9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9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9" ht="18" customHeight="1">
      <c r="A10" s="31" t="s">
        <v>163</v>
      </c>
      <c r="B10" s="1359">
        <f>+F10+D10</f>
        <v>4318</v>
      </c>
      <c r="C10" s="1359">
        <f>+E10+G10</f>
        <v>4288</v>
      </c>
      <c r="D10" s="1359">
        <v>1637</v>
      </c>
      <c r="E10" s="1359">
        <v>1649</v>
      </c>
      <c r="F10" s="1359">
        <v>2681</v>
      </c>
      <c r="G10" s="1359">
        <v>2639</v>
      </c>
      <c r="H10" s="115" t="s">
        <v>187</v>
      </c>
    </row>
    <row r="11" spans="1:9" ht="18" customHeight="1" thickBot="1">
      <c r="A11" s="1177" t="s">
        <v>10</v>
      </c>
      <c r="B11" s="1178">
        <v>12.4</v>
      </c>
      <c r="C11" s="1178">
        <v>12.4</v>
      </c>
      <c r="D11" s="1178">
        <v>12.3</v>
      </c>
      <c r="E11" s="1178">
        <v>12.4</v>
      </c>
      <c r="F11" s="1178">
        <v>12.4</v>
      </c>
      <c r="G11" s="1178">
        <v>12.5</v>
      </c>
      <c r="H11" s="1179" t="s">
        <v>188</v>
      </c>
    </row>
    <row r="12" spans="1:9" ht="18" customHeight="1" thickTop="1">
      <c r="A12" s="98" t="s">
        <v>452</v>
      </c>
      <c r="B12" s="7"/>
      <c r="C12" s="7"/>
      <c r="D12" s="2357"/>
      <c r="E12" s="2357"/>
      <c r="F12" s="1176"/>
      <c r="G12" s="1176"/>
      <c r="H12" s="265" t="s">
        <v>398</v>
      </c>
    </row>
    <row r="13" spans="1:9" ht="18" customHeight="1">
      <c r="A13" s="98" t="s">
        <v>1097</v>
      </c>
      <c r="B13" s="7"/>
      <c r="C13" s="7"/>
      <c r="D13" s="613"/>
      <c r="E13" s="14"/>
      <c r="F13" s="613"/>
      <c r="G13" s="14"/>
      <c r="H13" s="81" t="s">
        <v>604</v>
      </c>
    </row>
    <row r="14" spans="1:9" ht="18" customHeight="1">
      <c r="A14" s="5"/>
      <c r="B14" s="7"/>
      <c r="C14" s="7"/>
      <c r="D14" s="613"/>
      <c r="E14" s="14"/>
      <c r="F14" s="613"/>
      <c r="G14" s="14"/>
    </row>
    <row r="15" spans="1:9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9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9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9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9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9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9" ht="18" customHeight="1">
      <c r="A21" s="67" t="s">
        <v>164</v>
      </c>
      <c r="B21" s="478">
        <f>'[1]p47--50socR3'!B21</f>
        <v>43.6</v>
      </c>
      <c r="C21" s="478">
        <f>'[1]p47--50socR3'!C21</f>
        <v>44.9</v>
      </c>
      <c r="D21" s="478">
        <f>'[1]p47--50socR3'!D21</f>
        <v>53.7</v>
      </c>
      <c r="E21" s="478">
        <f>'[1]p47--50socR3'!E21</f>
        <v>55.5</v>
      </c>
      <c r="F21" s="478">
        <f>'[1]p47--50socR3'!F21</f>
        <v>37.700000000000003</v>
      </c>
      <c r="G21" s="478">
        <f>'[1]p47--50socR3'!G21</f>
        <v>37.9</v>
      </c>
      <c r="H21" s="115" t="s">
        <v>193</v>
      </c>
    </row>
    <row r="22" spans="1:9" ht="18" customHeight="1" thickBot="1">
      <c r="A22" s="1177" t="s">
        <v>176</v>
      </c>
      <c r="B22" s="1180">
        <f>'[1]p47--50socR3'!B22</f>
        <v>46.7</v>
      </c>
      <c r="C22" s="1180">
        <f>'[1]p47--50socR3'!C22</f>
        <v>46.4</v>
      </c>
      <c r="D22" s="1181">
        <f>'[1]p47--50socR3'!D22</f>
        <v>54.1</v>
      </c>
      <c r="E22" s="1181">
        <f>'[1]p47--50socR3'!E22</f>
        <v>55.7</v>
      </c>
      <c r="F22" s="1180">
        <f>'[1]p47--50socR3'!F22</f>
        <v>42.4</v>
      </c>
      <c r="G22" s="1182">
        <f>'[1]p47--50socR3'!G22</f>
        <v>40.5</v>
      </c>
      <c r="H22" s="1179" t="s">
        <v>194</v>
      </c>
    </row>
    <row r="23" spans="1:9" ht="18" customHeight="1" thickTop="1">
      <c r="A23" s="98" t="s">
        <v>603</v>
      </c>
      <c r="B23" s="7"/>
      <c r="C23" s="7"/>
      <c r="D23" s="1351"/>
      <c r="E23" s="14"/>
      <c r="F23" s="1351"/>
      <c r="G23" s="14"/>
      <c r="H23" s="81" t="s">
        <v>604</v>
      </c>
    </row>
    <row r="24" spans="1:9" s="39" customFormat="1" ht="18" customHeight="1">
      <c r="A24" s="5"/>
      <c r="B24" s="8"/>
      <c r="C24" s="8"/>
      <c r="D24" s="8"/>
      <c r="E24" s="7"/>
      <c r="F24" s="7"/>
      <c r="G24" s="7"/>
      <c r="H24" s="7"/>
    </row>
    <row r="25" spans="1:9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9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9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9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9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</row>
    <row r="30" spans="1:9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</row>
    <row r="31" spans="1:9" ht="18" customHeight="1">
      <c r="A31" s="67" t="s">
        <v>164</v>
      </c>
      <c r="B31" s="478">
        <f>'[1]p47--50socR3'!B31</f>
        <v>9.5</v>
      </c>
      <c r="C31" s="478">
        <f>'[1]p47--50socR3'!C31</f>
        <v>7.6</v>
      </c>
      <c r="D31" s="478">
        <f>'[1]p47--50socR3'!D31</f>
        <v>3</v>
      </c>
      <c r="E31" s="478">
        <f>'[1]p47--50socR3'!E31</f>
        <v>2.8</v>
      </c>
      <c r="F31" s="478">
        <f>'[1]p47--50socR3'!F31</f>
        <v>15</v>
      </c>
      <c r="G31" s="478">
        <f>'[1]p47--50socR3'!G31</f>
        <v>12.2</v>
      </c>
      <c r="H31" s="115" t="s">
        <v>193</v>
      </c>
      <c r="I31" s="36"/>
    </row>
    <row r="32" spans="1:9" ht="18" customHeight="1" thickBot="1">
      <c r="A32" s="1177" t="s">
        <v>176</v>
      </c>
      <c r="B32" s="1180">
        <f>'[1]p47--50socR3'!B32</f>
        <v>10.199999999999999</v>
      </c>
      <c r="C32" s="1180">
        <f>'[1]p47--50socR3'!C32</f>
        <v>9.4</v>
      </c>
      <c r="D32" s="1181">
        <f>'[1]p47--50socR3'!D32</f>
        <v>4</v>
      </c>
      <c r="E32" s="1181">
        <f>'[1]p47--50socR3'!E32</f>
        <v>4.2</v>
      </c>
      <c r="F32" s="1180">
        <f>'[1]p47--50socR3'!F32</f>
        <v>14.7</v>
      </c>
      <c r="G32" s="1182">
        <f>'[1]p47--50socR3'!G32</f>
        <v>13.9</v>
      </c>
      <c r="H32" s="1179" t="s">
        <v>194</v>
      </c>
      <c r="I32" s="36"/>
    </row>
    <row r="33" spans="1:9" ht="18" customHeight="1" thickTop="1">
      <c r="A33" s="98" t="s">
        <v>1097</v>
      </c>
      <c r="B33" s="7"/>
      <c r="C33" s="7"/>
      <c r="D33" s="1351"/>
      <c r="E33" s="14"/>
      <c r="F33" s="1351"/>
      <c r="G33" s="14"/>
      <c r="H33" s="81" t="s">
        <v>604</v>
      </c>
      <c r="I33" s="36"/>
    </row>
    <row r="34" spans="1:9" ht="18" customHeight="1">
      <c r="A34" s="7"/>
      <c r="B34" s="7"/>
      <c r="C34" s="7"/>
      <c r="D34" s="7"/>
      <c r="E34" s="7"/>
      <c r="F34" s="7"/>
      <c r="G34" s="7"/>
      <c r="H34" s="7"/>
      <c r="I34" s="36"/>
    </row>
    <row r="35" spans="1:9" ht="18" customHeight="1">
      <c r="A35" s="426" t="s">
        <v>105</v>
      </c>
      <c r="B35" s="427"/>
      <c r="C35" s="20"/>
      <c r="D35" s="7"/>
      <c r="E35" s="7"/>
      <c r="F35" s="20"/>
      <c r="G35" s="427"/>
      <c r="H35" s="428" t="s">
        <v>196</v>
      </c>
      <c r="I35" s="36"/>
    </row>
    <row r="36" spans="1:9" ht="18" customHeight="1">
      <c r="A36" s="44"/>
      <c r="B36" s="20"/>
      <c r="C36" s="20"/>
      <c r="D36" s="20"/>
      <c r="E36" s="20"/>
      <c r="F36" s="20"/>
      <c r="G36" s="20"/>
      <c r="H36" s="20"/>
      <c r="I36" s="36"/>
    </row>
    <row r="37" spans="1:9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  <c r="I37" s="36"/>
    </row>
    <row r="38" spans="1:9" ht="18" customHeight="1" thickTop="1">
      <c r="A38" s="1215"/>
      <c r="B38" s="1326" t="s">
        <v>199</v>
      </c>
      <c r="C38" s="1327" t="s">
        <v>191</v>
      </c>
      <c r="D38" s="1327" t="s">
        <v>202</v>
      </c>
      <c r="E38" s="1327"/>
      <c r="F38" s="1327" t="s">
        <v>201</v>
      </c>
      <c r="G38" s="1327"/>
      <c r="H38" s="1217"/>
      <c r="I38" s="36"/>
    </row>
    <row r="39" spans="1:9" ht="18" customHeight="1">
      <c r="A39" s="229"/>
      <c r="B39" s="1329" t="s">
        <v>8</v>
      </c>
      <c r="C39" s="1329" t="s">
        <v>3</v>
      </c>
      <c r="D39" s="1329" t="s">
        <v>5</v>
      </c>
      <c r="E39" s="2302" t="s">
        <v>7</v>
      </c>
      <c r="F39" s="2302"/>
      <c r="G39" s="2302"/>
      <c r="H39" s="1331"/>
      <c r="I39" s="36"/>
    </row>
    <row r="40" spans="1:9" ht="18" customHeight="1">
      <c r="A40" s="141"/>
      <c r="B40" s="1354" t="s">
        <v>200</v>
      </c>
      <c r="C40" s="1354" t="s">
        <v>203</v>
      </c>
      <c r="D40" s="1354"/>
      <c r="E40" s="1354" t="s">
        <v>191</v>
      </c>
      <c r="F40" s="1354" t="s">
        <v>190</v>
      </c>
      <c r="G40" s="1354" t="s">
        <v>189</v>
      </c>
      <c r="H40" s="1352"/>
      <c r="I40" s="36"/>
    </row>
    <row r="41" spans="1:9" ht="18" customHeight="1">
      <c r="A41" s="121"/>
      <c r="B41" s="1328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  <c r="I41" s="36"/>
    </row>
    <row r="42" spans="1:9" s="39" customFormat="1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  <c r="I42" s="36"/>
    </row>
    <row r="43" spans="1:9" ht="18" customHeight="1">
      <c r="A43" s="232" t="s">
        <v>9</v>
      </c>
      <c r="B43" s="321">
        <f>'[7]p47--50socR3'!B43</f>
        <v>247669</v>
      </c>
      <c r="C43" s="321">
        <f>'[7]p47--50socR3'!C43</f>
        <v>523125</v>
      </c>
      <c r="D43" s="322">
        <f>'[7]p47--50socR3'!D43</f>
        <v>77671</v>
      </c>
      <c r="E43" s="322">
        <f>'[7]p47--50socR3'!E43</f>
        <v>445454</v>
      </c>
      <c r="F43" s="322">
        <f>'[7]p47--50socR3'!F43</f>
        <v>233336</v>
      </c>
      <c r="G43" s="322">
        <f>'[7]p47--50socR3'!G43</f>
        <v>212118</v>
      </c>
      <c r="H43" s="122" t="s">
        <v>198</v>
      </c>
      <c r="I43" s="36"/>
    </row>
    <row r="44" spans="1:9" ht="18" customHeight="1">
      <c r="A44" s="30" t="s">
        <v>10</v>
      </c>
      <c r="B44" s="481">
        <f>'[7]p47--50socR3'!B44</f>
        <v>0.12430730282629983</v>
      </c>
      <c r="C44" s="481">
        <f>'[7]p47--50socR3'!C44</f>
        <v>0.12466877130986991</v>
      </c>
      <c r="D44" s="481">
        <f>'[7]p47--50socR3'!D44</f>
        <v>0.11303732788843984</v>
      </c>
      <c r="E44" s="481">
        <f>'[7]p47--50socR3'!E44</f>
        <v>0.12694642792004085</v>
      </c>
      <c r="F44" s="481">
        <f>'[7]p47--50socR3'!F44</f>
        <v>0.11981450872077051</v>
      </c>
      <c r="G44" s="481">
        <f>'[7]p47--50socR3'!G44</f>
        <v>0.13584115426364779</v>
      </c>
      <c r="H44" s="123" t="s">
        <v>188</v>
      </c>
      <c r="I44" s="36"/>
    </row>
    <row r="45" spans="1:9" ht="18" customHeight="1">
      <c r="A45" s="269" t="s">
        <v>501</v>
      </c>
      <c r="B45" s="1353"/>
      <c r="C45" s="1353">
        <f>'[7]p47--50socR3'!C45</f>
        <v>1414</v>
      </c>
      <c r="D45" s="1353">
        <f>'[7]p47--50socR3'!D45</f>
        <v>408</v>
      </c>
      <c r="E45" s="331">
        <f>'[7]p47--50socR3'!E45</f>
        <v>1006</v>
      </c>
      <c r="F45" s="331">
        <f>'[7]p47--50socR3'!F45</f>
        <v>610</v>
      </c>
      <c r="G45" s="332">
        <f>'[7]p47--50socR3'!G45</f>
        <v>396</v>
      </c>
      <c r="H45" s="122" t="s">
        <v>500</v>
      </c>
      <c r="I45" s="36"/>
    </row>
    <row r="46" spans="1:9" ht="18" customHeight="1">
      <c r="A46" s="30" t="s">
        <v>10</v>
      </c>
      <c r="B46" s="482"/>
      <c r="C46" s="481">
        <f>'[7]p47--50socR3'!C46</f>
        <v>0.13303227020415845</v>
      </c>
      <c r="D46" s="481">
        <f>'[7]p47--50socR3'!D46</f>
        <v>0.13929668828951861</v>
      </c>
      <c r="E46" s="481">
        <f>'[7]p47--50socR3'!E46</f>
        <v>0.13064935064935065</v>
      </c>
      <c r="F46" s="481">
        <f>'[7]p47--50socR3'!F46</f>
        <v>0.1290732120186204</v>
      </c>
      <c r="G46" s="481">
        <f>'[7]p47--50socR3'!G46</f>
        <v>0.13222036727879799</v>
      </c>
      <c r="H46" s="116" t="s">
        <v>188</v>
      </c>
      <c r="I46" s="36"/>
    </row>
    <row r="47" spans="1:9" ht="18" customHeight="1">
      <c r="A47" s="1106"/>
      <c r="B47" s="1107"/>
      <c r="C47" s="1108"/>
      <c r="D47" s="1108"/>
      <c r="E47" s="1108"/>
      <c r="F47" s="1108"/>
      <c r="G47" s="1108"/>
      <c r="H47" s="329"/>
      <c r="I47" s="36"/>
    </row>
    <row r="48" spans="1:9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  <c r="I48" s="36"/>
    </row>
    <row r="49" spans="1:9" ht="18" customHeight="1">
      <c r="A49" s="232" t="s">
        <v>9</v>
      </c>
      <c r="B49" s="321">
        <f>'[7]p47--50socR3'!B49</f>
        <v>253421</v>
      </c>
      <c r="C49" s="321">
        <f>'[7]p47--50socR3'!C49</f>
        <v>533690</v>
      </c>
      <c r="D49" s="322">
        <f>'[7]p47--50socR3'!D49</f>
        <v>81701</v>
      </c>
      <c r="E49" s="322">
        <f>'[7]p47--50socR3'!E49</f>
        <v>451989</v>
      </c>
      <c r="F49" s="322">
        <f>'[7]p47--50socR3'!F49</f>
        <v>235815</v>
      </c>
      <c r="G49" s="322">
        <f>'[7]p47--50socR3'!G49</f>
        <v>216174</v>
      </c>
      <c r="H49" s="122" t="s">
        <v>198</v>
      </c>
      <c r="I49" s="36"/>
    </row>
    <row r="50" spans="1:9" ht="18" customHeight="1">
      <c r="A50" s="30" t="s">
        <v>10</v>
      </c>
      <c r="B50" s="481">
        <f>'[7]p47--50socR3'!B50</f>
        <v>0.12352557825311092</v>
      </c>
      <c r="C50" s="481">
        <f>'[7]p47--50socR3'!C50</f>
        <v>0.12383578375922549</v>
      </c>
      <c r="D50" s="481">
        <f>'[7]p47--50socR3'!D50</f>
        <v>0.11311478587370065</v>
      </c>
      <c r="E50" s="481">
        <f>'[7]p47--50socR3'!E50</f>
        <v>0.12599435520401409</v>
      </c>
      <c r="F50" s="481">
        <f>'[7]p47--50socR3'!F50</f>
        <v>0.11864666874628939</v>
      </c>
      <c r="G50" s="481">
        <f>'[7]p47--50socR3'!G50</f>
        <v>0.13512268452684184</v>
      </c>
      <c r="H50" s="123" t="s">
        <v>188</v>
      </c>
      <c r="I50" s="36"/>
    </row>
    <row r="51" spans="1:9" ht="18" customHeight="1">
      <c r="A51" s="269" t="s">
        <v>501</v>
      </c>
      <c r="B51" s="1353"/>
      <c r="C51" s="1353">
        <f>'[7]p47--50socR3'!C51</f>
        <v>1432</v>
      </c>
      <c r="D51" s="1353">
        <f>'[7]p47--50socR3'!D51</f>
        <v>426</v>
      </c>
      <c r="E51" s="331">
        <f>'[7]p47--50socR3'!E51</f>
        <v>1006</v>
      </c>
      <c r="F51" s="331">
        <f>'[7]p47--50socR3'!F51</f>
        <v>611</v>
      </c>
      <c r="G51" s="332">
        <f>'[7]p47--50socR3'!G51</f>
        <v>395</v>
      </c>
      <c r="H51" s="122" t="s">
        <v>500</v>
      </c>
      <c r="I51" s="36"/>
    </row>
    <row r="52" spans="1:9" ht="18" customHeight="1" thickBot="1">
      <c r="A52" s="1183" t="s">
        <v>10</v>
      </c>
      <c r="B52" s="1184"/>
      <c r="C52" s="1185">
        <f>'[7]p47--50socR3'!C52</f>
        <v>0.13207895222283711</v>
      </c>
      <c r="D52" s="1185">
        <f>'[7]p47--50socR3'!D52</f>
        <v>0.13649471323293816</v>
      </c>
      <c r="E52" s="1185">
        <f>'[7]p47--50socR3'!E52</f>
        <v>0.13029400336743946</v>
      </c>
      <c r="F52" s="1185">
        <f>'[7]p47--50socR3'!F52</f>
        <v>0.12901182432432431</v>
      </c>
      <c r="G52" s="1185">
        <f>'[7]p47--50socR3'!G52</f>
        <v>0.13232830820770519</v>
      </c>
      <c r="H52" s="1179" t="s">
        <v>188</v>
      </c>
      <c r="I52" s="36"/>
    </row>
    <row r="53" spans="1:9" ht="18" customHeight="1" thickTop="1">
      <c r="A53" s="102"/>
      <c r="B53" s="8"/>
      <c r="C53" s="15"/>
      <c r="D53" s="15"/>
      <c r="E53" s="16"/>
      <c r="F53" s="16"/>
      <c r="G53" s="16"/>
      <c r="H53" s="81"/>
      <c r="I53" s="36"/>
    </row>
    <row r="54" spans="1:9" ht="18" customHeight="1">
      <c r="A54" s="102"/>
      <c r="B54" s="8"/>
      <c r="C54" s="15"/>
      <c r="D54" s="15"/>
      <c r="E54" s="16"/>
      <c r="F54" s="16"/>
      <c r="G54" s="16"/>
      <c r="H54" s="81"/>
      <c r="I54" s="36"/>
    </row>
    <row r="55" spans="1:9" ht="30.75" customHeight="1">
      <c r="A55" s="102"/>
      <c r="B55" s="8"/>
      <c r="C55" s="15"/>
      <c r="D55" s="15"/>
      <c r="E55" s="16"/>
      <c r="F55" s="16"/>
      <c r="G55" s="16"/>
      <c r="H55" s="81"/>
      <c r="I55" s="36"/>
    </row>
    <row r="56" spans="1:9" ht="18" customHeight="1" thickBot="1">
      <c r="A56" s="102"/>
      <c r="B56" s="8"/>
      <c r="C56" s="15"/>
      <c r="D56" s="15"/>
      <c r="E56" s="16"/>
      <c r="F56" s="16"/>
      <c r="G56" s="16"/>
      <c r="H56" s="81"/>
      <c r="I56" s="36"/>
    </row>
    <row r="57" spans="1:9" ht="13.5" customHeight="1" thickTop="1">
      <c r="A57" s="927"/>
      <c r="B57" s="942"/>
      <c r="C57" s="955"/>
      <c r="D57" s="955"/>
      <c r="E57" s="956"/>
      <c r="F57" s="956"/>
      <c r="G57" s="956"/>
      <c r="H57" s="928"/>
      <c r="I57" s="36"/>
    </row>
    <row r="58" spans="1:9" ht="18" customHeight="1">
      <c r="A58" s="102"/>
      <c r="B58" s="8"/>
      <c r="C58" s="15"/>
      <c r="D58" s="15"/>
      <c r="E58" s="16"/>
      <c r="F58" s="16"/>
      <c r="G58" s="16"/>
      <c r="H58" s="81"/>
      <c r="I58" s="36"/>
    </row>
    <row r="59" spans="1:9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  <c r="I59" s="158"/>
    </row>
    <row r="60" spans="1:9" ht="18" customHeight="1" thickTop="1">
      <c r="A60" s="1215"/>
      <c r="B60" s="1360" t="s">
        <v>199</v>
      </c>
      <c r="C60" s="1363" t="s">
        <v>191</v>
      </c>
      <c r="D60" s="1363" t="s">
        <v>202</v>
      </c>
      <c r="E60" s="1363"/>
      <c r="F60" s="1363" t="s">
        <v>201</v>
      </c>
      <c r="G60" s="1363"/>
      <c r="H60" s="1217"/>
      <c r="I60" s="237"/>
    </row>
    <row r="61" spans="1:9" ht="18" customHeight="1">
      <c r="A61" s="229"/>
      <c r="B61" s="1362" t="s">
        <v>8</v>
      </c>
      <c r="C61" s="1362" t="s">
        <v>3</v>
      </c>
      <c r="D61" s="1362" t="s">
        <v>5</v>
      </c>
      <c r="E61" s="2302" t="s">
        <v>7</v>
      </c>
      <c r="F61" s="2302"/>
      <c r="G61" s="2302"/>
      <c r="H61" s="1365"/>
      <c r="I61" s="237"/>
    </row>
    <row r="62" spans="1:9" ht="18" customHeight="1">
      <c r="A62" s="141"/>
      <c r="B62" s="1379" t="s">
        <v>200</v>
      </c>
      <c r="C62" s="1379" t="s">
        <v>203</v>
      </c>
      <c r="D62" s="1379"/>
      <c r="E62" s="1379" t="s">
        <v>191</v>
      </c>
      <c r="F62" s="1379" t="s">
        <v>190</v>
      </c>
      <c r="G62" s="1379" t="s">
        <v>189</v>
      </c>
      <c r="H62" s="1375"/>
      <c r="I62" s="237"/>
    </row>
    <row r="63" spans="1:9" ht="18" customHeight="1">
      <c r="A63" s="121"/>
      <c r="B63" s="1364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  <c r="I63" s="237"/>
    </row>
    <row r="64" spans="1:9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  <c r="I64" s="237"/>
    </row>
    <row r="65" spans="1:9" ht="18" customHeight="1">
      <c r="A65" s="269" t="s">
        <v>9</v>
      </c>
      <c r="B65" s="1383">
        <f>'[7]p47--50socR3'!B65</f>
        <v>98284</v>
      </c>
      <c r="C65" s="1383">
        <f>'[7]p47--50socR3'!C65</f>
        <v>216483</v>
      </c>
      <c r="D65" s="1383">
        <f>'[7]p47--50socR3'!D65</f>
        <v>16372</v>
      </c>
      <c r="E65" s="84">
        <f>'[7]p47--50socR3'!E65</f>
        <v>200111</v>
      </c>
      <c r="F65" s="84">
        <f>'[7]p47--50socR3'!F65</f>
        <v>63894</v>
      </c>
      <c r="G65" s="84">
        <f>'[7]p47--50socR3'!G65</f>
        <v>136217</v>
      </c>
      <c r="H65" s="122" t="s">
        <v>198</v>
      </c>
      <c r="I65" s="1362"/>
    </row>
    <row r="66" spans="1:9" ht="18" customHeight="1">
      <c r="A66" s="1109" t="s">
        <v>10</v>
      </c>
      <c r="B66" s="1110">
        <f>'[7]p47--50socR3'!B66</f>
        <v>0.12837395687343506</v>
      </c>
      <c r="C66" s="1110">
        <f>'[7]p47--50socR3'!C66</f>
        <v>0.12934087731666807</v>
      </c>
      <c r="D66" s="1110">
        <f>'[7]p47--50socR3'!D66</f>
        <v>0.10971793136262808</v>
      </c>
      <c r="E66" s="1110">
        <f>'[7]p47--50socR3'!E66</f>
        <v>0.13126155690869459</v>
      </c>
      <c r="F66" s="1110">
        <f>'[7]p47--50socR3'!F66</f>
        <v>0.12163937297486645</v>
      </c>
      <c r="G66" s="1110">
        <f>'[7]p47--50socR3'!G66</f>
        <v>0.1363196486954677</v>
      </c>
      <c r="H66" s="961" t="s">
        <v>188</v>
      </c>
      <c r="I66" s="1362"/>
    </row>
    <row r="67" spans="1:9" ht="18" customHeight="1">
      <c r="A67" s="269" t="s">
        <v>501</v>
      </c>
      <c r="B67" s="84"/>
      <c r="C67" s="85">
        <f>'[7]p47--50socR3'!C67</f>
        <v>437</v>
      </c>
      <c r="D67" s="85">
        <f>'[7]p47--50socR3'!D67</f>
        <v>174</v>
      </c>
      <c r="E67" s="86">
        <f>'[7]p47--50socR3'!E67</f>
        <v>263</v>
      </c>
      <c r="F67" s="85">
        <f>'[7]p47--50socR3'!F67</f>
        <v>109</v>
      </c>
      <c r="G67" s="85">
        <f>'[7]p47--50socR3'!G67</f>
        <v>154</v>
      </c>
      <c r="H67" s="122" t="s">
        <v>500</v>
      </c>
      <c r="I67" s="325"/>
    </row>
    <row r="68" spans="1:9" ht="18" customHeight="1">
      <c r="A68" s="976" t="s">
        <v>10</v>
      </c>
      <c r="B68" s="1111"/>
      <c r="C68" s="1112">
        <f>'[7]p47--50socR3'!C68</f>
        <v>0.1333129957291031</v>
      </c>
      <c r="D68" s="1112">
        <f>'[7]p47--50socR3'!D68</f>
        <v>0.13161875945537066</v>
      </c>
      <c r="E68" s="1112">
        <f>'[7]p47--50socR3'!E68</f>
        <v>0.13445807770961146</v>
      </c>
      <c r="F68" s="1112">
        <f>'[7]p47--50socR3'!F68</f>
        <v>0.12853773584905662</v>
      </c>
      <c r="G68" s="1112">
        <f>'[7]p47--50socR3'!G68</f>
        <v>0.13898916967509026</v>
      </c>
      <c r="H68" s="116" t="s">
        <v>188</v>
      </c>
      <c r="I68" s="373"/>
    </row>
    <row r="69" spans="1:9" ht="18" customHeight="1">
      <c r="A69" s="1106"/>
      <c r="B69" s="1107"/>
      <c r="C69" s="1108"/>
      <c r="D69" s="1108"/>
      <c r="E69" s="1108"/>
      <c r="F69" s="1108"/>
      <c r="G69" s="1108"/>
      <c r="H69" s="329"/>
      <c r="I69" s="325"/>
    </row>
    <row r="70" spans="1:9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  <c r="I70" s="373"/>
    </row>
    <row r="71" spans="1:9" ht="18" customHeight="1">
      <c r="A71" s="269" t="s">
        <v>9</v>
      </c>
      <c r="B71" s="1383">
        <f>'[7]p47--50socR3'!B71</f>
        <v>100085</v>
      </c>
      <c r="C71" s="1383">
        <f>'[7]p47--50socR3'!C71</f>
        <v>218193</v>
      </c>
      <c r="D71" s="1383">
        <f>'[7]p47--50socR3'!D71</f>
        <v>17583</v>
      </c>
      <c r="E71" s="84">
        <f>'[7]p47--50socR3'!E71</f>
        <v>200610</v>
      </c>
      <c r="F71" s="84">
        <f>'[7]p47--50socR3'!F71</f>
        <v>65408</v>
      </c>
      <c r="G71" s="84">
        <f>'[7]p47--50socR3'!G71</f>
        <v>135202</v>
      </c>
      <c r="H71" s="122" t="s">
        <v>198</v>
      </c>
      <c r="I71" s="325"/>
    </row>
    <row r="72" spans="1:9" ht="18" customHeight="1">
      <c r="A72" s="1109" t="s">
        <v>10</v>
      </c>
      <c r="B72" s="1110">
        <f>'[7]p47--50socR3'!B72</f>
        <v>0.12822483834971296</v>
      </c>
      <c r="C72" s="1110">
        <f>'[7]p47--50socR3'!C72</f>
        <v>0.12928270092195387</v>
      </c>
      <c r="D72" s="1110">
        <f>'[7]p47--50socR3'!D72</f>
        <v>0.11086310931204721</v>
      </c>
      <c r="E72" s="1110">
        <f>'[7]p47--50socR3'!E72</f>
        <v>0.13119319032724072</v>
      </c>
      <c r="F72" s="1110">
        <f>'[7]p47--50socR3'!F72</f>
        <v>0.12149423344472038</v>
      </c>
      <c r="G72" s="1110">
        <f>'[7]p47--50socR3'!G72</f>
        <v>0.13646346830097419</v>
      </c>
      <c r="H72" s="961" t="s">
        <v>188</v>
      </c>
      <c r="I72" s="373"/>
    </row>
    <row r="73" spans="1:9" ht="18" customHeight="1">
      <c r="A73" s="269" t="s">
        <v>501</v>
      </c>
      <c r="B73" s="84"/>
      <c r="C73" s="85">
        <f>'[7]p47--50socR3'!C73</f>
        <v>451</v>
      </c>
      <c r="D73" s="85">
        <f>'[7]p47--50socR3'!D73</f>
        <v>188</v>
      </c>
      <c r="E73" s="86">
        <f>'[7]p47--50socR3'!E73</f>
        <v>263</v>
      </c>
      <c r="F73" s="85">
        <f>'[7]p47--50socR3'!F73</f>
        <v>0</v>
      </c>
      <c r="G73" s="85">
        <f>'[7]p47--50socR3'!G73</f>
        <v>0</v>
      </c>
      <c r="H73" s="122" t="s">
        <v>500</v>
      </c>
      <c r="I73" s="325"/>
    </row>
    <row r="74" spans="1:9" ht="18" customHeight="1" thickBot="1">
      <c r="A74" s="1177" t="s">
        <v>10</v>
      </c>
      <c r="B74" s="1186"/>
      <c r="C74" s="1187">
        <f>'[7]p47--50socR3'!C74</f>
        <v>0.13179427235534774</v>
      </c>
      <c r="D74" s="1187">
        <f>'[7]p47--50socR3'!D74</f>
        <v>0.1301038062283737</v>
      </c>
      <c r="E74" s="1187">
        <f>'[7]p47--50socR3'!E74</f>
        <v>0.13302984319676278</v>
      </c>
      <c r="F74" s="1187">
        <f>'[7]p47--50socR3'!F74</f>
        <v>0</v>
      </c>
      <c r="G74" s="1187">
        <f>'[7]p47--50socR3'!G74</f>
        <v>0</v>
      </c>
      <c r="H74" s="1179" t="s">
        <v>188</v>
      </c>
      <c r="I74" s="373"/>
    </row>
    <row r="75" spans="1:9" s="39" customFormat="1" ht="18" customHeight="1" thickTop="1">
      <c r="A75" s="102"/>
      <c r="B75" s="8"/>
      <c r="C75" s="15"/>
      <c r="D75" s="15"/>
      <c r="E75" s="16"/>
      <c r="F75" s="16"/>
      <c r="G75" s="16"/>
      <c r="H75" s="81"/>
      <c r="I75" s="373"/>
    </row>
    <row r="76" spans="1:9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  <c r="I76" s="370"/>
    </row>
    <row r="77" spans="1:9" ht="18" customHeight="1" thickTop="1">
      <c r="A77" s="1215"/>
      <c r="B77" s="1360" t="s">
        <v>199</v>
      </c>
      <c r="C77" s="1363" t="s">
        <v>191</v>
      </c>
      <c r="D77" s="1363" t="s">
        <v>202</v>
      </c>
      <c r="E77" s="1363"/>
      <c r="F77" s="1363" t="s">
        <v>201</v>
      </c>
      <c r="G77" s="1363"/>
      <c r="H77" s="1217"/>
      <c r="I77" s="373"/>
    </row>
    <row r="78" spans="1:9" ht="18" customHeight="1">
      <c r="A78" s="229"/>
      <c r="B78" s="1362" t="s">
        <v>8</v>
      </c>
      <c r="C78" s="1362" t="s">
        <v>3</v>
      </c>
      <c r="D78" s="1362" t="s">
        <v>5</v>
      </c>
      <c r="E78" s="2302" t="s">
        <v>7</v>
      </c>
      <c r="F78" s="2302"/>
      <c r="G78" s="2302"/>
      <c r="H78" s="1365"/>
    </row>
    <row r="79" spans="1:9" ht="18" customHeight="1">
      <c r="A79" s="141"/>
      <c r="B79" s="1379" t="s">
        <v>200</v>
      </c>
      <c r="C79" s="1379" t="s">
        <v>203</v>
      </c>
      <c r="D79" s="1379"/>
      <c r="E79" s="1379" t="s">
        <v>191</v>
      </c>
      <c r="F79" s="1379" t="s">
        <v>190</v>
      </c>
      <c r="G79" s="1379" t="s">
        <v>189</v>
      </c>
      <c r="H79" s="1375"/>
    </row>
    <row r="80" spans="1:9" ht="18" customHeight="1">
      <c r="A80" s="121"/>
      <c r="B80" s="1364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</row>
    <row r="81" spans="1:9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</row>
    <row r="82" spans="1:9" ht="18" customHeight="1">
      <c r="A82" s="269" t="s">
        <v>9</v>
      </c>
      <c r="B82" s="87">
        <f>'[7]p47--50socR3'!B82</f>
        <v>63841</v>
      </c>
      <c r="C82" s="85">
        <f>'[7]p47--50socR3'!C82</f>
        <v>128285</v>
      </c>
      <c r="D82" s="85">
        <f>'[7]p47--50socR3'!D82</f>
        <v>9809</v>
      </c>
      <c r="E82" s="1383">
        <f>'[7]p47--50socR3'!E82</f>
        <v>118476</v>
      </c>
      <c r="F82" s="1383">
        <f>'[7]p47--50socR3'!F82</f>
        <v>18084</v>
      </c>
      <c r="G82" s="1383">
        <f>'[7]p47--50socR3'!G82</f>
        <v>100392</v>
      </c>
      <c r="H82" s="122" t="s">
        <v>198</v>
      </c>
    </row>
    <row r="83" spans="1:9" ht="18" customHeight="1">
      <c r="A83" s="23" t="s">
        <v>10</v>
      </c>
      <c r="B83" s="483">
        <f>'[7]p47--50socR3'!B83</f>
        <v>0.12881193832296908</v>
      </c>
      <c r="C83" s="483">
        <f>'[7]p47--50socR3'!C83</f>
        <v>0.1277256892069627</v>
      </c>
      <c r="D83" s="483">
        <f>'[7]p47--50socR3'!D83</f>
        <v>0.11552639947236389</v>
      </c>
      <c r="E83" s="483">
        <f>'[7]p47--50socR3'!E83</f>
        <v>0.12885221083404388</v>
      </c>
      <c r="F83" s="483">
        <f>'[7]p47--50socR3'!F83</f>
        <v>0.11486207531710292</v>
      </c>
      <c r="G83" s="483">
        <f>'[7]p47--50socR3'!G83</f>
        <v>0.13174267188605188</v>
      </c>
      <c r="H83" s="123" t="s">
        <v>188</v>
      </c>
    </row>
    <row r="84" spans="1:9" ht="18" customHeight="1">
      <c r="A84" s="269" t="s">
        <v>501</v>
      </c>
      <c r="B84" s="90"/>
      <c r="C84" s="89">
        <f>'[7]p47--50socR3'!C84</f>
        <v>228</v>
      </c>
      <c r="D84" s="89">
        <f>'[7]p47--50socR3'!D84</f>
        <v>78</v>
      </c>
      <c r="E84" s="85">
        <f>'[7]p47--50socR3'!E84</f>
        <v>150</v>
      </c>
      <c r="F84" s="85">
        <f>'[7]p47--50socR3'!F84</f>
        <v>39</v>
      </c>
      <c r="G84" s="88">
        <f>'[7]p47--50socR3'!G84</f>
        <v>111</v>
      </c>
      <c r="H84" s="122" t="s">
        <v>500</v>
      </c>
    </row>
    <row r="85" spans="1:9" ht="18" customHeight="1">
      <c r="A85" s="23" t="s">
        <v>10</v>
      </c>
      <c r="B85" s="484"/>
      <c r="C85" s="485">
        <f>'[7]p47--50socR3'!C85</f>
        <v>0.12225201072386059</v>
      </c>
      <c r="D85" s="485">
        <f>'[7]p47--50socR3'!D85</f>
        <v>0.11190817790530846</v>
      </c>
      <c r="E85" s="485">
        <f>'[7]p47--50socR3'!E85</f>
        <v>0.12842465753424659</v>
      </c>
      <c r="F85" s="485">
        <f>'[7]p47--50socR3'!F85</f>
        <v>0.121875</v>
      </c>
      <c r="G85" s="485">
        <f>'[7]p47--50socR3'!G85</f>
        <v>0.13089622641509435</v>
      </c>
      <c r="H85" s="116" t="s">
        <v>188</v>
      </c>
      <c r="I85" s="39"/>
    </row>
    <row r="86" spans="1:9" ht="18" customHeight="1">
      <c r="A86" s="1106"/>
      <c r="B86" s="1107"/>
      <c r="C86" s="1108"/>
      <c r="D86" s="1108"/>
      <c r="E86" s="1108"/>
      <c r="F86" s="1108"/>
      <c r="G86" s="1108"/>
      <c r="H86" s="329"/>
    </row>
    <row r="87" spans="1:9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  <c r="I87" s="81"/>
    </row>
    <row r="88" spans="1:9" ht="18" customHeight="1">
      <c r="A88" s="269" t="s">
        <v>9</v>
      </c>
      <c r="B88" s="1383">
        <f>'[7]p47--50socR3'!B88</f>
        <v>66030</v>
      </c>
      <c r="C88" s="1383">
        <f>'[7]p47--50socR3'!C88</f>
        <v>130984</v>
      </c>
      <c r="D88" s="1383">
        <f>'[7]p47--50socR3'!D88</f>
        <v>10469</v>
      </c>
      <c r="E88" s="84">
        <f>'[7]p47--50socR3'!E88</f>
        <v>120515</v>
      </c>
      <c r="F88" s="84">
        <f>'[7]p47--50socR3'!F88</f>
        <v>18984</v>
      </c>
      <c r="G88" s="84">
        <f>'[7]p47--50socR3'!G88</f>
        <v>101531</v>
      </c>
      <c r="H88" s="122" t="s">
        <v>198</v>
      </c>
    </row>
    <row r="89" spans="1:9" ht="18" customHeight="1">
      <c r="A89" s="1109" t="s">
        <v>10</v>
      </c>
      <c r="B89" s="1110">
        <f>'[7]p47--50socR3'!B89</f>
        <v>0.13038867792634018</v>
      </c>
      <c r="C89" s="1110">
        <f>'[7]p47--50socR3'!C89</f>
        <v>0.12998854770170037</v>
      </c>
      <c r="D89" s="1110">
        <f>'[7]p47--50socR3'!D89</f>
        <v>0.11610806734245725</v>
      </c>
      <c r="E89" s="1110">
        <f>'[7]p47--50socR3'!E89</f>
        <v>0.13135264394675922</v>
      </c>
      <c r="F89" s="1110">
        <f>'[7]p47--50socR3'!F89</f>
        <v>0.1159859477623339</v>
      </c>
      <c r="G89" s="1110">
        <f>'[7]p47--50socR3'!G89</f>
        <v>0.13468918849004466</v>
      </c>
      <c r="H89" s="961" t="s">
        <v>188</v>
      </c>
    </row>
    <row r="90" spans="1:9" ht="18" customHeight="1">
      <c r="A90" s="269" t="s">
        <v>501</v>
      </c>
      <c r="B90" s="84"/>
      <c r="C90" s="85">
        <f>'[7]p47--50socR3'!C90</f>
        <v>251</v>
      </c>
      <c r="D90" s="85">
        <f>'[7]p47--50socR3'!D90</f>
        <v>95</v>
      </c>
      <c r="E90" s="86">
        <f>'[7]p47--50socR3'!E90</f>
        <v>156</v>
      </c>
      <c r="F90" s="85">
        <f>'[7]p47--50socR3'!F90</f>
        <v>40</v>
      </c>
      <c r="G90" s="85">
        <f>'[7]p47--50socR3'!G90</f>
        <v>116</v>
      </c>
      <c r="H90" s="122" t="s">
        <v>500</v>
      </c>
    </row>
    <row r="91" spans="1:9" ht="18" customHeight="1" thickBot="1">
      <c r="A91" s="1177" t="s">
        <v>10</v>
      </c>
      <c r="B91" s="1186"/>
      <c r="C91" s="1187">
        <f>'[7]p47--50socR3'!C91</f>
        <v>0.12419594260267194</v>
      </c>
      <c r="D91" s="1187">
        <f>'[7]p47--50socR3'!D91</f>
        <v>0.1167076167076167</v>
      </c>
      <c r="E91" s="1187">
        <f>'[7]p47--50socR3'!E91</f>
        <v>0.12924606462303231</v>
      </c>
      <c r="F91" s="1187">
        <f>'[7]p47--50socR3'!F91</f>
        <v>0.11527377521613832</v>
      </c>
      <c r="G91" s="1187">
        <f>'[7]p47--50socR3'!G91</f>
        <v>0.13488372093023257</v>
      </c>
      <c r="H91" s="1179" t="s">
        <v>188</v>
      </c>
    </row>
    <row r="92" spans="1:9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9" ht="18" customHeight="1">
      <c r="A93" s="102"/>
      <c r="B93" s="8"/>
      <c r="C93" s="15"/>
      <c r="D93" s="15"/>
      <c r="E93" s="16"/>
      <c r="F93" s="16"/>
      <c r="G93" s="16"/>
      <c r="H93" s="81"/>
    </row>
    <row r="94" spans="1:9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9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9" s="262" customFormat="1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  <c r="I96"/>
    </row>
    <row r="97" spans="1:9" s="262" customFormat="1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  <c r="I97"/>
    </row>
    <row r="98" spans="1:9" s="262" customFormat="1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">
        <v>1220</v>
      </c>
      <c r="H98" s="117"/>
      <c r="I98"/>
    </row>
    <row r="99" spans="1:9" s="262" customFormat="1" ht="18" customHeight="1">
      <c r="A99" s="232" t="s">
        <v>63</v>
      </c>
      <c r="B99" s="125">
        <f>'[7]p47--50socR3'!B99</f>
        <v>6243</v>
      </c>
      <c r="C99" s="125">
        <f>'[7]p47--50socR3'!C99</f>
        <v>7535</v>
      </c>
      <c r="D99" s="1113">
        <f>'[7]p47--50socR3'!D99</f>
        <v>1754</v>
      </c>
      <c r="E99" s="1113">
        <f>'[7]p47--50socR3'!E99</f>
        <v>902</v>
      </c>
      <c r="F99" s="125">
        <f>'[7]p47--50socR3'!F99</f>
        <v>4489</v>
      </c>
      <c r="G99" s="125">
        <f>'[7]p47--50socR3'!G99</f>
        <v>6633</v>
      </c>
      <c r="H99" s="128" t="s">
        <v>212</v>
      </c>
      <c r="I99"/>
    </row>
    <row r="100" spans="1:9" ht="18" customHeight="1">
      <c r="A100" s="23" t="s">
        <v>10</v>
      </c>
      <c r="B100" s="1377">
        <f>'[7]p47--50socR3'!B100</f>
        <v>0.11537821804136096</v>
      </c>
      <c r="C100" s="1377">
        <f>'[7]p47--50socR3'!C100</f>
        <v>0.14325639758165709</v>
      </c>
      <c r="D100" s="1114">
        <f>'[7]p47--50socR3'!D100</f>
        <v>0.10162813604496204</v>
      </c>
      <c r="E100" s="1114">
        <f>'[7]p47--50socR3'!E100</f>
        <v>0.16678994082840237</v>
      </c>
      <c r="F100" s="1377">
        <f>'[7]p47--50socR3'!F100</f>
        <v>0.12181818181818181</v>
      </c>
      <c r="G100" s="1377">
        <f>'[7]p47--50socR3'!G100</f>
        <v>0.14055944055944056</v>
      </c>
      <c r="H100" s="123" t="s">
        <v>188</v>
      </c>
    </row>
    <row r="101" spans="1:9" ht="18" customHeight="1">
      <c r="A101" s="269" t="s">
        <v>64</v>
      </c>
      <c r="B101" s="1720">
        <f>'[7]p47--50socR3'!B101</f>
        <v>9584</v>
      </c>
      <c r="C101" s="1720">
        <f>'[7]p47--50socR3'!C101</f>
        <v>8875</v>
      </c>
      <c r="D101" s="1113">
        <f>'[7]p47--50socR3'!D101</f>
        <v>1359</v>
      </c>
      <c r="E101" s="1113">
        <f>'[7]p47--50socR3'!E101</f>
        <v>740</v>
      </c>
      <c r="F101" s="1720">
        <f>'[7]p47--50socR3'!F101</f>
        <v>8225</v>
      </c>
      <c r="G101" s="1720">
        <f>'[7]p47--50socR3'!G101</f>
        <v>8135</v>
      </c>
      <c r="H101" s="129" t="s">
        <v>214</v>
      </c>
    </row>
    <row r="102" spans="1:9" s="262" customFormat="1" ht="18" customHeight="1">
      <c r="A102" s="23" t="s">
        <v>10</v>
      </c>
      <c r="B102" s="1377">
        <f>'[7]p47--50socR3'!B102</f>
        <v>0.1157404052846412</v>
      </c>
      <c r="C102" s="1377">
        <f>'[7]p47--50socR3'!C102</f>
        <v>0.11265978648590325</v>
      </c>
      <c r="D102" s="1114">
        <f>'[7]p47--50socR3'!D102</f>
        <v>0.1394132129667624</v>
      </c>
      <c r="E102" s="1114">
        <f>'[7]p47--50socR3'!E102</f>
        <v>0.12643089014180761</v>
      </c>
      <c r="F102" s="1377">
        <f>'[7]p47--50socR3'!F102</f>
        <v>0.11258178433573325</v>
      </c>
      <c r="G102" s="1377">
        <f>'[7]p47--50socR3'!G102</f>
        <v>0.11155449509077944</v>
      </c>
      <c r="H102" s="123" t="s">
        <v>188</v>
      </c>
      <c r="I102"/>
    </row>
    <row r="103" spans="1:9" s="262" customFormat="1" ht="18" customHeight="1">
      <c r="A103" s="269" t="s">
        <v>65</v>
      </c>
      <c r="B103" s="1720">
        <f>'[7]p47--50socR3'!B103</f>
        <v>12470</v>
      </c>
      <c r="C103" s="1720">
        <f>'[7]p47--50socR3'!C103</f>
        <v>12590</v>
      </c>
      <c r="D103" s="1113">
        <f>'[7]p47--50socR3'!D103</f>
        <v>1694</v>
      </c>
      <c r="E103" s="1113">
        <f>'[7]p47--50socR3'!E103</f>
        <v>1108</v>
      </c>
      <c r="F103" s="1972">
        <f>'[7]p47--50socR3'!F103</f>
        <v>10776</v>
      </c>
      <c r="G103" s="1972">
        <f>'[7]p47--50socR3'!G103</f>
        <v>11482</v>
      </c>
      <c r="H103" s="129" t="s">
        <v>213</v>
      </c>
      <c r="I103"/>
    </row>
    <row r="104" spans="1:9" ht="18" customHeight="1">
      <c r="A104" s="23" t="s">
        <v>10</v>
      </c>
      <c r="B104" s="1377">
        <f>'[7]p47--50socR3'!B104</f>
        <v>0.11181549994171606</v>
      </c>
      <c r="C104" s="1377">
        <f>'[7]p47--50socR3'!C104</f>
        <v>0.11159863493329787</v>
      </c>
      <c r="D104" s="1114">
        <f>'[7]p47--50socR3'!D104</f>
        <v>8.4400378655772004E-2</v>
      </c>
      <c r="E104" s="1114">
        <f>'[7]p47--50socR3'!E104</f>
        <v>7.5425459496255953E-2</v>
      </c>
      <c r="F104" s="1377">
        <f>'[7]p47--50socR3'!F104</f>
        <v>0.11783230547172287</v>
      </c>
      <c r="G104" s="1377">
        <f>'[7]p47--50socR3'!G104</f>
        <v>0.11701401273885351</v>
      </c>
      <c r="H104" s="123" t="s">
        <v>188</v>
      </c>
    </row>
    <row r="105" spans="1:9" ht="18" customHeight="1">
      <c r="A105" s="269" t="s">
        <v>66</v>
      </c>
      <c r="B105" s="1768">
        <f>'[7]p47--50socR3'!B105</f>
        <v>16015</v>
      </c>
      <c r="C105" s="1768">
        <f>'[7]p47--50socR3'!C105</f>
        <v>14907</v>
      </c>
      <c r="D105" s="1113">
        <f>'[7]p47--50socR3'!D105</f>
        <v>3490</v>
      </c>
      <c r="E105" s="1113">
        <f>'[7]p47--50socR3'!E105</f>
        <v>2868</v>
      </c>
      <c r="F105" s="1973">
        <f>'[7]p47--50socR3'!F105</f>
        <v>12525</v>
      </c>
      <c r="G105" s="1973">
        <f>'[7]p47--50socR3'!G105</f>
        <v>12039</v>
      </c>
      <c r="H105" s="129" t="s">
        <v>215</v>
      </c>
    </row>
    <row r="106" spans="1:9" ht="18" customHeight="1">
      <c r="A106" s="23" t="s">
        <v>10</v>
      </c>
      <c r="B106" s="1377">
        <f>'[7]p47--50socR3'!B106</f>
        <v>0.10843585594247449</v>
      </c>
      <c r="C106" s="1377">
        <f>'[7]p47--50socR3'!C106</f>
        <v>0.10898443497269357</v>
      </c>
      <c r="D106" s="1114">
        <f>'[7]p47--50socR3'!D106</f>
        <v>0.11916956907737486</v>
      </c>
      <c r="E106" s="1114">
        <f>'[7]p47--50socR3'!E106</f>
        <v>0.12853493479137723</v>
      </c>
      <c r="F106" s="1377">
        <f>'[7]p47--50socR3'!F106</f>
        <v>0.10578100586968456</v>
      </c>
      <c r="G106" s="1377">
        <f>'[7]p47--50socR3'!G106</f>
        <v>0.10517349827025893</v>
      </c>
      <c r="H106" s="123" t="s">
        <v>188</v>
      </c>
      <c r="I106" s="262"/>
    </row>
    <row r="107" spans="1:9" ht="18" customHeight="1">
      <c r="A107" s="22"/>
      <c r="B107" s="53"/>
      <c r="C107" s="53"/>
      <c r="D107" s="53"/>
      <c r="E107" s="53"/>
      <c r="F107" s="53"/>
      <c r="G107" s="53"/>
      <c r="H107" s="122"/>
      <c r="I107" s="262"/>
    </row>
    <row r="108" spans="1:9" ht="18" customHeight="1">
      <c r="A108" s="23" t="s">
        <v>67</v>
      </c>
      <c r="B108" s="1378">
        <f>'[7]p47--50socR3'!B108</f>
        <v>44312</v>
      </c>
      <c r="C108" s="1378">
        <f>'[7]p47--50socR3'!C108</f>
        <v>43907</v>
      </c>
      <c r="D108" s="1115">
        <f>'[7]p47--50socR3'!D108</f>
        <v>8297</v>
      </c>
      <c r="E108" s="1115">
        <f>'[7]p47--50socR3'!E108</f>
        <v>5618</v>
      </c>
      <c r="F108" s="1378">
        <f>'[7]p47--50socR3'!F108</f>
        <v>36015</v>
      </c>
      <c r="G108" s="1378">
        <f>'[7]p47--50socR3'!G108</f>
        <v>38289</v>
      </c>
      <c r="H108" s="123" t="s">
        <v>204</v>
      </c>
      <c r="I108" s="262"/>
    </row>
    <row r="109" spans="1:9" ht="18" customHeight="1" thickBot="1">
      <c r="A109" s="1177" t="s">
        <v>10</v>
      </c>
      <c r="B109" s="1188">
        <f>'[7]p47--50socR3'!B109</f>
        <v>0.11186254982594054</v>
      </c>
      <c r="C109" s="1188">
        <f>'[7]p47--50socR3'!C109</f>
        <v>0.11525024214441519</v>
      </c>
      <c r="D109" s="1189">
        <f>'[7]p47--50socR3'!D109</f>
        <v>0.1086506730920329</v>
      </c>
      <c r="E109" s="1189">
        <f>'[7]p47--50socR3'!E109</f>
        <v>0.11640145864412399</v>
      </c>
      <c r="F109" s="1188">
        <f>'[7]p47--50socR3'!F109</f>
        <v>0.11262958735321252</v>
      </c>
      <c r="G109" s="1188">
        <f>'[7]p47--50socR3'!G109</f>
        <v>0.11508324141061053</v>
      </c>
      <c r="H109" s="1179" t="s">
        <v>188</v>
      </c>
      <c r="I109" s="262"/>
    </row>
    <row r="110" spans="1:9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9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9" s="39" customFormat="1" ht="18" customHeight="1">
      <c r="A112" s="101"/>
      <c r="B112" s="98"/>
      <c r="C112" s="7"/>
      <c r="D112" s="7"/>
      <c r="E112" s="7"/>
      <c r="F112" s="7"/>
      <c r="G112" s="7"/>
      <c r="H112" s="118"/>
      <c r="I112"/>
    </row>
    <row r="113" spans="1:9" s="39" customFormat="1" ht="28.5" customHeight="1">
      <c r="A113" s="102"/>
      <c r="B113" s="8"/>
      <c r="C113" s="15"/>
      <c r="D113" s="15"/>
      <c r="E113" s="16"/>
      <c r="F113" s="16"/>
      <c r="G113" s="16"/>
      <c r="H113" s="81"/>
    </row>
    <row r="114" spans="1:9" ht="18" customHeight="1" thickBot="1">
      <c r="A114" s="888"/>
      <c r="B114" s="889"/>
      <c r="C114" s="890"/>
      <c r="D114" s="890"/>
      <c r="E114" s="891"/>
      <c r="F114" s="891"/>
      <c r="G114" s="891"/>
      <c r="H114" s="892"/>
    </row>
    <row r="115" spans="1:9" ht="13.5" customHeight="1" thickTop="1">
      <c r="A115" s="102"/>
      <c r="B115" s="8"/>
      <c r="C115" s="15"/>
      <c r="D115" s="15"/>
      <c r="E115" s="16"/>
      <c r="F115" s="16"/>
      <c r="G115" s="16"/>
      <c r="H115" s="81"/>
    </row>
    <row r="116" spans="1:9" ht="18" customHeight="1">
      <c r="A116" s="7"/>
      <c r="B116" s="7"/>
      <c r="C116" s="7"/>
      <c r="D116" s="7"/>
      <c r="E116" s="7"/>
      <c r="F116" s="7"/>
      <c r="G116" s="7"/>
      <c r="H116" s="7"/>
    </row>
    <row r="117" spans="1:9" ht="18" customHeight="1">
      <c r="A117" s="426" t="s">
        <v>391</v>
      </c>
      <c r="B117" s="427"/>
      <c r="C117" s="7"/>
      <c r="D117" s="7"/>
      <c r="E117" s="7"/>
      <c r="F117" s="7"/>
      <c r="G117" s="427"/>
      <c r="H117" s="428" t="s">
        <v>208</v>
      </c>
      <c r="I117" s="39"/>
    </row>
    <row r="118" spans="1:9" ht="18" customHeight="1">
      <c r="A118" s="44"/>
      <c r="B118" s="20"/>
      <c r="C118" s="20"/>
      <c r="D118" s="20"/>
      <c r="E118" s="20"/>
      <c r="F118" s="20"/>
      <c r="G118" s="20"/>
      <c r="H118" s="20"/>
      <c r="I118" s="39"/>
    </row>
    <row r="119" spans="1:9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</row>
    <row r="120" spans="1:9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9" ht="18" customHeight="1">
      <c r="A121" s="130"/>
      <c r="B121" s="2299" t="s">
        <v>10</v>
      </c>
      <c r="C121" s="2299"/>
      <c r="D121" s="143"/>
      <c r="E121" s="1361"/>
      <c r="F121" s="2299" t="s">
        <v>14</v>
      </c>
      <c r="G121" s="2299"/>
      <c r="H121" s="1361"/>
    </row>
    <row r="122" spans="1:9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361"/>
    </row>
    <row r="123" spans="1:9" ht="18" customHeight="1">
      <c r="A123" s="130" t="s">
        <v>12</v>
      </c>
      <c r="B123" s="1847"/>
      <c r="C123" s="1847"/>
      <c r="D123" s="1847"/>
      <c r="E123" s="1847"/>
      <c r="F123" s="1847"/>
      <c r="G123" s="1847"/>
      <c r="H123" s="131" t="s">
        <v>209</v>
      </c>
    </row>
    <row r="124" spans="1:9" ht="18" customHeight="1">
      <c r="A124" s="54" t="s">
        <v>107</v>
      </c>
      <c r="B124" s="2023">
        <f>'[8]p47--50socR3'!B124</f>
        <v>0.16156692842314288</v>
      </c>
      <c r="C124" s="1380" t="str">
        <f>'[8]p47--50socR3'!C124</f>
        <v>…</v>
      </c>
      <c r="D124" s="1380"/>
      <c r="E124" s="63"/>
      <c r="F124" s="1768">
        <f>'[8]p47--50socR3'!F124</f>
        <v>1790</v>
      </c>
      <c r="G124" s="38" t="str">
        <f>'[8]p47--50socR3'!G124</f>
        <v>…</v>
      </c>
      <c r="H124" s="126" t="s">
        <v>216</v>
      </c>
    </row>
    <row r="125" spans="1:9" ht="18" customHeight="1">
      <c r="A125" s="54" t="s">
        <v>106</v>
      </c>
      <c r="B125" s="2023">
        <f>'[8]p47--50socR3'!B125</f>
        <v>9.586056644880174E-2</v>
      </c>
      <c r="C125" s="1380" t="str">
        <f>'[8]p47--50socR3'!C125</f>
        <v>…</v>
      </c>
      <c r="D125" s="1380"/>
      <c r="E125" s="63"/>
      <c r="F125" s="1768">
        <f>'[8]p47--50socR3'!F125</f>
        <v>44</v>
      </c>
      <c r="G125" s="38" t="str">
        <f>'[8]p47--50socR3'!G125</f>
        <v>…</v>
      </c>
      <c r="H125" s="126" t="s">
        <v>217</v>
      </c>
    </row>
    <row r="126" spans="1:9" ht="18" customHeight="1">
      <c r="A126" s="1116" t="s">
        <v>402</v>
      </c>
      <c r="B126" s="2024">
        <f>'[8]p47--50socR3'!B126</f>
        <v>0.14827811607665051</v>
      </c>
      <c r="C126" s="1117" t="str">
        <f>'[8]p47--50socR3'!C126</f>
        <v>…</v>
      </c>
      <c r="D126" s="1117"/>
      <c r="E126" s="140"/>
      <c r="F126" s="1763">
        <f>'[8]p47--50socR3'!F126</f>
        <v>4310</v>
      </c>
      <c r="G126" s="1847" t="str">
        <f>'[8]p47--50socR3'!G126</f>
        <v>…</v>
      </c>
      <c r="H126" s="1118" t="s">
        <v>401</v>
      </c>
    </row>
    <row r="127" spans="1:9" ht="18" customHeight="1">
      <c r="A127" s="34" t="s">
        <v>11</v>
      </c>
      <c r="B127" s="2023"/>
      <c r="C127" s="1888"/>
      <c r="D127" s="1888"/>
      <c r="E127" s="38"/>
      <c r="F127" s="1768"/>
      <c r="G127" s="38"/>
      <c r="H127" s="127" t="s">
        <v>210</v>
      </c>
    </row>
    <row r="128" spans="1:9" ht="18" customHeight="1">
      <c r="A128" s="54" t="s">
        <v>107</v>
      </c>
      <c r="B128" s="2023">
        <f>'[8]p47--50socR3'!B128</f>
        <v>3.4830355679396817E-2</v>
      </c>
      <c r="C128" s="1380" t="str">
        <f>'[8]p47--50socR3'!C128</f>
        <v>…</v>
      </c>
      <c r="D128" s="1380"/>
      <c r="E128" s="38"/>
      <c r="F128" s="1768">
        <f>'[8]p47--50socR3'!F128</f>
        <v>425</v>
      </c>
      <c r="G128" s="38" t="str">
        <f>'[8]p47--50socR3'!G128</f>
        <v>…</v>
      </c>
      <c r="H128" s="126" t="s">
        <v>216</v>
      </c>
    </row>
    <row r="129" spans="1:8" ht="18" customHeight="1" thickBot="1">
      <c r="A129" s="1190" t="s">
        <v>106</v>
      </c>
      <c r="B129" s="2025">
        <f>'[8]p47--50socR3'!B129</f>
        <v>0.10317206023710349</v>
      </c>
      <c r="C129" s="1191" t="str">
        <f>'[8]p47--50socR3'!C129</f>
        <v>…</v>
      </c>
      <c r="D129" s="1191"/>
      <c r="E129" s="1848"/>
      <c r="F129" s="1193">
        <f>'[8]p47--50socR3'!F129</f>
        <v>322</v>
      </c>
      <c r="G129" s="1848" t="str">
        <f>'[8]p47--50socR3'!G129</f>
        <v>…</v>
      </c>
      <c r="H129" s="1194" t="s">
        <v>217</v>
      </c>
    </row>
    <row r="130" spans="1: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</row>
    <row r="136" spans="1:8" ht="18" customHeight="1">
      <c r="A136" s="130"/>
      <c r="B136" s="2299" t="s">
        <v>10</v>
      </c>
      <c r="C136" s="2299"/>
      <c r="D136" s="143"/>
      <c r="E136" s="1361"/>
      <c r="F136" s="2299" t="s">
        <v>14</v>
      </c>
      <c r="G136" s="2299"/>
      <c r="H136" s="1361"/>
    </row>
    <row r="137" spans="1: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361"/>
    </row>
    <row r="138" spans="1:8" ht="18" customHeight="1">
      <c r="A138" s="388" t="s">
        <v>502</v>
      </c>
      <c r="B138" s="2018">
        <f>'[8]p47--50socR3'!B138</f>
        <v>0.19298245614035087</v>
      </c>
      <c r="C138" s="389" t="str">
        <f>'[8]p47--50socR3'!C138</f>
        <v>…</v>
      </c>
      <c r="D138" s="32"/>
      <c r="E138" s="188"/>
      <c r="F138" s="391">
        <f>'[8]p47--50socR3'!F138</f>
        <v>22</v>
      </c>
      <c r="G138" s="32" t="str">
        <f>'[8]p47--50socR3'!G138</f>
        <v>…</v>
      </c>
      <c r="H138" s="46" t="s">
        <v>503</v>
      </c>
    </row>
    <row r="139" spans="1:8" ht="18" customHeight="1">
      <c r="A139" s="388" t="s">
        <v>459</v>
      </c>
      <c r="B139" s="2018">
        <f>'[8]p47--50socR3'!B139</f>
        <v>0.13718411552346571</v>
      </c>
      <c r="C139" s="389" t="str">
        <f>'[8]p47--50socR3'!C139</f>
        <v>…</v>
      </c>
      <c r="D139" s="32"/>
      <c r="E139" s="188"/>
      <c r="F139" s="391">
        <f>'[8]p47--50socR3'!F139</f>
        <v>114</v>
      </c>
      <c r="G139" s="32" t="str">
        <f>'[8]p47--50socR3'!G139</f>
        <v>…</v>
      </c>
      <c r="H139" s="46" t="s">
        <v>218</v>
      </c>
    </row>
    <row r="140" spans="1:8" ht="18" customHeight="1">
      <c r="A140" s="395" t="s">
        <v>411</v>
      </c>
      <c r="B140" s="2018">
        <f>'[8]p47--50socR3'!B140</f>
        <v>0.17801047120418848</v>
      </c>
      <c r="C140" s="389" t="str">
        <f>'[8]p47--50socR3'!C140</f>
        <v>…</v>
      </c>
      <c r="D140" s="32"/>
      <c r="E140" s="188"/>
      <c r="F140" s="391">
        <f>'[8]p47--50socR3'!F140</f>
        <v>136</v>
      </c>
      <c r="G140" s="32" t="str">
        <f>'[8]p47--50socR3'!G140</f>
        <v>…</v>
      </c>
      <c r="H140" s="46" t="s">
        <v>219</v>
      </c>
    </row>
    <row r="141" spans="1:8" ht="18" customHeight="1">
      <c r="A141" s="388" t="s">
        <v>460</v>
      </c>
      <c r="B141" s="2018">
        <f>'[8]p47--50socR3'!B141</f>
        <v>0.12834645669291339</v>
      </c>
      <c r="C141" s="396" t="str">
        <f>'[8]p47--50socR3'!C141</f>
        <v>…</v>
      </c>
      <c r="D141" s="32"/>
      <c r="E141" s="32"/>
      <c r="F141" s="32">
        <f>'[8]p47--50socR3'!F141</f>
        <v>163</v>
      </c>
      <c r="G141" s="32" t="str">
        <f>'[8]p47--50socR3'!G141</f>
        <v>…</v>
      </c>
      <c r="H141" s="46" t="s">
        <v>220</v>
      </c>
    </row>
    <row r="142" spans="1:8" ht="18" customHeight="1">
      <c r="A142" s="51" t="s">
        <v>461</v>
      </c>
      <c r="B142" s="2019">
        <f>'[8]p47--50socR3'!B142</f>
        <v>0</v>
      </c>
      <c r="C142" s="271" t="str">
        <f>'[8]p47--50socR3'!C142</f>
        <v>…</v>
      </c>
      <c r="D142" s="1766"/>
      <c r="E142" s="1766"/>
      <c r="F142" s="271">
        <f>'[8]p47--50socR3'!F142</f>
        <v>0</v>
      </c>
      <c r="G142" s="38" t="str">
        <f>'[8]p47--50socR3'!G142</f>
        <v>…</v>
      </c>
      <c r="H142" s="59" t="s">
        <v>221</v>
      </c>
    </row>
    <row r="143" spans="1:8" ht="18" customHeight="1">
      <c r="A143" s="51" t="s">
        <v>125</v>
      </c>
      <c r="B143" s="2019">
        <f>'[8]p47--50socR3'!B143</f>
        <v>0.14594594594594595</v>
      </c>
      <c r="C143" s="271" t="str">
        <f>'[8]p47--50socR3'!C143</f>
        <v>…</v>
      </c>
      <c r="D143" s="50"/>
      <c r="E143" s="1766"/>
      <c r="F143" s="271">
        <f>'[8]p47--50socR3'!F143</f>
        <v>54</v>
      </c>
      <c r="G143" s="38" t="str">
        <f>'[8]p47--50socR3'!G143</f>
        <v>…</v>
      </c>
      <c r="H143" s="59" t="s">
        <v>439</v>
      </c>
    </row>
    <row r="144" spans="1:8" ht="18" customHeight="1">
      <c r="A144" s="395" t="s">
        <v>13</v>
      </c>
      <c r="B144" s="2018">
        <f>'[8]p47--50socR3'!B144</f>
        <v>0.12987012987012986</v>
      </c>
      <c r="C144" s="391" t="str">
        <f>'[8]p47--50socR3'!C144</f>
        <v>…</v>
      </c>
      <c r="D144" s="65"/>
      <c r="E144" s="32"/>
      <c r="F144" s="391">
        <f>'[8]p47--50socR3'!F144</f>
        <v>10</v>
      </c>
      <c r="G144" s="32" t="str">
        <f>'[8]p47--50socR3'!G144</f>
        <v>…</v>
      </c>
      <c r="H144" s="397" t="s">
        <v>222</v>
      </c>
    </row>
    <row r="145" spans="1:8" ht="18" customHeight="1" thickBot="1">
      <c r="A145" s="1195" t="s">
        <v>85</v>
      </c>
      <c r="B145" s="2020">
        <f>'[8]p47--50socR3'!B145</f>
        <v>0.11538461538461539</v>
      </c>
      <c r="C145" s="1197" t="str">
        <f>'[8]p47--50socR3'!C145</f>
        <v>…</v>
      </c>
      <c r="D145" s="1296"/>
      <c r="E145" s="1296"/>
      <c r="F145" s="1197">
        <f>'[8]p47--50socR3'!F145</f>
        <v>3</v>
      </c>
      <c r="G145" s="1296" t="str">
        <f>'[8]p47--50socR3'!G145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17"/>
      <c r="B149" s="8"/>
      <c r="C149" s="8"/>
      <c r="D149" s="8"/>
      <c r="E149" s="8"/>
      <c r="F149" s="8"/>
      <c r="G149" s="8"/>
      <c r="H149" s="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562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361"/>
      <c r="F153" s="2299" t="s">
        <v>14</v>
      </c>
      <c r="G153" s="2299"/>
      <c r="H153" s="1361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361"/>
    </row>
    <row r="155" spans="1:8" ht="36" customHeight="1">
      <c r="A155" s="105" t="s">
        <v>161</v>
      </c>
      <c r="B155" s="2021">
        <f>'[8]p47--50socR3'!B155</f>
        <v>0.1228075848851391</v>
      </c>
      <c r="C155" s="480">
        <f>'[8]p47--50socR3'!C155</f>
        <v>0.12046310750785585</v>
      </c>
      <c r="D155" s="61"/>
      <c r="E155" s="61"/>
      <c r="F155" s="195">
        <f>'[8]p47--50socR3'!F155</f>
        <v>372162</v>
      </c>
      <c r="G155" s="1827">
        <f>'[8]p47--50socR3'!G155</f>
        <v>364302</v>
      </c>
      <c r="H155" s="132" t="s">
        <v>225</v>
      </c>
    </row>
    <row r="156" spans="1:8" ht="18" customHeight="1" thickBot="1">
      <c r="A156" s="1199" t="s">
        <v>162</v>
      </c>
      <c r="B156" s="2042">
        <f>'[8]p47--50socR3'!B156</f>
        <v>9.1933809410747289E-2</v>
      </c>
      <c r="C156" s="1200">
        <f>'[8]p47--50socR3'!C156</f>
        <v>9.218179994837844E-2</v>
      </c>
      <c r="D156" s="1202"/>
      <c r="E156" s="1202"/>
      <c r="F156" s="1203">
        <f>'[8]p47--50socR3'!F156</f>
        <v>599777</v>
      </c>
      <c r="G156" s="1828">
        <f>'[8]p47--50socR3'!G156</f>
        <v>560717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433</v>
      </c>
    </row>
    <row r="159" spans="1:8" ht="18" customHeight="1">
      <c r="A159" s="98"/>
      <c r="B159" s="98"/>
      <c r="C159" s="98"/>
      <c r="D159" s="98"/>
      <c r="E159" s="7"/>
      <c r="F159" s="7"/>
      <c r="G159" s="7"/>
      <c r="H159" s="118"/>
    </row>
    <row r="160" spans="1:8" ht="18" customHeight="1">
      <c r="A160" s="98"/>
      <c r="B160" s="98"/>
      <c r="C160" s="98"/>
      <c r="D160" s="98"/>
      <c r="E160" s="7"/>
      <c r="F160" s="7"/>
      <c r="G160" s="7"/>
      <c r="H160" s="118"/>
    </row>
    <row r="161" spans="1:8" ht="18" customHeight="1">
      <c r="A161" s="98"/>
      <c r="B161" s="98"/>
      <c r="C161" s="98"/>
      <c r="D161" s="98"/>
      <c r="E161" s="7"/>
      <c r="F161" s="7"/>
      <c r="G161" s="7"/>
      <c r="H161" s="118"/>
    </row>
    <row r="162" spans="1:8" ht="18" customHeight="1">
      <c r="A162" s="98"/>
      <c r="B162" s="98"/>
      <c r="C162" s="98"/>
      <c r="D162" s="98"/>
      <c r="E162" s="7"/>
      <c r="F162" s="7"/>
      <c r="G162" s="7"/>
      <c r="H162" s="118"/>
    </row>
    <row r="163" spans="1:8" ht="18" customHeight="1">
      <c r="A163" s="98"/>
      <c r="B163" s="98"/>
      <c r="C163" s="98"/>
      <c r="D163" s="98"/>
      <c r="E163" s="7"/>
      <c r="F163" s="7"/>
      <c r="G163" s="7"/>
      <c r="H163" s="118"/>
    </row>
    <row r="164" spans="1:8" ht="18" customHeight="1">
      <c r="A164" s="98"/>
      <c r="B164" s="98"/>
      <c r="C164" s="98"/>
      <c r="D164" s="98"/>
      <c r="E164" s="7"/>
      <c r="F164" s="7"/>
      <c r="G164" s="7"/>
      <c r="H164" s="118"/>
    </row>
    <row r="165" spans="1:8" ht="18" customHeight="1">
      <c r="A165" s="98"/>
      <c r="B165" s="98"/>
      <c r="C165" s="98"/>
      <c r="D165" s="98"/>
      <c r="E165" s="7"/>
      <c r="F165" s="7"/>
      <c r="G165" s="7"/>
      <c r="H165" s="118"/>
    </row>
    <row r="166" spans="1:8" ht="18" customHeight="1">
      <c r="A166" s="98"/>
      <c r="B166" s="98"/>
      <c r="C166" s="98"/>
      <c r="D166" s="98"/>
      <c r="E166" s="7"/>
      <c r="F166" s="7"/>
      <c r="G166" s="7"/>
      <c r="H166" s="118"/>
    </row>
    <row r="167" spans="1:8" ht="18" customHeight="1">
      <c r="A167" s="98"/>
      <c r="B167" s="98"/>
      <c r="C167" s="98"/>
      <c r="D167" s="98"/>
      <c r="E167" s="7"/>
      <c r="F167" s="7"/>
      <c r="G167" s="7"/>
      <c r="H167" s="118"/>
    </row>
    <row r="168" spans="1:8" ht="18" customHeight="1">
      <c r="A168" s="98"/>
      <c r="B168" s="98"/>
      <c r="C168" s="98"/>
      <c r="D168" s="98"/>
      <c r="E168" s="7"/>
      <c r="F168" s="7"/>
      <c r="G168" s="7"/>
      <c r="H168" s="118"/>
    </row>
    <row r="169" spans="1:8" ht="27" customHeight="1">
      <c r="A169" s="98"/>
      <c r="B169" s="98"/>
      <c r="C169" s="98"/>
      <c r="D169" s="98"/>
      <c r="E169" s="7"/>
      <c r="F169" s="7"/>
      <c r="G169" s="7"/>
      <c r="H169" s="118"/>
    </row>
    <row r="170" spans="1:8" ht="18" customHeight="1">
      <c r="A170" s="98"/>
      <c r="B170" s="98"/>
      <c r="C170" s="98"/>
      <c r="D170" s="98"/>
      <c r="E170" s="7"/>
      <c r="F170" s="7"/>
      <c r="G170" s="7"/>
      <c r="H170" s="118"/>
    </row>
    <row r="171" spans="1:8" ht="18" customHeight="1" thickBot="1">
      <c r="A171" s="888"/>
      <c r="B171" s="889"/>
      <c r="C171" s="890"/>
      <c r="D171" s="890"/>
      <c r="E171" s="891"/>
      <c r="F171" s="891"/>
      <c r="G171" s="891"/>
      <c r="H171" s="892"/>
    </row>
    <row r="172" spans="1:8" ht="13.5" customHeight="1" thickTop="1">
      <c r="A172" s="98"/>
      <c r="B172" s="98"/>
      <c r="C172" s="98"/>
      <c r="D172" s="98"/>
      <c r="E172" s="7"/>
      <c r="F172" s="7"/>
      <c r="G172" s="7"/>
      <c r="H172" s="118"/>
    </row>
    <row r="173" spans="1:8" ht="18" customHeight="1">
      <c r="A173" s="98"/>
      <c r="B173" s="98"/>
      <c r="C173" s="98"/>
      <c r="D173" s="98"/>
      <c r="E173" s="7"/>
      <c r="F173" s="7"/>
      <c r="G173" s="7"/>
      <c r="H173" s="118"/>
    </row>
    <row r="174" spans="1:8" ht="18" customHeight="1">
      <c r="A174" s="449" t="s">
        <v>558</v>
      </c>
      <c r="B174" s="20"/>
      <c r="C174" s="20"/>
      <c r="D174" s="7"/>
      <c r="E174" s="7"/>
      <c r="F174" s="7"/>
      <c r="G174" s="7"/>
      <c r="H174" s="133" t="s">
        <v>559</v>
      </c>
    </row>
    <row r="175" spans="1:8" ht="18" customHeight="1" thickBot="1">
      <c r="A175" s="28" t="s">
        <v>804</v>
      </c>
      <c r="B175" s="20"/>
      <c r="C175" s="20"/>
      <c r="D175" s="7"/>
      <c r="E175" s="7"/>
      <c r="F175" s="7"/>
      <c r="G175" s="7"/>
      <c r="H175" s="133" t="s">
        <v>805</v>
      </c>
    </row>
    <row r="176" spans="1:8" ht="18" customHeight="1" thickTop="1">
      <c r="A176" s="1210"/>
      <c r="B176" s="2298" t="s">
        <v>188</v>
      </c>
      <c r="C176" s="2298"/>
      <c r="D176" s="1360" t="s">
        <v>435</v>
      </c>
      <c r="E176" s="2298" t="s">
        <v>188</v>
      </c>
      <c r="F176" s="2298"/>
      <c r="G176" s="1360" t="s">
        <v>187</v>
      </c>
      <c r="H176" s="1209"/>
    </row>
    <row r="177" spans="1:8" ht="18" customHeight="1">
      <c r="A177" s="31"/>
      <c r="B177" s="2299" t="s">
        <v>10</v>
      </c>
      <c r="C177" s="2299"/>
      <c r="D177" s="1361" t="s">
        <v>428</v>
      </c>
      <c r="E177" s="2299" t="s">
        <v>10</v>
      </c>
      <c r="F177" s="2299"/>
      <c r="G177" s="1361" t="s">
        <v>14</v>
      </c>
      <c r="H177" s="136"/>
    </row>
    <row r="178" spans="1:8" ht="18" customHeight="1">
      <c r="A178" s="1101" t="s">
        <v>1222</v>
      </c>
      <c r="B178" s="1124"/>
      <c r="C178" s="74"/>
      <c r="D178" s="74"/>
      <c r="E178" s="74"/>
      <c r="F178" s="74"/>
      <c r="G178" s="74"/>
      <c r="H178" s="397" t="s">
        <v>1223</v>
      </c>
    </row>
    <row r="179" spans="1:8" ht="36" customHeight="1">
      <c r="A179" s="134" t="s">
        <v>161</v>
      </c>
      <c r="B179" s="2303">
        <f>'[8]p47--50socR3'!B179:C179</f>
        <v>0.12308378032991285</v>
      </c>
      <c r="C179" s="2303"/>
      <c r="D179" s="1123">
        <f>'[8]p47--50socR3'!D179</f>
        <v>249359</v>
      </c>
      <c r="E179" s="2303">
        <f>'[8]p47--50socR3'!E179:F179</f>
        <v>0.12119704761417087</v>
      </c>
      <c r="F179" s="2303"/>
      <c r="G179" s="243">
        <f>'[8]p47--50socR3'!G179</f>
        <v>16568</v>
      </c>
      <c r="H179" s="135" t="s">
        <v>225</v>
      </c>
    </row>
    <row r="180" spans="1:8" ht="18" customHeight="1">
      <c r="A180" s="73" t="s">
        <v>162</v>
      </c>
      <c r="B180" s="2292">
        <f>'[8]p47--50socR3'!B180:C180</f>
        <v>7.1362489266333096E-2</v>
      </c>
      <c r="C180" s="2292"/>
      <c r="D180" s="243">
        <f>'[8]p47--50socR3'!D180</f>
        <v>122415</v>
      </c>
      <c r="E180" s="2292">
        <f>'[8]p47--50socR3'!E180:F180</f>
        <v>7.5545320795752574E-2</v>
      </c>
      <c r="F180" s="2292"/>
      <c r="G180" s="242">
        <f>'[8]p47--50socR3'!G180</f>
        <v>10629</v>
      </c>
      <c r="H180" s="109" t="s">
        <v>427</v>
      </c>
    </row>
    <row r="181" spans="1:8" ht="18" customHeight="1">
      <c r="A181" s="93"/>
      <c r="B181" s="1119"/>
      <c r="C181" s="1119"/>
      <c r="D181" s="1120"/>
      <c r="E181" s="1119"/>
      <c r="F181" s="1119"/>
      <c r="G181" s="1121"/>
      <c r="H181" s="1122"/>
    </row>
    <row r="182" spans="1:8" ht="18" customHeight="1">
      <c r="A182" s="1102" t="s">
        <v>1224</v>
      </c>
      <c r="B182" s="723"/>
      <c r="C182" s="262"/>
      <c r="D182" s="262"/>
      <c r="E182" s="262"/>
      <c r="F182" s="262"/>
      <c r="G182" s="262"/>
      <c r="H182" s="1125" t="s">
        <v>1225</v>
      </c>
    </row>
    <row r="183" spans="1:8" ht="36" customHeight="1">
      <c r="A183" s="134" t="s">
        <v>161</v>
      </c>
      <c r="B183" s="2292">
        <f>'[8]p47--50socR3'!B183:C183</f>
        <v>0.11826090358081222</v>
      </c>
      <c r="C183" s="2292"/>
      <c r="D183" s="244">
        <f>'[8]p47--50socR3'!D183</f>
        <v>272087</v>
      </c>
      <c r="E183" s="2292">
        <f>'[8]p47--50socR3'!E183:F183</f>
        <v>0.12167879157724402</v>
      </c>
      <c r="F183" s="2292"/>
      <c r="G183" s="195">
        <f>'[8]p47--50socR3'!G183</f>
        <v>17746</v>
      </c>
      <c r="H183" s="135" t="s">
        <v>225</v>
      </c>
    </row>
    <row r="184" spans="1:8" ht="18" customHeight="1" thickBot="1">
      <c r="A184" s="1199" t="s">
        <v>162</v>
      </c>
      <c r="B184" s="2293">
        <f>'[8]p47--50socR3'!B184:C184</f>
        <v>7.5896449933356203E-2</v>
      </c>
      <c r="C184" s="2293"/>
      <c r="D184" s="1203">
        <f>'[8]p47--50socR3'!D184</f>
        <v>144006</v>
      </c>
      <c r="E184" s="2293">
        <f>'[8]p47--50socR3'!E184:F184</f>
        <v>7.5818895911003006E-2</v>
      </c>
      <c r="F184" s="2293"/>
      <c r="G184" s="1205">
        <f>'[8]p47--50socR3'!G184</f>
        <v>11409</v>
      </c>
      <c r="H184" s="1204" t="s">
        <v>427</v>
      </c>
    </row>
    <row r="185" spans="1:8" ht="18" customHeight="1" thickTop="1">
      <c r="A185" s="102" t="s">
        <v>440</v>
      </c>
      <c r="B185" s="7"/>
      <c r="C185" s="7"/>
      <c r="D185" s="7"/>
      <c r="E185" s="7"/>
      <c r="F185" s="7"/>
      <c r="G185" s="7"/>
      <c r="H185" s="118" t="s">
        <v>429</v>
      </c>
    </row>
    <row r="186" spans="1:8" ht="18" customHeight="1">
      <c r="A186" s="102" t="s">
        <v>431</v>
      </c>
      <c r="B186" s="7"/>
      <c r="C186" s="7"/>
      <c r="D186" s="7"/>
      <c r="E186" s="7"/>
      <c r="F186" s="7"/>
      <c r="G186" s="7"/>
      <c r="H186" s="118" t="s">
        <v>430</v>
      </c>
    </row>
    <row r="187" spans="1:8" ht="18" customHeight="1">
      <c r="A187" s="102" t="s">
        <v>403</v>
      </c>
      <c r="B187" s="7"/>
      <c r="C187" s="7"/>
      <c r="D187" s="7"/>
      <c r="E187" s="7"/>
      <c r="F187" s="7"/>
      <c r="G187" s="7"/>
      <c r="H187" s="118" t="s">
        <v>606</v>
      </c>
    </row>
    <row r="188" spans="1:8" ht="18" customHeight="1">
      <c r="A188" s="7"/>
      <c r="B188" s="7"/>
      <c r="C188" s="7"/>
      <c r="D188" s="7"/>
      <c r="E188" s="7"/>
      <c r="F188" s="7"/>
      <c r="G188" s="7"/>
    </row>
    <row r="189" spans="1:8" ht="18" customHeight="1">
      <c r="A189" s="426" t="s">
        <v>96</v>
      </c>
      <c r="B189" s="427"/>
      <c r="G189" s="427"/>
      <c r="H189" s="428" t="s">
        <v>228</v>
      </c>
    </row>
    <row r="190" spans="1:8" ht="18" customHeight="1">
      <c r="A190" s="44"/>
      <c r="B190" s="20"/>
      <c r="C190" s="39"/>
      <c r="D190" s="39"/>
      <c r="E190" s="39"/>
      <c r="F190" s="39"/>
      <c r="G190" s="39"/>
    </row>
    <row r="191" spans="1:8" ht="18" customHeight="1" thickBot="1">
      <c r="A191" s="2297" t="s">
        <v>177</v>
      </c>
      <c r="B191" s="2297"/>
      <c r="H191" s="107" t="s">
        <v>234</v>
      </c>
    </row>
    <row r="192" spans="1:8" ht="18" customHeight="1" thickTop="1">
      <c r="A192" s="1208"/>
      <c r="B192" s="2296" t="s">
        <v>191</v>
      </c>
      <c r="C192" s="2296"/>
      <c r="D192" s="2296" t="s">
        <v>200</v>
      </c>
      <c r="E192" s="2296"/>
      <c r="F192" s="2294" t="s">
        <v>229</v>
      </c>
      <c r="G192" s="2294"/>
      <c r="H192" s="1209"/>
    </row>
    <row r="193" spans="1:8" ht="18" customHeight="1">
      <c r="A193" s="67"/>
      <c r="B193" s="2295" t="s">
        <v>4</v>
      </c>
      <c r="C193" s="2295"/>
      <c r="D193" s="2295" t="s">
        <v>6</v>
      </c>
      <c r="E193" s="2295"/>
      <c r="F193" s="2295" t="s">
        <v>100</v>
      </c>
      <c r="G193" s="2295"/>
      <c r="H193" s="136"/>
    </row>
    <row r="194" spans="1:8" ht="18" customHeight="1">
      <c r="A194" s="31"/>
      <c r="B194" s="1097">
        <v>2017</v>
      </c>
      <c r="C194" s="1097">
        <v>2016</v>
      </c>
      <c r="D194" s="1097">
        <v>2017</v>
      </c>
      <c r="E194" s="1097">
        <v>2016</v>
      </c>
      <c r="F194" s="1097">
        <v>2017</v>
      </c>
      <c r="G194" s="1097">
        <v>2016</v>
      </c>
      <c r="H194" s="115"/>
    </row>
    <row r="195" spans="1:8" ht="18" customHeight="1">
      <c r="A195" s="137" t="s">
        <v>126</v>
      </c>
      <c r="B195" s="277" t="s">
        <v>1251</v>
      </c>
      <c r="C195" s="277" t="s">
        <v>1251</v>
      </c>
      <c r="D195" s="277" t="s">
        <v>1251</v>
      </c>
      <c r="E195" s="277" t="s">
        <v>1251</v>
      </c>
      <c r="F195" s="277" t="s">
        <v>1251</v>
      </c>
      <c r="G195" s="277" t="s">
        <v>1251</v>
      </c>
      <c r="H195" s="139" t="s">
        <v>230</v>
      </c>
    </row>
    <row r="196" spans="1:8" ht="18" customHeight="1">
      <c r="A196" s="60" t="s">
        <v>467</v>
      </c>
      <c r="B196" s="61">
        <f t="shared" ref="B196:B197" si="0">F196+D196</f>
        <v>418</v>
      </c>
      <c r="C196" s="138">
        <f t="shared" ref="C196:C197" si="1">G196+E196</f>
        <v>429</v>
      </c>
      <c r="D196" s="61">
        <v>32</v>
      </c>
      <c r="E196" s="61">
        <v>29</v>
      </c>
      <c r="F196" s="61">
        <v>386</v>
      </c>
      <c r="G196" s="61">
        <v>400</v>
      </c>
      <c r="H196" s="139" t="s">
        <v>486</v>
      </c>
    </row>
    <row r="197" spans="1:8" ht="18" customHeight="1">
      <c r="A197" s="60" t="s">
        <v>181</v>
      </c>
      <c r="B197" s="61">
        <f t="shared" si="0"/>
        <v>28</v>
      </c>
      <c r="C197" s="138">
        <f t="shared" si="1"/>
        <v>28</v>
      </c>
      <c r="D197" s="61">
        <v>5</v>
      </c>
      <c r="E197" s="61">
        <v>5</v>
      </c>
      <c r="F197" s="61">
        <v>23</v>
      </c>
      <c r="G197" s="61">
        <v>23</v>
      </c>
      <c r="H197" s="139" t="s">
        <v>231</v>
      </c>
    </row>
    <row r="198" spans="1:8" ht="18" customHeight="1">
      <c r="A198" s="60" t="s">
        <v>97</v>
      </c>
      <c r="B198" s="61">
        <f>F198+D198</f>
        <v>197</v>
      </c>
      <c r="C198" s="138">
        <f>G198+E198</f>
        <v>201</v>
      </c>
      <c r="D198" s="61">
        <v>38</v>
      </c>
      <c r="E198" s="61">
        <v>39</v>
      </c>
      <c r="F198" s="61">
        <v>159</v>
      </c>
      <c r="G198" s="61">
        <v>162</v>
      </c>
      <c r="H198" s="139" t="s">
        <v>485</v>
      </c>
    </row>
    <row r="199" spans="1:8" ht="18" customHeight="1">
      <c r="A199" s="60" t="s">
        <v>98</v>
      </c>
      <c r="B199" s="61">
        <f t="shared" ref="B199:B201" si="2">F199+D199</f>
        <v>180</v>
      </c>
      <c r="C199" s="61">
        <f t="shared" ref="C199:C201" si="3">G199+E199</f>
        <v>180</v>
      </c>
      <c r="D199" s="61">
        <v>88</v>
      </c>
      <c r="E199" s="271">
        <v>87</v>
      </c>
      <c r="F199" s="61">
        <v>92</v>
      </c>
      <c r="G199" s="271">
        <v>93</v>
      </c>
      <c r="H199" s="139" t="s">
        <v>436</v>
      </c>
    </row>
    <row r="200" spans="1:8" ht="18" customHeight="1">
      <c r="A200" s="137" t="s">
        <v>99</v>
      </c>
      <c r="B200" s="138">
        <f t="shared" si="2"/>
        <v>587</v>
      </c>
      <c r="C200" s="138">
        <f t="shared" si="3"/>
        <v>575</v>
      </c>
      <c r="D200" s="673">
        <v>0</v>
      </c>
      <c r="E200" s="673">
        <v>0</v>
      </c>
      <c r="F200" s="138">
        <v>587</v>
      </c>
      <c r="G200" s="277">
        <v>575</v>
      </c>
      <c r="H200" s="115" t="s">
        <v>232</v>
      </c>
    </row>
    <row r="201" spans="1:8" ht="18" customHeight="1" thickBot="1">
      <c r="A201" s="1206" t="s">
        <v>178</v>
      </c>
      <c r="B201" s="1202">
        <f t="shared" si="2"/>
        <v>132</v>
      </c>
      <c r="C201" s="1202">
        <f t="shared" si="3"/>
        <v>134</v>
      </c>
      <c r="D201" s="1202">
        <v>34</v>
      </c>
      <c r="E201" s="1202">
        <v>35</v>
      </c>
      <c r="F201" s="1202">
        <v>98</v>
      </c>
      <c r="G201" s="1202">
        <v>99</v>
      </c>
      <c r="H201" s="1207" t="s">
        <v>233</v>
      </c>
    </row>
    <row r="202" spans="1:8" ht="18" customHeight="1" thickTop="1">
      <c r="A202" s="98" t="s">
        <v>1226</v>
      </c>
      <c r="H202" s="81" t="s">
        <v>1227</v>
      </c>
    </row>
    <row r="203" spans="1:8" ht="18" customHeight="1">
      <c r="A203" s="98"/>
      <c r="H203" s="81"/>
    </row>
    <row r="204" spans="1:8" ht="14.25">
      <c r="A204" s="17"/>
    </row>
    <row r="229" spans="1:8" ht="14.25" customHeight="1"/>
    <row r="237" spans="1:8" ht="13.5" thickBot="1"/>
    <row r="238" spans="1:8" ht="13.5" customHeight="1" thickTop="1">
      <c r="A238" s="914"/>
      <c r="B238" s="914"/>
      <c r="C238" s="914"/>
      <c r="D238" s="914"/>
      <c r="E238" s="914"/>
      <c r="F238" s="914"/>
      <c r="G238" s="914"/>
      <c r="H238" s="914"/>
    </row>
  </sheetData>
  <mergeCells count="63">
    <mergeCell ref="B192:C192"/>
    <mergeCell ref="D192:E192"/>
    <mergeCell ref="F192:G192"/>
    <mergeCell ref="B193:C193"/>
    <mergeCell ref="D193:E193"/>
    <mergeCell ref="F193:G193"/>
    <mergeCell ref="B180:C180"/>
    <mergeCell ref="E180:F180"/>
    <mergeCell ref="B183:C183"/>
    <mergeCell ref="E183:F183"/>
    <mergeCell ref="B184:C184"/>
    <mergeCell ref="E184:F184"/>
    <mergeCell ref="B176:C176"/>
    <mergeCell ref="E176:F176"/>
    <mergeCell ref="B177:C177"/>
    <mergeCell ref="E177:F177"/>
    <mergeCell ref="B179:C179"/>
    <mergeCell ref="E179:F179"/>
    <mergeCell ref="A151:C151"/>
    <mergeCell ref="B152:C152"/>
    <mergeCell ref="F152:G152"/>
    <mergeCell ref="B153:C153"/>
    <mergeCell ref="F153:G153"/>
    <mergeCell ref="B135:C135"/>
    <mergeCell ref="F135:G135"/>
    <mergeCell ref="B136:C136"/>
    <mergeCell ref="F136:G136"/>
    <mergeCell ref="A150:B150"/>
    <mergeCell ref="E61:G61"/>
    <mergeCell ref="E78:G78"/>
    <mergeCell ref="B96:C96"/>
    <mergeCell ref="D96:E96"/>
    <mergeCell ref="F96:G96"/>
    <mergeCell ref="B97:C97"/>
    <mergeCell ref="D97:E97"/>
    <mergeCell ref="F97:G97"/>
    <mergeCell ref="B120:C120"/>
    <mergeCell ref="F120:G120"/>
    <mergeCell ref="B121:C121"/>
    <mergeCell ref="F121:G121"/>
    <mergeCell ref="D12:E12"/>
    <mergeCell ref="A191:B191"/>
    <mergeCell ref="B7:C7"/>
    <mergeCell ref="D7:E7"/>
    <mergeCell ref="F7:G7"/>
    <mergeCell ref="B8:C8"/>
    <mergeCell ref="D8:E8"/>
    <mergeCell ref="F8:G8"/>
    <mergeCell ref="F16:H16"/>
    <mergeCell ref="B18:C18"/>
    <mergeCell ref="D18:E18"/>
    <mergeCell ref="F18:G18"/>
    <mergeCell ref="B19:C19"/>
    <mergeCell ref="D19:E19"/>
    <mergeCell ref="F19:G19"/>
    <mergeCell ref="E39:G39"/>
    <mergeCell ref="F26:H26"/>
    <mergeCell ref="B28:C28"/>
    <mergeCell ref="D28:E28"/>
    <mergeCell ref="F28:G28"/>
    <mergeCell ref="B29:C29"/>
    <mergeCell ref="D29:E29"/>
    <mergeCell ref="F29:G29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P350"/>
  <sheetViews>
    <sheetView showGridLines="0" topLeftCell="A249" zoomScale="115" zoomScaleNormal="115" workbookViewId="0">
      <selection activeCell="J84" sqref="J84:J87"/>
    </sheetView>
  </sheetViews>
  <sheetFormatPr baseColWidth="10" defaultColWidth="9.33203125" defaultRowHeight="12.75"/>
  <cols>
    <col min="1" max="1" width="22.83203125" style="81" customWidth="1"/>
    <col min="2" max="2" width="10.6640625" style="81" customWidth="1"/>
    <col min="3" max="3" width="10.1640625" style="81" customWidth="1"/>
    <col min="4" max="4" width="9.1640625" style="81" customWidth="1"/>
    <col min="5" max="5" width="10.5" style="81" customWidth="1"/>
    <col min="6" max="7" width="9.33203125" style="81" customWidth="1"/>
    <col min="8" max="9" width="9.5" style="81" customWidth="1"/>
    <col min="10" max="10" width="11" style="81" customWidth="1"/>
    <col min="11" max="11" width="9.33203125" style="81" customWidth="1"/>
    <col min="12" max="12" width="7.83203125" style="81" customWidth="1"/>
    <col min="13" max="13" width="12.83203125" style="81" customWidth="1"/>
    <col min="14" max="14" width="12.33203125" style="81" customWidth="1"/>
    <col min="15" max="15" width="11.83203125" style="81" bestFit="1" customWidth="1"/>
    <col min="16" max="16" width="12" style="81" customWidth="1"/>
    <col min="17" max="17" width="12.33203125" style="81" customWidth="1"/>
    <col min="18" max="19" width="11.83203125" style="81" bestFit="1" customWidth="1"/>
    <col min="20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848</v>
      </c>
      <c r="B3" s="427"/>
      <c r="C3" s="263"/>
      <c r="K3" s="427"/>
      <c r="L3" s="427"/>
      <c r="M3" s="428" t="s">
        <v>849</v>
      </c>
    </row>
    <row r="4" spans="1:13" s="263" customFormat="1" ht="18" customHeight="1">
      <c r="A4" s="28"/>
      <c r="B4" s="20"/>
    </row>
    <row r="5" spans="1:13" ht="18" customHeight="1" thickBot="1">
      <c r="A5" s="18" t="s">
        <v>110</v>
      </c>
      <c r="M5" s="107" t="s">
        <v>238</v>
      </c>
    </row>
    <row r="6" spans="1:13" ht="18" customHeight="1" thickTop="1">
      <c r="A6" s="1218"/>
      <c r="B6" s="1218"/>
      <c r="C6" s="1218"/>
      <c r="D6" s="1360" t="s">
        <v>244</v>
      </c>
      <c r="E6" s="1218"/>
      <c r="F6" s="1218"/>
      <c r="G6" s="1218"/>
      <c r="H6" s="1218"/>
      <c r="I6" s="1360" t="s">
        <v>243</v>
      </c>
      <c r="J6" s="1218"/>
      <c r="K6" s="1219"/>
      <c r="L6" s="1219"/>
      <c r="M6" s="1218"/>
    </row>
    <row r="7" spans="1:13" ht="18" customHeight="1">
      <c r="A7" s="95" t="s">
        <v>68</v>
      </c>
      <c r="B7" s="143"/>
      <c r="C7" s="143"/>
      <c r="D7" s="1361" t="s">
        <v>148</v>
      </c>
      <c r="E7" s="143"/>
      <c r="F7" s="1361"/>
      <c r="G7" s="143"/>
      <c r="H7" s="143"/>
      <c r="I7" s="1361" t="s">
        <v>182</v>
      </c>
      <c r="J7" s="143"/>
      <c r="K7" s="143"/>
      <c r="L7" s="143"/>
      <c r="M7" s="144" t="s">
        <v>239</v>
      </c>
    </row>
    <row r="8" spans="1:13" ht="18" customHeight="1">
      <c r="A8" s="95"/>
      <c r="B8" s="31"/>
      <c r="C8" s="1097" t="s">
        <v>1220</v>
      </c>
      <c r="D8" s="264"/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20.100000000000001" customHeight="1">
      <c r="A9" s="95" t="s">
        <v>69</v>
      </c>
      <c r="B9" s="31"/>
      <c r="C9" s="1974">
        <f>'[6]P51--56écoR3'!C9</f>
        <v>20430.099999999999</v>
      </c>
      <c r="D9" s="264"/>
      <c r="E9" s="1975">
        <f>'[6]P51--56écoR3'!E9</f>
        <v>5664</v>
      </c>
      <c r="F9" s="1975"/>
      <c r="G9" s="1976"/>
      <c r="H9" s="1975">
        <f>'[6]P51--56écoR3'!H9</f>
        <v>820.7</v>
      </c>
      <c r="I9" s="264"/>
      <c r="J9" s="1975">
        <f>'[6]P51--56écoR3'!J9</f>
        <v>657.6</v>
      </c>
      <c r="K9" s="140"/>
      <c r="L9" s="140"/>
      <c r="M9" s="145" t="s">
        <v>240</v>
      </c>
    </row>
    <row r="10" spans="1:13" ht="20.100000000000001" customHeight="1">
      <c r="A10" s="22" t="s">
        <v>446</v>
      </c>
      <c r="B10" s="22"/>
      <c r="C10" s="1974">
        <f>'[6]P51--56écoR3'!C10</f>
        <v>6044.6</v>
      </c>
      <c r="D10" s="264"/>
      <c r="E10" s="264">
        <f>'[6]P51--56écoR3'!E10</f>
        <v>1285.7</v>
      </c>
      <c r="F10" s="264"/>
      <c r="G10" s="1954"/>
      <c r="H10" s="264">
        <f>'[6]P51--56écoR3'!H10</f>
        <v>234.3</v>
      </c>
      <c r="I10" s="264"/>
      <c r="J10" s="264">
        <f>'[6]P51--56écoR3'!J10</f>
        <v>170.6</v>
      </c>
      <c r="K10" s="63"/>
      <c r="L10" s="63"/>
      <c r="M10" s="146" t="s">
        <v>449</v>
      </c>
    </row>
    <row r="11" spans="1:13" ht="20.100000000000001" customHeight="1">
      <c r="A11" s="22" t="s">
        <v>447</v>
      </c>
      <c r="B11" s="22"/>
      <c r="C11" s="1974">
        <f>'[6]P51--56écoR3'!C11</f>
        <v>9906.9</v>
      </c>
      <c r="D11" s="264"/>
      <c r="E11" s="264">
        <f>'[6]P51--56écoR3'!E11</f>
        <v>3102.4</v>
      </c>
      <c r="F11" s="264"/>
      <c r="G11" s="1954"/>
      <c r="H11" s="264">
        <f>'[6]P51--56écoR3'!H11</f>
        <v>364</v>
      </c>
      <c r="I11" s="264"/>
      <c r="J11" s="264">
        <f>'[6]P51--56écoR3'!J11</f>
        <v>343.7</v>
      </c>
      <c r="K11" s="63"/>
      <c r="L11" s="63"/>
      <c r="M11" s="146" t="s">
        <v>450</v>
      </c>
    </row>
    <row r="12" spans="1:13" ht="20.100000000000001" customHeight="1">
      <c r="A12" s="22" t="s">
        <v>448</v>
      </c>
      <c r="B12" s="22"/>
      <c r="C12" s="1974">
        <f>'[6]P51--56écoR3'!C12</f>
        <v>4394.5</v>
      </c>
      <c r="D12" s="264"/>
      <c r="E12" s="264">
        <f>'[6]P51--56écoR3'!E12</f>
        <v>1223.3</v>
      </c>
      <c r="F12" s="264"/>
      <c r="G12" s="1954"/>
      <c r="H12" s="264">
        <f>'[6]P51--56écoR3'!H12</f>
        <v>217.3</v>
      </c>
      <c r="I12" s="264"/>
      <c r="J12" s="264">
        <f>'[6]P51--56écoR3'!J12</f>
        <v>138.6</v>
      </c>
      <c r="K12" s="63"/>
      <c r="L12" s="63"/>
      <c r="M12" s="146" t="s">
        <v>451</v>
      </c>
    </row>
    <row r="13" spans="1:13" ht="20.100000000000001" customHeight="1">
      <c r="A13" s="37" t="s">
        <v>70</v>
      </c>
      <c r="B13" s="22"/>
      <c r="C13" s="1974">
        <f>'[6]P51--56écoR3'!C13</f>
        <v>1102</v>
      </c>
      <c r="D13" s="264"/>
      <c r="E13" s="264">
        <f>'[6]P51--56écoR3'!E13</f>
        <v>527</v>
      </c>
      <c r="F13" s="264"/>
      <c r="G13" s="1954"/>
      <c r="H13" s="264">
        <f>'[6]P51--56écoR3'!H13</f>
        <v>124.1</v>
      </c>
      <c r="I13" s="264"/>
      <c r="J13" s="264">
        <f>'[6]P51--56écoR3'!J13</f>
        <v>110.4</v>
      </c>
      <c r="K13" s="63"/>
      <c r="L13" s="63"/>
      <c r="M13" s="147" t="s">
        <v>241</v>
      </c>
    </row>
    <row r="14" spans="1:13" ht="20.100000000000001" customHeight="1">
      <c r="A14" s="37" t="s">
        <v>1099</v>
      </c>
      <c r="B14" s="22"/>
      <c r="C14" s="2094">
        <f>'[6]P51--56écoR3'!C14</f>
        <v>0</v>
      </c>
      <c r="D14" s="437"/>
      <c r="E14" s="437">
        <f>'[6]P51--56écoR3'!E14</f>
        <v>0</v>
      </c>
      <c r="F14" s="437"/>
      <c r="G14" s="2095"/>
      <c r="H14" s="437">
        <f>'[6]P51--56écoR3'!H14</f>
        <v>0</v>
      </c>
      <c r="I14" s="437"/>
      <c r="J14" s="437">
        <f>'[6]P51--56écoR3'!J14</f>
        <v>0</v>
      </c>
      <c r="K14" s="63"/>
      <c r="L14" s="63"/>
      <c r="M14" s="147" t="s">
        <v>1098</v>
      </c>
    </row>
    <row r="15" spans="1:13" ht="20.100000000000001" customHeight="1" thickBot="1">
      <c r="A15" s="2077" t="s">
        <v>71</v>
      </c>
      <c r="B15" s="2078"/>
      <c r="C15" s="2093">
        <f>'[6]P51--56écoR3'!C15</f>
        <v>10.8</v>
      </c>
      <c r="D15" s="2079"/>
      <c r="E15" s="2079">
        <f>'[6]P51--56écoR3'!E15</f>
        <v>43.8</v>
      </c>
      <c r="F15" s="2079"/>
      <c r="G15" s="2080"/>
      <c r="H15" s="2079">
        <f>'[6]P51--56écoR3'!H15</f>
        <v>1.5</v>
      </c>
      <c r="I15" s="2079"/>
      <c r="J15" s="2079">
        <f>'[6]P51--56écoR3'!J15</f>
        <v>10.3</v>
      </c>
      <c r="K15" s="2081"/>
      <c r="L15" s="2081"/>
      <c r="M15" s="2082" t="s">
        <v>242</v>
      </c>
    </row>
    <row r="16" spans="1:13" ht="18" hidden="1" customHeight="1">
      <c r="A16" s="95"/>
      <c r="B16" s="31"/>
      <c r="C16" s="171"/>
      <c r="D16" s="2092"/>
      <c r="E16" s="140"/>
      <c r="F16" s="140"/>
      <c r="G16" s="31"/>
      <c r="H16" s="140"/>
      <c r="I16" s="140"/>
      <c r="J16" s="140"/>
      <c r="K16" s="171"/>
      <c r="L16" s="171"/>
      <c r="M16" s="145"/>
    </row>
    <row r="17" spans="1:14" ht="18" hidden="1" customHeight="1">
      <c r="A17" s="37"/>
      <c r="B17" s="22"/>
      <c r="C17" s="64"/>
      <c r="D17" s="437"/>
      <c r="E17" s="63"/>
      <c r="F17" s="63"/>
      <c r="G17" s="33"/>
      <c r="H17" s="63"/>
      <c r="I17" s="437"/>
      <c r="J17" s="63"/>
      <c r="K17" s="64"/>
      <c r="L17" s="64"/>
      <c r="M17" s="147"/>
    </row>
    <row r="18" spans="1:14" ht="18" hidden="1" customHeight="1">
      <c r="A18" s="37"/>
      <c r="B18" s="22"/>
      <c r="C18" s="64"/>
      <c r="D18" s="437"/>
      <c r="E18" s="63"/>
      <c r="F18" s="63"/>
      <c r="G18" s="33"/>
      <c r="H18" s="63"/>
      <c r="I18" s="63"/>
      <c r="J18" s="63"/>
      <c r="K18" s="64"/>
      <c r="L18" s="64"/>
      <c r="M18" s="147"/>
    </row>
    <row r="19" spans="1:14" ht="18" hidden="1" customHeight="1" thickBot="1">
      <c r="A19" s="1308"/>
      <c r="B19" s="1192"/>
      <c r="C19" s="1309"/>
      <c r="D19" s="1310"/>
      <c r="E19" s="1311"/>
      <c r="F19" s="1311"/>
      <c r="G19" s="1312"/>
      <c r="H19" s="1311"/>
      <c r="I19" s="1310"/>
      <c r="J19" s="1311"/>
      <c r="K19" s="1309"/>
      <c r="L19" s="1309"/>
      <c r="M19" s="1313"/>
    </row>
    <row r="20" spans="1:14" ht="36" customHeight="1" thickTop="1">
      <c r="A20" s="102"/>
      <c r="C20" s="82"/>
      <c r="D20" s="82"/>
      <c r="E20" s="82"/>
      <c r="F20" s="82"/>
      <c r="M20" s="265"/>
    </row>
    <row r="21" spans="1:14" ht="18" customHeight="1" thickBot="1">
      <c r="A21" s="368" t="s">
        <v>127</v>
      </c>
      <c r="B21" s="229"/>
      <c r="C21" s="444"/>
      <c r="D21" s="444"/>
      <c r="E21" s="444"/>
      <c r="F21" s="444"/>
      <c r="G21" s="8"/>
      <c r="H21" s="8"/>
      <c r="I21" s="8"/>
      <c r="J21" s="8"/>
      <c r="K21" s="229"/>
      <c r="L21" s="229"/>
      <c r="M21" s="445" t="s">
        <v>246</v>
      </c>
    </row>
    <row r="22" spans="1:14" ht="18" customHeight="1" thickTop="1">
      <c r="A22" s="1218"/>
      <c r="B22" s="1220"/>
      <c r="C22" s="1220"/>
      <c r="D22" s="1360" t="s">
        <v>245</v>
      </c>
      <c r="E22" s="1220"/>
      <c r="F22" s="1218"/>
      <c r="G22" s="1220"/>
      <c r="H22" s="1220"/>
      <c r="I22" s="1360" t="s">
        <v>484</v>
      </c>
      <c r="J22" s="1220"/>
      <c r="K22" s="1218"/>
      <c r="L22" s="1218"/>
      <c r="M22" s="1218"/>
    </row>
    <row r="23" spans="1:14" ht="18" customHeight="1">
      <c r="A23" s="232"/>
      <c r="B23" s="69"/>
      <c r="C23" s="69"/>
      <c r="D23" s="2062" t="s">
        <v>1262</v>
      </c>
      <c r="E23" s="69"/>
      <c r="F23" s="69"/>
      <c r="G23" s="69"/>
      <c r="H23" s="69"/>
      <c r="I23" s="2062" t="s">
        <v>1261</v>
      </c>
      <c r="J23" s="69"/>
      <c r="K23" s="69"/>
      <c r="L23" s="69"/>
      <c r="M23" s="69"/>
    </row>
    <row r="24" spans="1:14" ht="18" customHeight="1">
      <c r="A24" s="232"/>
      <c r="B24" s="69"/>
      <c r="C24" s="1097" t="s">
        <v>1220</v>
      </c>
      <c r="D24" s="264"/>
      <c r="E24" s="1097" t="s">
        <v>1252</v>
      </c>
      <c r="F24" s="1097"/>
      <c r="G24" s="1097"/>
      <c r="H24" s="1097" t="s">
        <v>1220</v>
      </c>
      <c r="I24" s="264"/>
      <c r="J24" s="1097" t="s">
        <v>1252</v>
      </c>
      <c r="K24" s="69"/>
      <c r="L24" s="69"/>
      <c r="M24" s="69"/>
    </row>
    <row r="25" spans="1:14" ht="18" customHeight="1" thickBot="1">
      <c r="A25" s="2075" t="s">
        <v>127</v>
      </c>
      <c r="B25" s="2070"/>
      <c r="C25" s="1815">
        <f>'[6]P51--56écoR3'!C25</f>
        <v>67.8</v>
      </c>
      <c r="D25" s="1815"/>
      <c r="E25" s="1815">
        <f>'[6]P51--56écoR3'!E25</f>
        <v>66.400000000000006</v>
      </c>
      <c r="F25" s="2072"/>
      <c r="G25" s="2072"/>
      <c r="H25" s="1815">
        <f>'[6]P51--56écoR3'!H25</f>
        <v>4.5</v>
      </c>
      <c r="I25" s="1815"/>
      <c r="J25" s="1815">
        <f>'[6]P51--56écoR3'!J25</f>
        <v>4.4000000000000004</v>
      </c>
      <c r="K25" s="2070"/>
      <c r="L25" s="2070"/>
      <c r="M25" s="2070" t="s">
        <v>246</v>
      </c>
    </row>
    <row r="26" spans="1:14" ht="18" hidden="1" customHeight="1" thickBot="1">
      <c r="A26" s="2096"/>
      <c r="B26" s="2097"/>
      <c r="C26" s="2098"/>
      <c r="D26" s="2098"/>
      <c r="E26" s="2098"/>
      <c r="F26" s="2099"/>
      <c r="G26" s="2099"/>
      <c r="H26" s="2098"/>
      <c r="I26" s="2098"/>
      <c r="J26" s="2098"/>
      <c r="K26" s="2097"/>
      <c r="L26" s="2097"/>
      <c r="M26" s="2100"/>
    </row>
    <row r="27" spans="1:14" ht="36" customHeight="1" thickTop="1"/>
    <row r="28" spans="1:14" ht="18" customHeight="1" thickBot="1">
      <c r="A28" s="2" t="s">
        <v>165</v>
      </c>
      <c r="M28" s="114" t="s">
        <v>247</v>
      </c>
    </row>
    <row r="29" spans="1:14" ht="18" customHeight="1" thickTop="1">
      <c r="A29" s="1221"/>
      <c r="B29" s="1370"/>
      <c r="C29" s="2333" t="s">
        <v>250</v>
      </c>
      <c r="D29" s="2333"/>
      <c r="E29" s="1370"/>
      <c r="F29" s="2333" t="s">
        <v>249</v>
      </c>
      <c r="G29" s="2333"/>
      <c r="H29" s="1370"/>
      <c r="I29" s="2333" t="s">
        <v>248</v>
      </c>
      <c r="J29" s="2333"/>
      <c r="K29" s="1219"/>
      <c r="L29" s="1219"/>
      <c r="M29" s="1218"/>
    </row>
    <row r="30" spans="1:14" ht="18" customHeight="1">
      <c r="A30" s="232"/>
      <c r="B30" s="69"/>
      <c r="C30" s="2302" t="s">
        <v>83</v>
      </c>
      <c r="D30" s="2302"/>
      <c r="E30" s="69"/>
      <c r="F30" s="2302" t="s">
        <v>82</v>
      </c>
      <c r="G30" s="2302"/>
      <c r="H30" s="69"/>
      <c r="I30" s="2302" t="s">
        <v>81</v>
      </c>
      <c r="J30" s="2302"/>
      <c r="K30" s="69"/>
      <c r="L30" s="69"/>
      <c r="M30" s="142"/>
    </row>
    <row r="31" spans="1:14" ht="18" customHeight="1">
      <c r="A31" s="269"/>
      <c r="B31" s="1097"/>
      <c r="C31" s="1097">
        <v>2017</v>
      </c>
      <c r="D31" s="1097">
        <v>2016</v>
      </c>
      <c r="E31" s="1926"/>
      <c r="F31" s="1097">
        <v>2017</v>
      </c>
      <c r="G31" s="1097">
        <v>2016</v>
      </c>
      <c r="H31" s="1926"/>
      <c r="I31" s="1097">
        <v>2017</v>
      </c>
      <c r="J31" s="1097">
        <v>2016</v>
      </c>
      <c r="K31" s="69"/>
      <c r="L31" s="69"/>
      <c r="M31" s="142"/>
      <c r="N31" s="83"/>
    </row>
    <row r="32" spans="1:14" ht="18" customHeight="1" thickBot="1">
      <c r="A32" s="2071" t="s">
        <v>1228</v>
      </c>
      <c r="B32" s="2072"/>
      <c r="C32" s="2073">
        <f>'[6]P51--56écoR3'!C32</f>
        <v>337.7</v>
      </c>
      <c r="D32" s="1815">
        <f>'[6]P51--56écoR3'!D32</f>
        <v>772.5</v>
      </c>
      <c r="E32" s="2073"/>
      <c r="F32" s="2073">
        <f>'[6]P51--56écoR3'!F32</f>
        <v>2615.8000000000002</v>
      </c>
      <c r="G32" s="2073">
        <f>'[6]P51--56écoR3'!G32</f>
        <v>2772.3</v>
      </c>
      <c r="H32" s="2073"/>
      <c r="I32" s="1815">
        <f>'[6]P51--56écoR3'!I32</f>
        <v>424.6</v>
      </c>
      <c r="J32" s="2073">
        <f>'[6]P51--56écoR3'!J32</f>
        <v>383</v>
      </c>
      <c r="K32" s="2074"/>
      <c r="L32" s="2074"/>
      <c r="M32" s="2074" t="s">
        <v>1229</v>
      </c>
      <c r="N32" s="83"/>
    </row>
    <row r="33" spans="1:13" ht="18" hidden="1" customHeight="1" thickBot="1">
      <c r="A33" s="2096"/>
      <c r="B33" s="2097"/>
      <c r="C33" s="2098"/>
      <c r="D33" s="2098"/>
      <c r="E33" s="2098"/>
      <c r="F33" s="2098"/>
      <c r="G33" s="2098"/>
      <c r="H33" s="2098"/>
      <c r="I33" s="2098"/>
      <c r="J33" s="2098"/>
      <c r="K33" s="2097"/>
      <c r="L33" s="2097"/>
      <c r="M33" s="2100"/>
    </row>
    <row r="34" spans="1:13" s="695" customFormat="1" ht="36" customHeight="1" thickTop="1">
      <c r="A34" s="947" t="s">
        <v>404</v>
      </c>
      <c r="B34" s="947"/>
      <c r="C34" s="947"/>
      <c r="M34" s="695" t="s">
        <v>405</v>
      </c>
    </row>
    <row r="35" spans="1:13" s="302" customFormat="1" ht="36" customHeight="1">
      <c r="A35" s="81"/>
      <c r="B35" s="81"/>
      <c r="C35" s="81"/>
      <c r="D35" s="81"/>
      <c r="E35" s="81"/>
      <c r="F35" s="81"/>
      <c r="G35" s="66"/>
      <c r="H35" s="81"/>
      <c r="I35" s="81"/>
      <c r="J35" s="81"/>
      <c r="K35" s="81"/>
      <c r="L35" s="81"/>
      <c r="M35" s="81"/>
    </row>
    <row r="36" spans="1:13" s="302" customFormat="1" ht="18" customHeight="1">
      <c r="A36" s="431" t="s">
        <v>128</v>
      </c>
      <c r="B36" s="427"/>
      <c r="C36" s="263"/>
      <c r="D36" s="81"/>
      <c r="E36" s="81"/>
      <c r="F36" s="81"/>
      <c r="G36" s="66"/>
      <c r="H36" s="81"/>
      <c r="I36" s="81"/>
      <c r="J36" s="81"/>
      <c r="K36" s="427"/>
      <c r="L36" s="427"/>
      <c r="M36" s="428" t="s">
        <v>258</v>
      </c>
    </row>
    <row r="37" spans="1:13" s="317" customFormat="1" ht="18" customHeight="1">
      <c r="A37" s="668"/>
      <c r="B37" s="20"/>
      <c r="C37" s="263"/>
      <c r="D37" s="263"/>
      <c r="E37" s="263"/>
      <c r="F37" s="263"/>
      <c r="G37" s="66"/>
      <c r="H37" s="263"/>
      <c r="I37" s="263"/>
      <c r="J37" s="263"/>
      <c r="K37" s="20"/>
      <c r="L37" s="20"/>
      <c r="M37" s="669"/>
    </row>
    <row r="38" spans="1:13" ht="18" customHeight="1">
      <c r="A38" s="18" t="s">
        <v>112</v>
      </c>
      <c r="M38" s="107" t="s">
        <v>259</v>
      </c>
    </row>
    <row r="39" spans="1:13" s="302" customFormat="1" ht="18" customHeight="1" thickBot="1">
      <c r="A39" s="103" t="s">
        <v>20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 t="s">
        <v>260</v>
      </c>
    </row>
    <row r="40" spans="1:13" ht="18" customHeight="1" thickTop="1">
      <c r="A40" s="1316"/>
      <c r="B40" s="1316"/>
      <c r="C40" s="1316"/>
      <c r="D40" s="1316"/>
      <c r="E40" s="1317">
        <v>2017</v>
      </c>
      <c r="F40" s="1317"/>
      <c r="G40" s="1317"/>
      <c r="H40" s="1317">
        <v>2016</v>
      </c>
      <c r="I40" s="1316"/>
      <c r="J40" s="1318"/>
      <c r="K40" s="1319"/>
      <c r="L40" s="1319"/>
      <c r="M40" s="1320"/>
    </row>
    <row r="41" spans="1:13" s="263" customFormat="1" ht="18" customHeight="1">
      <c r="A41" s="461" t="s">
        <v>586</v>
      </c>
      <c r="B41" s="62"/>
      <c r="C41" s="62"/>
      <c r="D41" s="32"/>
      <c r="E41" s="62"/>
      <c r="F41" s="62"/>
      <c r="G41" s="239"/>
      <c r="H41" s="62"/>
      <c r="I41" s="32"/>
      <c r="J41" s="62"/>
      <c r="K41" s="62"/>
      <c r="L41" s="62"/>
      <c r="M41" s="655" t="s">
        <v>594</v>
      </c>
    </row>
    <row r="42" spans="1:13" s="317" customFormat="1" ht="18" customHeight="1">
      <c r="A42" s="275" t="s">
        <v>806</v>
      </c>
      <c r="B42" s="62"/>
      <c r="C42" s="62"/>
      <c r="D42" s="271"/>
      <c r="E42" s="247">
        <f>'[9]P51--56écoR3'!E42</f>
        <v>92.6</v>
      </c>
      <c r="F42" s="247"/>
      <c r="G42" s="247"/>
      <c r="H42" s="247">
        <f>'[9]P51--56écoR3'!H42</f>
        <v>115.3</v>
      </c>
      <c r="I42" s="247"/>
      <c r="J42" s="62"/>
      <c r="K42" s="62"/>
      <c r="L42" s="62"/>
      <c r="M42" s="269" t="s">
        <v>807</v>
      </c>
    </row>
    <row r="43" spans="1:13" s="302" customFormat="1" ht="18" customHeight="1" thickBot="1">
      <c r="A43" s="1290" t="s">
        <v>808</v>
      </c>
      <c r="B43" s="1294"/>
      <c r="C43" s="1294"/>
      <c r="D43" s="1295"/>
      <c r="E43" s="1295">
        <f>'[9]P51--56écoR3'!E43</f>
        <v>36.799999999999997</v>
      </c>
      <c r="F43" s="1295"/>
      <c r="G43" s="1295"/>
      <c r="H43" s="1295">
        <f>'[9]P51--56écoR3'!H43</f>
        <v>49.2</v>
      </c>
      <c r="I43" s="1295"/>
      <c r="J43" s="1294"/>
      <c r="K43" s="1294"/>
      <c r="L43" s="1294"/>
      <c r="M43" s="1414" t="s">
        <v>809</v>
      </c>
    </row>
    <row r="44" spans="1:13" s="302" customFormat="1" ht="18" customHeight="1" thickTop="1">
      <c r="A44" s="98" t="s">
        <v>482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 t="s">
        <v>483</v>
      </c>
    </row>
    <row r="45" spans="1:13" s="302" customFormat="1" ht="18" customHeight="1">
      <c r="A45" s="656"/>
      <c r="B45" s="657"/>
      <c r="C45" s="657"/>
      <c r="D45" s="658"/>
      <c r="E45" s="657"/>
      <c r="F45" s="657"/>
      <c r="G45" s="658"/>
      <c r="H45" s="657"/>
      <c r="I45" s="658"/>
      <c r="J45" s="657"/>
      <c r="K45" s="657"/>
      <c r="L45" s="657"/>
      <c r="M45" s="659"/>
    </row>
    <row r="46" spans="1:13" ht="18" customHeight="1">
      <c r="A46" s="462" t="s">
        <v>590</v>
      </c>
      <c r="B46" s="229"/>
      <c r="C46" s="229"/>
      <c r="D46" s="229"/>
      <c r="E46" s="229"/>
      <c r="F46" s="229"/>
      <c r="G46" s="229"/>
      <c r="H46" s="229"/>
      <c r="I46" s="229"/>
      <c r="J46" s="467"/>
      <c r="K46" s="19"/>
      <c r="L46" s="19"/>
      <c r="M46" s="468" t="s">
        <v>598</v>
      </c>
    </row>
    <row r="47" spans="1:13" ht="18" customHeight="1" thickBot="1">
      <c r="A47" s="103" t="s">
        <v>20</v>
      </c>
      <c r="B47" s="153"/>
      <c r="C47" s="153"/>
      <c r="D47" s="1362"/>
      <c r="E47" s="153"/>
      <c r="F47" s="1362"/>
      <c r="G47" s="1362"/>
      <c r="H47" s="153"/>
      <c r="I47" s="1362"/>
      <c r="J47" s="153"/>
      <c r="K47" s="153"/>
      <c r="L47" s="153"/>
      <c r="M47" s="81" t="s">
        <v>260</v>
      </c>
    </row>
    <row r="48" spans="1:13" ht="18" customHeight="1" thickTop="1">
      <c r="A48" s="1321"/>
      <c r="B48" s="1316"/>
      <c r="C48" s="1322"/>
      <c r="D48" s="1323"/>
      <c r="E48" s="1317">
        <v>2017</v>
      </c>
      <c r="F48" s="1317"/>
      <c r="G48" s="1317"/>
      <c r="H48" s="1317">
        <v>2016</v>
      </c>
      <c r="I48" s="1323"/>
      <c r="J48" s="1322"/>
      <c r="K48" s="1322"/>
      <c r="L48" s="1322"/>
      <c r="M48" s="1316"/>
    </row>
    <row r="49" spans="1:13" ht="18" customHeight="1">
      <c r="A49" s="660" t="s">
        <v>810</v>
      </c>
      <c r="B49" s="239"/>
      <c r="C49" s="62"/>
      <c r="D49" s="32"/>
      <c r="E49" s="268">
        <f>'[9]P51--56écoR3'!E49</f>
        <v>2829.5</v>
      </c>
      <c r="F49" s="298"/>
      <c r="G49" s="298"/>
      <c r="H49" s="268">
        <f>'[9]P51--56écoR3'!H49</f>
        <v>2744</v>
      </c>
      <c r="I49" s="271"/>
      <c r="J49" s="62"/>
      <c r="K49" s="62"/>
      <c r="L49" s="62"/>
      <c r="M49" s="661" t="s">
        <v>811</v>
      </c>
    </row>
    <row r="50" spans="1:13" ht="18" customHeight="1" thickBot="1">
      <c r="A50" s="1291" t="s">
        <v>10</v>
      </c>
      <c r="B50" s="1268"/>
      <c r="C50" s="1268"/>
      <c r="D50" s="1268"/>
      <c r="E50" s="1807">
        <f>'[9]P51--56écoR3'!E50</f>
        <v>9</v>
      </c>
      <c r="F50" s="1293"/>
      <c r="G50" s="1293"/>
      <c r="H50" s="1807">
        <f>'[9]P51--56écoR3'!H50</f>
        <v>9.1</v>
      </c>
      <c r="I50" s="1268"/>
      <c r="J50" s="1268"/>
      <c r="K50" s="1268"/>
      <c r="L50" s="1268"/>
      <c r="M50" s="1292" t="s">
        <v>188</v>
      </c>
    </row>
    <row r="51" spans="1:13" ht="18" customHeight="1" thickTop="1">
      <c r="A51" s="99" t="s">
        <v>482</v>
      </c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 t="s">
        <v>483</v>
      </c>
    </row>
    <row r="52" spans="1:13" ht="18" customHeight="1">
      <c r="A52" s="302"/>
      <c r="B52" s="302"/>
      <c r="C52" s="302"/>
      <c r="D52" s="302"/>
      <c r="E52" s="302"/>
      <c r="F52" s="302"/>
      <c r="G52" s="302"/>
      <c r="H52" s="302"/>
      <c r="I52" s="302"/>
      <c r="J52" s="302"/>
      <c r="K52" s="302"/>
      <c r="L52" s="302"/>
      <c r="M52" s="302"/>
    </row>
    <row r="53" spans="1:13" ht="36" customHeight="1">
      <c r="A53" s="302"/>
      <c r="B53" s="302"/>
      <c r="C53" s="302"/>
      <c r="D53" s="302"/>
      <c r="E53" s="302"/>
      <c r="F53" s="302"/>
      <c r="G53" s="302"/>
      <c r="H53" s="302"/>
      <c r="I53" s="302"/>
      <c r="J53" s="302"/>
      <c r="K53" s="302"/>
      <c r="L53" s="302"/>
      <c r="M53" s="302"/>
    </row>
    <row r="54" spans="1:13" ht="18" customHeight="1">
      <c r="A54" s="302"/>
      <c r="B54" s="302"/>
      <c r="C54" s="302"/>
      <c r="D54" s="302"/>
      <c r="E54" s="302"/>
      <c r="F54" s="302"/>
      <c r="G54" s="302"/>
      <c r="H54" s="302"/>
      <c r="I54" s="302"/>
      <c r="J54" s="302"/>
      <c r="K54" s="302"/>
      <c r="L54" s="302"/>
      <c r="M54" s="302"/>
    </row>
    <row r="55" spans="1:13" ht="28.5" customHeight="1">
      <c r="A55" s="302"/>
      <c r="B55" s="302"/>
      <c r="C55" s="302"/>
      <c r="D55" s="302"/>
      <c r="E55" s="302"/>
      <c r="F55" s="302"/>
      <c r="G55" s="302"/>
      <c r="H55" s="302"/>
      <c r="I55" s="302"/>
      <c r="J55" s="302"/>
      <c r="K55" s="302"/>
      <c r="L55" s="302"/>
      <c r="M55" s="302"/>
    </row>
    <row r="56" spans="1:13" ht="18" customHeight="1" thickBot="1">
      <c r="A56" s="302"/>
      <c r="B56" s="302"/>
      <c r="C56" s="302"/>
      <c r="D56" s="302"/>
      <c r="E56" s="302"/>
      <c r="F56" s="302"/>
      <c r="G56" s="302"/>
      <c r="H56" s="302"/>
      <c r="I56" s="302"/>
      <c r="J56" s="302"/>
      <c r="K56" s="302"/>
      <c r="L56" s="302"/>
      <c r="M56" s="302"/>
    </row>
    <row r="57" spans="1:13" ht="13.5" customHeight="1" thickTop="1">
      <c r="A57" s="992"/>
      <c r="B57" s="992"/>
      <c r="C57" s="992"/>
      <c r="D57" s="992"/>
      <c r="E57" s="992"/>
      <c r="F57" s="992"/>
      <c r="G57" s="992"/>
      <c r="H57" s="992"/>
      <c r="I57" s="992"/>
      <c r="J57" s="992"/>
      <c r="K57" s="992"/>
      <c r="L57" s="992"/>
      <c r="M57" s="992"/>
    </row>
    <row r="58" spans="1:13" ht="18" customHeight="1">
      <c r="A58" s="302"/>
      <c r="B58" s="302"/>
      <c r="C58" s="302"/>
      <c r="D58" s="302"/>
      <c r="E58" s="302"/>
      <c r="F58" s="302"/>
      <c r="G58" s="302"/>
      <c r="H58" s="302"/>
      <c r="I58" s="302"/>
      <c r="J58" s="302"/>
      <c r="K58" s="302"/>
      <c r="L58" s="302"/>
      <c r="M58" s="302"/>
    </row>
    <row r="59" spans="1:13" ht="18" customHeight="1" thickBot="1">
      <c r="A59" s="18" t="s">
        <v>625</v>
      </c>
      <c r="M59" s="107" t="s">
        <v>626</v>
      </c>
    </row>
    <row r="60" spans="1:13" s="263" customFormat="1" ht="15.95" customHeight="1" thickTop="1">
      <c r="A60" s="1234"/>
      <c r="B60" s="2329" t="s">
        <v>262</v>
      </c>
      <c r="C60" s="2329"/>
      <c r="D60" s="2329" t="s">
        <v>487</v>
      </c>
      <c r="E60" s="2329"/>
      <c r="F60" s="2329"/>
      <c r="G60" s="2329"/>
      <c r="H60" s="2349" t="s">
        <v>261</v>
      </c>
      <c r="I60" s="2349"/>
      <c r="J60" s="1367"/>
      <c r="K60" s="1236"/>
      <c r="L60" s="1236"/>
      <c r="M60" s="1237"/>
    </row>
    <row r="61" spans="1:13" ht="15.95" customHeight="1">
      <c r="A61" s="303"/>
      <c r="B61" s="2330"/>
      <c r="C61" s="2330"/>
      <c r="D61" s="2330"/>
      <c r="E61" s="2330"/>
      <c r="F61" s="2330"/>
      <c r="G61" s="2330"/>
      <c r="H61" s="303" t="s">
        <v>488</v>
      </c>
      <c r="I61" s="1382"/>
      <c r="J61" s="1382"/>
      <c r="K61" s="305"/>
      <c r="L61" s="305"/>
      <c r="M61" s="304"/>
    </row>
    <row r="62" spans="1:13" ht="15.95" customHeight="1">
      <c r="A62" s="306"/>
      <c r="B62" s="2331" t="s">
        <v>94</v>
      </c>
      <c r="C62" s="2331"/>
      <c r="D62" s="2331" t="s">
        <v>489</v>
      </c>
      <c r="E62" s="2331"/>
      <c r="F62" s="2331"/>
      <c r="G62" s="2331"/>
      <c r="H62" s="2331" t="s">
        <v>93</v>
      </c>
      <c r="I62" s="2331"/>
      <c r="J62" s="1366"/>
      <c r="K62" s="307"/>
      <c r="L62" s="307"/>
      <c r="M62" s="304"/>
    </row>
    <row r="63" spans="1:13" ht="15.95" customHeight="1">
      <c r="A63" s="306"/>
      <c r="B63" s="2332"/>
      <c r="C63" s="2332"/>
      <c r="D63" s="2332"/>
      <c r="E63" s="2332"/>
      <c r="F63" s="2332"/>
      <c r="G63" s="2332"/>
      <c r="H63" s="2348" t="s">
        <v>490</v>
      </c>
      <c r="I63" s="2348"/>
      <c r="J63" s="1384"/>
      <c r="K63" s="309"/>
      <c r="L63" s="307"/>
      <c r="M63" s="304"/>
    </row>
    <row r="64" spans="1:13" ht="18" customHeight="1">
      <c r="A64" s="236"/>
      <c r="B64" s="2327" t="s">
        <v>491</v>
      </c>
      <c r="C64" s="2327"/>
      <c r="D64" s="2327" t="s">
        <v>492</v>
      </c>
      <c r="E64" s="2327"/>
      <c r="F64" s="2328" t="s">
        <v>600</v>
      </c>
      <c r="G64" s="2328"/>
      <c r="H64" s="154"/>
      <c r="I64" s="1373"/>
      <c r="J64" s="1373"/>
      <c r="K64" s="154"/>
      <c r="L64" s="154"/>
      <c r="M64" s="141"/>
    </row>
    <row r="65" spans="1:16" ht="18" customHeight="1">
      <c r="A65" s="232"/>
      <c r="B65" s="2326" t="s">
        <v>264</v>
      </c>
      <c r="C65" s="2326"/>
      <c r="D65" s="2326" t="s">
        <v>263</v>
      </c>
      <c r="E65" s="2326"/>
      <c r="F65" s="2326" t="s">
        <v>601</v>
      </c>
      <c r="G65" s="2326"/>
      <c r="H65" s="1374"/>
      <c r="I65" s="1374"/>
      <c r="J65" s="1374"/>
      <c r="K65" s="152"/>
      <c r="L65" s="152"/>
      <c r="M65" s="142"/>
    </row>
    <row r="66" spans="1:16" ht="15.95" customHeight="1">
      <c r="A66" s="232"/>
      <c r="B66" s="1097">
        <v>2017</v>
      </c>
      <c r="C66" s="1097">
        <v>2016</v>
      </c>
      <c r="D66" s="1097">
        <v>2017</v>
      </c>
      <c r="E66" s="1097">
        <v>2016</v>
      </c>
      <c r="F66" s="1097">
        <v>2017</v>
      </c>
      <c r="G66" s="1097">
        <v>2016</v>
      </c>
      <c r="H66" s="1097">
        <v>2017</v>
      </c>
      <c r="I66" s="1097">
        <v>2016</v>
      </c>
      <c r="J66" s="1374"/>
      <c r="K66" s="152"/>
      <c r="L66" s="187"/>
      <c r="M66" s="239"/>
    </row>
    <row r="67" spans="1:16" ht="18" customHeight="1">
      <c r="A67" s="310" t="s">
        <v>493</v>
      </c>
      <c r="B67" s="521">
        <f>'[9]P51--56écoR3'!B67</f>
        <v>192387</v>
      </c>
      <c r="C67" s="521">
        <f>'[9]P51--56écoR3'!C67</f>
        <v>180404</v>
      </c>
      <c r="D67" s="521">
        <f>'[9]P51--56écoR3'!D67</f>
        <v>25857</v>
      </c>
      <c r="E67" s="383">
        <f>'[9]P51--56écoR3'!E67</f>
        <v>23748</v>
      </c>
      <c r="F67" s="383">
        <f>'[9]P51--56écoR3'!F67</f>
        <v>89204</v>
      </c>
      <c r="G67" s="521">
        <f>'[9]P51--56écoR3'!G67</f>
        <v>91500</v>
      </c>
      <c r="H67" s="521">
        <f>'[9]P51--56écoR3'!H67</f>
        <v>135547</v>
      </c>
      <c r="I67" s="521">
        <f>'[9]P51--56écoR3'!I67</f>
        <v>134698</v>
      </c>
      <c r="J67" s="521"/>
      <c r="K67" s="521"/>
      <c r="L67" s="312"/>
      <c r="M67" s="302" t="s">
        <v>812</v>
      </c>
    </row>
    <row r="68" spans="1:16" ht="18" customHeight="1" thickBot="1">
      <c r="A68" s="1291" t="s">
        <v>10</v>
      </c>
      <c r="B68" s="1435">
        <f>'[9]P51--56écoR3'!B68</f>
        <v>9.1999999999999993</v>
      </c>
      <c r="C68" s="1435">
        <f>'[9]P51--56écoR3'!C68</f>
        <v>9</v>
      </c>
      <c r="D68" s="1435">
        <f>'[9]P51--56écoR3'!D68</f>
        <v>8.5</v>
      </c>
      <c r="E68" s="1435">
        <f>'[9]P51--56écoR3'!E68</f>
        <v>8</v>
      </c>
      <c r="F68" s="1435">
        <f>'[9]P51--56écoR3'!F68</f>
        <v>13.8</v>
      </c>
      <c r="G68" s="1435">
        <f>'[9]P51--56écoR3'!G68</f>
        <v>14.6</v>
      </c>
      <c r="H68" s="1435">
        <f>'[9]P51--56écoR3'!H68</f>
        <v>11.9</v>
      </c>
      <c r="I68" s="1435">
        <f>'[9]P51--56écoR3'!I68</f>
        <v>12.1</v>
      </c>
      <c r="J68" s="1435"/>
      <c r="K68" s="1435"/>
      <c r="L68" s="1268"/>
      <c r="M68" s="1292" t="s">
        <v>188</v>
      </c>
    </row>
    <row r="69" spans="1:16" s="263" customFormat="1" ht="17.100000000000001" customHeight="1" thickTop="1">
      <c r="A69" s="313" t="s">
        <v>495</v>
      </c>
      <c r="B69" s="314"/>
      <c r="C69" s="315"/>
      <c r="D69" s="315"/>
      <c r="E69" s="315"/>
      <c r="F69" s="315"/>
      <c r="G69" s="315"/>
      <c r="H69" s="315"/>
      <c r="I69" s="315"/>
      <c r="J69" s="315"/>
      <c r="K69" s="314"/>
      <c r="L69" s="314"/>
      <c r="M69" s="316" t="s">
        <v>496</v>
      </c>
    </row>
    <row r="70" spans="1:16" ht="17.100000000000001" customHeight="1">
      <c r="A70" s="318" t="s">
        <v>482</v>
      </c>
      <c r="B70" s="302"/>
      <c r="C70" s="302"/>
      <c r="D70" s="302"/>
      <c r="E70" s="302"/>
      <c r="F70" s="302"/>
      <c r="G70" s="302"/>
      <c r="H70" s="302"/>
      <c r="I70" s="302"/>
      <c r="J70" s="302"/>
      <c r="K70" s="302"/>
      <c r="L70" s="302"/>
      <c r="M70" s="302" t="s">
        <v>483</v>
      </c>
    </row>
    <row r="71" spans="1:16" s="263" customFormat="1" ht="18" customHeight="1">
      <c r="A71" s="5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</row>
    <row r="72" spans="1:16" ht="18" customHeight="1">
      <c r="A72" s="431" t="s">
        <v>627</v>
      </c>
      <c r="B72" s="427"/>
      <c r="C72" s="263"/>
      <c r="K72" s="427"/>
      <c r="L72" s="427"/>
      <c r="M72" s="428" t="s">
        <v>628</v>
      </c>
    </row>
    <row r="73" spans="1:16" ht="18" customHeight="1">
      <c r="A73" s="28"/>
      <c r="B73" s="20"/>
      <c r="C73" s="263"/>
      <c r="D73" s="263"/>
      <c r="E73" s="263"/>
      <c r="F73" s="263"/>
      <c r="G73" s="263"/>
      <c r="H73" s="263"/>
      <c r="I73" s="263"/>
      <c r="J73" s="263"/>
      <c r="K73" s="263"/>
      <c r="L73" s="263"/>
      <c r="M73" s="263"/>
    </row>
    <row r="74" spans="1:16" ht="18" customHeight="1" thickBot="1">
      <c r="A74" s="18" t="s">
        <v>629</v>
      </c>
      <c r="M74" s="151" t="s">
        <v>630</v>
      </c>
    </row>
    <row r="75" spans="1:16" ht="15.95" customHeight="1" thickTop="1">
      <c r="A75" s="1321"/>
      <c r="B75" s="1316"/>
      <c r="C75" s="1322"/>
      <c r="D75" s="1323"/>
      <c r="E75" s="1317">
        <v>2017</v>
      </c>
      <c r="F75" s="1317"/>
      <c r="G75" s="1317"/>
      <c r="H75" s="1317">
        <v>2016</v>
      </c>
      <c r="I75" s="1323"/>
      <c r="J75" s="1322"/>
      <c r="K75" s="1322"/>
      <c r="L75" s="1322"/>
      <c r="M75" s="1316"/>
    </row>
    <row r="76" spans="1:16" ht="18" customHeight="1">
      <c r="A76" s="22" t="s">
        <v>813</v>
      </c>
      <c r="B76" s="662"/>
      <c r="C76" s="662"/>
      <c r="D76" s="663"/>
      <c r="E76" s="663" t="str">
        <f>'[9]P51--56écoR3'!E76</f>
        <v>…</v>
      </c>
      <c r="F76" s="521"/>
      <c r="G76" s="910"/>
      <c r="H76" s="2069" t="str">
        <f>'[9]P51--56écoR3'!H76</f>
        <v>…</v>
      </c>
      <c r="I76" s="197"/>
      <c r="J76" s="197"/>
      <c r="K76" s="197"/>
      <c r="L76" s="197"/>
      <c r="M76" s="525" t="s">
        <v>814</v>
      </c>
    </row>
    <row r="77" spans="1:16" ht="18" customHeight="1" thickBot="1">
      <c r="A77" s="1192" t="s">
        <v>815</v>
      </c>
      <c r="B77" s="1415"/>
      <c r="C77" s="1415"/>
      <c r="D77" s="1416"/>
      <c r="E77" s="1417" t="str">
        <f>'[9]P51--56écoR3'!E77</f>
        <v>…</v>
      </c>
      <c r="F77" s="1417"/>
      <c r="G77" s="1418"/>
      <c r="H77" s="1416" t="str">
        <f>'[9]P51--56écoR3'!H77</f>
        <v>…</v>
      </c>
      <c r="I77" s="1288"/>
      <c r="J77" s="1288"/>
      <c r="K77" s="1288"/>
      <c r="L77" s="1288"/>
      <c r="M77" s="1274" t="s">
        <v>816</v>
      </c>
    </row>
    <row r="78" spans="1:16" ht="17.100000000000001" customHeight="1" thickTop="1">
      <c r="A78" s="667" t="s">
        <v>647</v>
      </c>
      <c r="B78" s="667"/>
      <c r="M78" s="81" t="s">
        <v>648</v>
      </c>
      <c r="N78" s="670"/>
      <c r="O78" s="670"/>
      <c r="P78" s="263"/>
    </row>
    <row r="79" spans="1:16" ht="18" customHeight="1">
      <c r="A79" s="5"/>
      <c r="N79" s="671"/>
      <c r="O79" s="671"/>
    </row>
    <row r="80" spans="1:16" ht="18" customHeight="1">
      <c r="A80" s="431" t="s">
        <v>649</v>
      </c>
      <c r="B80" s="427"/>
      <c r="C80" s="263"/>
      <c r="K80" s="427"/>
      <c r="L80" s="427"/>
      <c r="M80" s="428" t="s">
        <v>650</v>
      </c>
      <c r="N80" s="672"/>
      <c r="O80" s="672"/>
    </row>
    <row r="81" spans="1:15" ht="18" customHeight="1">
      <c r="A81" s="668"/>
      <c r="B81" s="20"/>
      <c r="C81" s="263"/>
      <c r="D81" s="263"/>
      <c r="E81" s="263"/>
      <c r="F81" s="263"/>
      <c r="G81" s="263"/>
      <c r="H81" s="263"/>
      <c r="I81" s="263"/>
      <c r="J81" s="263"/>
      <c r="K81" s="20"/>
      <c r="L81" s="20"/>
      <c r="M81" s="669"/>
      <c r="N81" s="672"/>
      <c r="O81" s="672"/>
    </row>
    <row r="82" spans="1:15" ht="18" customHeight="1">
      <c r="A82" s="18" t="s">
        <v>113</v>
      </c>
      <c r="M82" s="107" t="s">
        <v>265</v>
      </c>
      <c r="N82" s="672"/>
      <c r="O82" s="672"/>
    </row>
    <row r="83" spans="1:15" ht="17.100000000000001" customHeight="1" thickBot="1">
      <c r="A83" s="103" t="s">
        <v>21</v>
      </c>
      <c r="K83" s="24"/>
      <c r="L83" s="24"/>
      <c r="M83" s="81" t="s">
        <v>276</v>
      </c>
    </row>
    <row r="84" spans="1:15" ht="15.95" customHeight="1" thickTop="1">
      <c r="A84" s="1238"/>
      <c r="B84" s="2316" t="s">
        <v>272</v>
      </c>
      <c r="C84" s="2316" t="s">
        <v>271</v>
      </c>
      <c r="D84" s="2316"/>
      <c r="E84" s="2316" t="s">
        <v>261</v>
      </c>
      <c r="F84" s="1360" t="s">
        <v>269</v>
      </c>
      <c r="G84" s="1360" t="s">
        <v>267</v>
      </c>
      <c r="H84" s="2294" t="s">
        <v>266</v>
      </c>
      <c r="I84" s="2294"/>
      <c r="J84" s="2061" t="s">
        <v>266</v>
      </c>
      <c r="K84" s="1239"/>
      <c r="L84" s="1239"/>
      <c r="M84" s="1218"/>
    </row>
    <row r="85" spans="1:15" ht="15.95" customHeight="1">
      <c r="A85" s="124"/>
      <c r="B85" s="2323"/>
      <c r="C85" s="2323"/>
      <c r="D85" s="2323"/>
      <c r="E85" s="2323"/>
      <c r="F85" s="1365" t="s">
        <v>270</v>
      </c>
      <c r="G85" s="1365" t="s">
        <v>268</v>
      </c>
      <c r="H85" s="2307" t="s">
        <v>499</v>
      </c>
      <c r="I85" s="2307"/>
      <c r="J85" s="2064" t="s">
        <v>1255</v>
      </c>
      <c r="K85" s="179"/>
      <c r="L85" s="179"/>
      <c r="M85" s="229"/>
    </row>
    <row r="86" spans="1:15" ht="15.95" customHeight="1">
      <c r="A86" s="237"/>
      <c r="B86" s="1362"/>
      <c r="C86" s="2304"/>
      <c r="D86" s="2304"/>
      <c r="E86" s="1362"/>
      <c r="F86" s="1362"/>
      <c r="G86" s="1362" t="s">
        <v>23</v>
      </c>
      <c r="H86" s="2304" t="s">
        <v>22</v>
      </c>
      <c r="I86" s="2304"/>
      <c r="J86" s="1343" t="s">
        <v>180</v>
      </c>
      <c r="K86" s="153"/>
      <c r="L86" s="153"/>
      <c r="M86" s="229"/>
    </row>
    <row r="87" spans="1:15" ht="15.95" customHeight="1">
      <c r="A87" s="237"/>
      <c r="B87" s="70" t="s">
        <v>274</v>
      </c>
      <c r="C87" s="2304" t="s">
        <v>273</v>
      </c>
      <c r="D87" s="2304"/>
      <c r="E87" s="1362" t="s">
        <v>27</v>
      </c>
      <c r="F87" s="1362" t="s">
        <v>86</v>
      </c>
      <c r="G87" s="1362" t="s">
        <v>24</v>
      </c>
      <c r="H87" s="2304" t="s">
        <v>507</v>
      </c>
      <c r="I87" s="2304"/>
      <c r="J87" s="180" t="s">
        <v>1256</v>
      </c>
      <c r="K87" s="153"/>
      <c r="L87" s="153"/>
      <c r="M87" s="229"/>
    </row>
    <row r="88" spans="1:15" ht="15.95" customHeight="1">
      <c r="A88" s="232"/>
      <c r="B88" s="1364"/>
      <c r="C88" s="2302"/>
      <c r="D88" s="2302"/>
      <c r="E88" s="1364"/>
      <c r="F88" s="1364" t="s">
        <v>26</v>
      </c>
      <c r="G88" s="1364" t="s">
        <v>25</v>
      </c>
      <c r="H88" s="2302"/>
      <c r="I88" s="2302"/>
      <c r="J88" s="1364"/>
      <c r="K88" s="69"/>
      <c r="L88" s="69"/>
      <c r="M88" s="142"/>
    </row>
    <row r="89" spans="1:15" ht="18" customHeight="1">
      <c r="A89" s="1101" t="s">
        <v>1222</v>
      </c>
      <c r="B89" s="32"/>
      <c r="C89" s="1099"/>
      <c r="D89" s="1099"/>
      <c r="E89" s="1099"/>
      <c r="F89" s="1099"/>
      <c r="G89" s="1099"/>
      <c r="H89" s="1100"/>
      <c r="I89" s="1364"/>
      <c r="J89" s="1364"/>
      <c r="K89" s="69"/>
      <c r="L89" s="62"/>
      <c r="M89" s="1129" t="s">
        <v>1223</v>
      </c>
    </row>
    <row r="90" spans="1:15" ht="18" customHeight="1">
      <c r="A90" s="232" t="s">
        <v>166</v>
      </c>
      <c r="B90" s="488">
        <f>'[3]P51--56écoR3'!B90</f>
        <v>620</v>
      </c>
      <c r="C90" s="2312">
        <f>'[3]P51--56écoR3'!C90</f>
        <v>3523</v>
      </c>
      <c r="D90" s="2312">
        <f>'[3]P51--56écoR3'!D90</f>
        <v>0</v>
      </c>
      <c r="E90" s="488">
        <f>'[3]P51--56écoR3'!E90</f>
        <v>23887</v>
      </c>
      <c r="F90" s="488">
        <f>'[3]P51--56écoR3'!F90</f>
        <v>25857</v>
      </c>
      <c r="G90" s="1938" t="str">
        <f>'[3]P51--56écoR3'!G90</f>
        <v>…</v>
      </c>
      <c r="H90" s="2318">
        <f>'[3]P51--56écoR3'!H90</f>
        <v>48404</v>
      </c>
      <c r="I90" s="2318">
        <f>'[3]P51--56écoR3'!I90</f>
        <v>0</v>
      </c>
      <c r="J90" s="1721">
        <f>'[3]P51--56écoR3'!J90</f>
        <v>861</v>
      </c>
      <c r="K90" s="273"/>
      <c r="L90" s="274"/>
      <c r="M90" s="155" t="s">
        <v>275</v>
      </c>
    </row>
    <row r="91" spans="1:15" ht="18" customHeight="1">
      <c r="A91" s="30" t="s">
        <v>10</v>
      </c>
      <c r="B91" s="1931">
        <f>'[3]P51--56écoR3'!B91</f>
        <v>3.5408338092518559</v>
      </c>
      <c r="C91" s="2322">
        <f>'[3]P51--56écoR3'!C91</f>
        <v>2.6450537569824015</v>
      </c>
      <c r="D91" s="2322">
        <f>'[3]P51--56écoR3'!D91</f>
        <v>0</v>
      </c>
      <c r="E91" s="1931">
        <f>'[3]P51--56écoR3'!E91</f>
        <v>6.5143284135659041</v>
      </c>
      <c r="F91" s="1931">
        <f>'[3]P51--56écoR3'!F91</f>
        <v>6.441238674834155</v>
      </c>
      <c r="G91" s="1932" t="str">
        <f>'[3]P51--56écoR3'!G91</f>
        <v>…</v>
      </c>
      <c r="H91" s="2322">
        <f>'[3]P51--56écoR3'!H91</f>
        <v>7.6187058399479959</v>
      </c>
      <c r="I91" s="2322">
        <f>'[3]P51--56écoR3'!I91</f>
        <v>0</v>
      </c>
      <c r="J91" s="1931">
        <f>'[3]P51--56écoR3'!J91</f>
        <v>12.237066515065377</v>
      </c>
      <c r="K91" s="164"/>
      <c r="L91" s="164"/>
      <c r="M91" s="123" t="s">
        <v>188</v>
      </c>
    </row>
    <row r="92" spans="1:15" ht="17.100000000000001" customHeight="1">
      <c r="A92" s="1106"/>
      <c r="B92" s="1130"/>
      <c r="C92" s="1130"/>
      <c r="D92" s="1130"/>
      <c r="E92" s="1130"/>
      <c r="F92" s="1130"/>
      <c r="G92" s="1130"/>
      <c r="H92" s="1130"/>
      <c r="I92" s="1130"/>
      <c r="J92" s="1130"/>
      <c r="K92" s="1133"/>
      <c r="L92" s="1133"/>
      <c r="M92" s="1134"/>
    </row>
    <row r="93" spans="1:15" ht="17.100000000000001" customHeight="1">
      <c r="A93" s="1102" t="s">
        <v>1224</v>
      </c>
      <c r="B93" s="1364"/>
      <c r="C93" s="106"/>
      <c r="D93" s="106"/>
      <c r="E93" s="106"/>
      <c r="F93" s="106"/>
      <c r="G93" s="106"/>
      <c r="H93" s="1098"/>
      <c r="I93" s="1364"/>
      <c r="J93" s="1364"/>
      <c r="K93" s="69"/>
      <c r="L93" s="69"/>
      <c r="M93" s="1132" t="s">
        <v>1225</v>
      </c>
    </row>
    <row r="94" spans="1:15" ht="18" customHeight="1">
      <c r="A94" s="232" t="s">
        <v>166</v>
      </c>
      <c r="B94" s="488">
        <f>'[3]P51--56écoR3'!B94</f>
        <v>541</v>
      </c>
      <c r="C94" s="2312">
        <f>'[3]P51--56écoR3'!C94</f>
        <v>3090</v>
      </c>
      <c r="D94" s="2312">
        <f>'[3]P51--56écoR3'!D94</f>
        <v>0</v>
      </c>
      <c r="E94" s="488">
        <f>'[3]P51--56écoR3'!E94</f>
        <v>17073</v>
      </c>
      <c r="F94" s="488">
        <f>'[3]P51--56écoR3'!F94</f>
        <v>20373</v>
      </c>
      <c r="G94" s="1938" t="str">
        <f>'[3]P51--56écoR3'!G94</f>
        <v>…</v>
      </c>
      <c r="H94" s="2318">
        <f>'[3]P51--56écoR3'!H94</f>
        <v>54911</v>
      </c>
      <c r="I94" s="2318">
        <f>'[3]P51--56écoR3'!I94</f>
        <v>0</v>
      </c>
      <c r="J94" s="1721" t="str">
        <f>'[3]P51--56écoR3'!J94</f>
        <v>…</v>
      </c>
      <c r="K94" s="273"/>
      <c r="L94" s="274"/>
      <c r="M94" s="155" t="s">
        <v>275</v>
      </c>
    </row>
    <row r="95" spans="1:15" ht="18" customHeight="1" thickBot="1">
      <c r="A95" s="1183" t="s">
        <v>10</v>
      </c>
      <c r="B95" s="1927">
        <f>'[3]P51--56écoR3'!B95</f>
        <v>2.842580916351408</v>
      </c>
      <c r="C95" s="2317">
        <f>'[3]P51--56écoR3'!C95</f>
        <v>2.0462627560311772</v>
      </c>
      <c r="D95" s="2317">
        <f>'[3]P51--56écoR3'!D95</f>
        <v>0</v>
      </c>
      <c r="E95" s="1927">
        <f>'[3]P51--56écoR3'!E95</f>
        <v>4.4814905228011872</v>
      </c>
      <c r="F95" s="1927">
        <f>'[3]P51--56écoR3'!F95</f>
        <v>4.8119551328229999</v>
      </c>
      <c r="G95" s="1928" t="str">
        <f>'[3]P51--56écoR3'!G95</f>
        <v>…</v>
      </c>
      <c r="H95" s="2317">
        <f>'[3]P51--56écoR3'!H95</f>
        <v>7.329401965861706</v>
      </c>
      <c r="I95" s="2317">
        <f>'[3]P51--56écoR3'!I95</f>
        <v>0</v>
      </c>
      <c r="J95" s="1927" t="str">
        <f>'[3]P51--56écoR3'!J95</f>
        <v>…</v>
      </c>
      <c r="K95" s="1286"/>
      <c r="L95" s="1286"/>
      <c r="M95" s="1179" t="s">
        <v>188</v>
      </c>
    </row>
    <row r="96" spans="1:15" ht="17.100000000000001" customHeight="1" thickTop="1">
      <c r="A96" s="2320" t="s">
        <v>1258</v>
      </c>
      <c r="B96" s="2321"/>
      <c r="C96" s="2321"/>
      <c r="D96" s="2321"/>
      <c r="E96" s="2321"/>
      <c r="F96" s="2321"/>
      <c r="G96" s="2321"/>
      <c r="I96" s="2313" t="s">
        <v>1257</v>
      </c>
      <c r="J96" s="2313"/>
      <c r="K96" s="2313"/>
      <c r="L96" s="2313"/>
      <c r="M96" s="2313"/>
    </row>
    <row r="97" spans="1:13" s="263" customFormat="1" ht="18" customHeight="1">
      <c r="A97" s="81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</row>
    <row r="98" spans="1:13" s="263" customFormat="1" ht="18" customHeight="1">
      <c r="A98" s="18" t="s">
        <v>114</v>
      </c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107" t="s">
        <v>277</v>
      </c>
    </row>
    <row r="99" spans="1:13" ht="17.100000000000001" customHeight="1" thickBot="1">
      <c r="A99" s="103" t="s">
        <v>21</v>
      </c>
      <c r="K99" s="24"/>
      <c r="L99" s="24"/>
      <c r="M99" s="81" t="s">
        <v>276</v>
      </c>
    </row>
    <row r="100" spans="1:13" ht="15.95" customHeight="1" thickTop="1">
      <c r="A100" s="1321"/>
      <c r="B100" s="1316"/>
      <c r="C100" s="1322"/>
      <c r="D100" s="1323"/>
      <c r="E100" s="1317">
        <v>2017</v>
      </c>
      <c r="F100" s="1317"/>
      <c r="G100" s="1317"/>
      <c r="H100" s="1317">
        <v>2016</v>
      </c>
      <c r="I100" s="1323"/>
      <c r="J100" s="1322"/>
      <c r="K100" s="1322"/>
      <c r="L100" s="1322"/>
      <c r="M100" s="1316"/>
    </row>
    <row r="101" spans="1:13" ht="18" customHeight="1">
      <c r="A101" s="275" t="s">
        <v>28</v>
      </c>
      <c r="B101" s="197"/>
      <c r="C101" s="618"/>
      <c r="D101" s="618"/>
      <c r="E101" s="618">
        <f>'[3]P51--56écoR3'!E101</f>
        <v>8246.3420000000006</v>
      </c>
      <c r="F101" s="618"/>
      <c r="G101" s="911"/>
      <c r="H101" s="618" t="str">
        <f>'[3]P51--56écoR3'!H101</f>
        <v>…</v>
      </c>
      <c r="I101" s="197"/>
      <c r="J101" s="197"/>
      <c r="K101" s="197"/>
      <c r="L101" s="197"/>
      <c r="M101" s="139" t="s">
        <v>278</v>
      </c>
    </row>
    <row r="102" spans="1:13" ht="18" customHeight="1">
      <c r="A102" s="275" t="s">
        <v>87</v>
      </c>
      <c r="B102" s="197"/>
      <c r="C102" s="618"/>
      <c r="D102" s="618"/>
      <c r="E102" s="618">
        <f>'[3]P51--56écoR3'!E102</f>
        <v>2734.7170000000001</v>
      </c>
      <c r="F102" s="618"/>
      <c r="G102" s="911"/>
      <c r="H102" s="618" t="str">
        <f>'[3]P51--56écoR3'!H102</f>
        <v>…</v>
      </c>
      <c r="I102" s="197"/>
      <c r="J102" s="197"/>
      <c r="K102" s="197"/>
      <c r="L102" s="197"/>
      <c r="M102" s="139" t="s">
        <v>279</v>
      </c>
    </row>
    <row r="103" spans="1:13" ht="18" customHeight="1">
      <c r="A103" s="275" t="s">
        <v>88</v>
      </c>
      <c r="B103" s="197"/>
      <c r="C103" s="618"/>
      <c r="D103" s="618"/>
      <c r="E103" s="618">
        <f>'[3]P51--56écoR3'!E103</f>
        <v>2027.588</v>
      </c>
      <c r="F103" s="618"/>
      <c r="G103" s="911"/>
      <c r="H103" s="618" t="str">
        <f>'[3]P51--56écoR3'!H103</f>
        <v>…</v>
      </c>
      <c r="I103" s="197"/>
      <c r="J103" s="197"/>
      <c r="K103" s="197"/>
      <c r="L103" s="197"/>
      <c r="M103" s="139" t="s">
        <v>280</v>
      </c>
    </row>
    <row r="104" spans="1:13" ht="18" customHeight="1">
      <c r="A104" s="275" t="s">
        <v>89</v>
      </c>
      <c r="B104" s="197"/>
      <c r="C104" s="618"/>
      <c r="D104" s="618"/>
      <c r="E104" s="618">
        <f>'[3]P51--56écoR3'!E104</f>
        <v>3688.22</v>
      </c>
      <c r="F104" s="618"/>
      <c r="G104" s="911"/>
      <c r="H104" s="618" t="str">
        <f>'[3]P51--56écoR3'!H104</f>
        <v>…</v>
      </c>
      <c r="I104" s="197"/>
      <c r="J104" s="197"/>
      <c r="K104" s="197"/>
      <c r="L104" s="197"/>
      <c r="M104" s="139" t="s">
        <v>281</v>
      </c>
    </row>
    <row r="105" spans="1:13" ht="18" customHeight="1" thickBot="1">
      <c r="A105" s="1290" t="s">
        <v>90</v>
      </c>
      <c r="B105" s="1288"/>
      <c r="C105" s="1289"/>
      <c r="D105" s="1289"/>
      <c r="E105" s="1289">
        <f>'[3]P51--56écoR3'!E105</f>
        <v>369.67099999999999</v>
      </c>
      <c r="F105" s="1289"/>
      <c r="G105" s="1289"/>
      <c r="H105" s="1289" t="str">
        <f>'[3]P51--56écoR3'!H105</f>
        <v>…</v>
      </c>
      <c r="I105" s="1288"/>
      <c r="J105" s="1288"/>
      <c r="K105" s="1288"/>
      <c r="L105" s="1288"/>
      <c r="M105" s="1207" t="s">
        <v>282</v>
      </c>
    </row>
    <row r="106" spans="1:13" s="263" customFormat="1" ht="17.100000000000001" customHeight="1" thickTop="1">
      <c r="A106" s="2320" t="s">
        <v>1258</v>
      </c>
      <c r="B106" s="2321"/>
      <c r="C106" s="2321"/>
      <c r="D106" s="2321"/>
      <c r="E106" s="2321"/>
      <c r="F106" s="2321"/>
      <c r="G106" s="2321"/>
      <c r="H106" s="81"/>
      <c r="I106" s="2313" t="s">
        <v>1257</v>
      </c>
      <c r="J106" s="2313"/>
      <c r="K106" s="2313"/>
      <c r="L106" s="2313"/>
      <c r="M106" s="2313"/>
    </row>
    <row r="107" spans="1:13" s="263" customFormat="1" ht="18" customHeight="1">
      <c r="A107" s="237"/>
      <c r="B107" s="432"/>
      <c r="C107" s="432"/>
      <c r="D107" s="432"/>
      <c r="E107" s="432"/>
      <c r="F107" s="432"/>
      <c r="G107" s="432"/>
      <c r="H107" s="432"/>
      <c r="I107" s="432"/>
      <c r="J107" s="432"/>
      <c r="K107" s="432"/>
      <c r="L107" s="432"/>
      <c r="M107" s="81"/>
    </row>
    <row r="108" spans="1:13" s="263" customFormat="1" ht="18" customHeight="1">
      <c r="A108" s="18" t="s">
        <v>115</v>
      </c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107" t="s">
        <v>283</v>
      </c>
    </row>
    <row r="109" spans="1:13" ht="17.100000000000001" customHeight="1" thickBot="1">
      <c r="A109" s="103" t="s">
        <v>21</v>
      </c>
      <c r="K109" s="24"/>
      <c r="L109" s="24"/>
      <c r="M109" s="81" t="s">
        <v>276</v>
      </c>
    </row>
    <row r="110" spans="1:13" ht="15.95" customHeight="1" thickTop="1">
      <c r="A110" s="1321"/>
      <c r="B110" s="1316"/>
      <c r="C110" s="1322"/>
      <c r="D110" s="1323"/>
      <c r="E110" s="1317">
        <v>2017</v>
      </c>
      <c r="F110" s="1317"/>
      <c r="G110" s="1317"/>
      <c r="H110" s="1317">
        <v>2016</v>
      </c>
      <c r="I110" s="1323"/>
      <c r="J110" s="1322"/>
      <c r="K110" s="1322"/>
      <c r="L110" s="1322"/>
      <c r="M110" s="1316"/>
    </row>
    <row r="111" spans="1:13" ht="18" customHeight="1">
      <c r="A111" s="269" t="s">
        <v>28</v>
      </c>
      <c r="B111" s="197"/>
      <c r="C111" s="197"/>
      <c r="D111" s="618"/>
      <c r="E111" s="618">
        <f>'[3]P51--56écoR3'!E111</f>
        <v>206.416</v>
      </c>
      <c r="F111" s="618"/>
      <c r="G111" s="911"/>
      <c r="H111" s="618" t="str">
        <f>'[3]P51--56écoR3'!H111</f>
        <v>…</v>
      </c>
      <c r="I111" s="197"/>
      <c r="J111" s="197"/>
      <c r="K111" s="197"/>
      <c r="L111" s="197"/>
      <c r="M111" s="139" t="s">
        <v>278</v>
      </c>
    </row>
    <row r="112" spans="1:13" ht="18" customHeight="1">
      <c r="A112" s="269" t="s">
        <v>87</v>
      </c>
      <c r="B112" s="197"/>
      <c r="C112" s="197"/>
      <c r="D112" s="618"/>
      <c r="E112" s="618">
        <f>'[3]P51--56écoR3'!E112</f>
        <v>86.123999999999995</v>
      </c>
      <c r="F112" s="618"/>
      <c r="G112" s="911"/>
      <c r="H112" s="618" t="str">
        <f>'[3]P51--56écoR3'!H112</f>
        <v>…</v>
      </c>
      <c r="I112" s="197"/>
      <c r="J112" s="197"/>
      <c r="K112" s="197"/>
      <c r="L112" s="197"/>
      <c r="M112" s="139" t="s">
        <v>279</v>
      </c>
    </row>
    <row r="113" spans="1:13" ht="18" customHeight="1">
      <c r="A113" s="269" t="s">
        <v>88</v>
      </c>
      <c r="B113" s="197"/>
      <c r="C113" s="197"/>
      <c r="D113" s="618"/>
      <c r="E113" s="618">
        <f>'[3]P51--56écoR3'!E113</f>
        <v>112.459</v>
      </c>
      <c r="F113" s="618"/>
      <c r="G113" s="911"/>
      <c r="H113" s="618" t="str">
        <f>'[3]P51--56écoR3'!H113</f>
        <v>…</v>
      </c>
      <c r="I113" s="197"/>
      <c r="J113" s="197"/>
      <c r="K113" s="197"/>
      <c r="L113" s="197"/>
      <c r="M113" s="139" t="s">
        <v>280</v>
      </c>
    </row>
    <row r="114" spans="1:13" ht="18" customHeight="1">
      <c r="A114" s="269" t="s">
        <v>89</v>
      </c>
      <c r="B114" s="197"/>
      <c r="C114" s="197"/>
      <c r="D114" s="618"/>
      <c r="E114" s="618">
        <f>'[3]P51--56écoR3'!E114</f>
        <v>131.73699999999999</v>
      </c>
      <c r="F114" s="618"/>
      <c r="G114" s="911"/>
      <c r="H114" s="618" t="str">
        <f>'[3]P51--56écoR3'!H114</f>
        <v>…</v>
      </c>
      <c r="I114" s="197"/>
      <c r="J114" s="197"/>
      <c r="K114" s="197"/>
      <c r="L114" s="197"/>
      <c r="M114" s="139" t="s">
        <v>281</v>
      </c>
    </row>
    <row r="115" spans="1:13" ht="18" customHeight="1" thickBot="1">
      <c r="A115" s="1275" t="s">
        <v>90</v>
      </c>
      <c r="B115" s="1288"/>
      <c r="C115" s="1288"/>
      <c r="D115" s="1315"/>
      <c r="E115" s="1289">
        <f>'[3]P51--56écoR3'!E115</f>
        <v>4.3890000000000002</v>
      </c>
      <c r="F115" s="1289"/>
      <c r="G115" s="1289"/>
      <c r="H115" s="1802" t="str">
        <f>'[3]P51--56écoR3'!H115</f>
        <v>…</v>
      </c>
      <c r="I115" s="1288"/>
      <c r="J115" s="1288"/>
      <c r="K115" s="1288"/>
      <c r="L115" s="1288"/>
      <c r="M115" s="1207" t="s">
        <v>282</v>
      </c>
    </row>
    <row r="116" spans="1:13" ht="27" customHeight="1" thickTop="1" thickBot="1">
      <c r="A116" s="2360" t="s">
        <v>1258</v>
      </c>
      <c r="B116" s="2360"/>
      <c r="C116" s="2360"/>
      <c r="D116" s="2360"/>
      <c r="E116" s="2360"/>
      <c r="F116" s="2360"/>
      <c r="G116" s="2360"/>
      <c r="H116" s="1419"/>
      <c r="I116" s="2361" t="s">
        <v>1257</v>
      </c>
      <c r="J116" s="2361"/>
      <c r="K116" s="2361"/>
      <c r="L116" s="2361"/>
      <c r="M116" s="2361"/>
    </row>
    <row r="117" spans="1:13" ht="13.5" customHeight="1" thickTop="1">
      <c r="A117" s="98"/>
      <c r="B117" s="98"/>
      <c r="C117" s="98"/>
      <c r="D117" s="98"/>
    </row>
    <row r="118" spans="1:13" ht="18" customHeight="1"/>
    <row r="119" spans="1:13" ht="18" customHeight="1">
      <c r="A119" s="431" t="s">
        <v>651</v>
      </c>
      <c r="B119" s="427"/>
      <c r="C119" s="263"/>
      <c r="K119" s="427"/>
      <c r="L119" s="427"/>
      <c r="M119" s="428" t="s">
        <v>652</v>
      </c>
    </row>
    <row r="120" spans="1:13" ht="18" customHeight="1">
      <c r="A120" s="28"/>
      <c r="B120" s="20"/>
      <c r="C120" s="263"/>
      <c r="D120" s="263"/>
      <c r="E120" s="263"/>
      <c r="F120" s="263"/>
      <c r="G120" s="263"/>
      <c r="H120" s="263"/>
      <c r="I120" s="263"/>
      <c r="J120" s="263"/>
      <c r="K120" s="263"/>
      <c r="L120" s="263"/>
      <c r="M120" s="263"/>
    </row>
    <row r="121" spans="1:13" ht="18" customHeight="1" thickBot="1">
      <c r="A121" s="18" t="s">
        <v>116</v>
      </c>
      <c r="M121" s="107" t="s">
        <v>289</v>
      </c>
    </row>
    <row r="122" spans="1:13" ht="30" customHeight="1" thickTop="1">
      <c r="A122" s="1242"/>
      <c r="B122" s="1243" t="s">
        <v>191</v>
      </c>
      <c r="C122" s="1243" t="s">
        <v>393</v>
      </c>
      <c r="D122" s="2316" t="s">
        <v>581</v>
      </c>
      <c r="E122" s="2316"/>
      <c r="F122" s="1244" t="s">
        <v>563</v>
      </c>
      <c r="G122" s="1245" t="s">
        <v>288</v>
      </c>
      <c r="H122" s="1245" t="s">
        <v>287</v>
      </c>
      <c r="I122" s="1245" t="s">
        <v>286</v>
      </c>
      <c r="J122" s="1778" t="s">
        <v>285</v>
      </c>
      <c r="K122" s="1778" t="s">
        <v>284</v>
      </c>
      <c r="L122" s="1778"/>
      <c r="M122" s="1242"/>
    </row>
    <row r="123" spans="1:13" ht="30" customHeight="1">
      <c r="A123" s="277"/>
      <c r="B123" s="1381" t="s">
        <v>4</v>
      </c>
      <c r="C123" s="1381" t="s">
        <v>434</v>
      </c>
      <c r="D123" s="2315" t="s">
        <v>582</v>
      </c>
      <c r="E123" s="2315"/>
      <c r="F123" s="1371" t="s">
        <v>564</v>
      </c>
      <c r="G123" s="1381" t="s">
        <v>33</v>
      </c>
      <c r="H123" s="1381" t="s">
        <v>32</v>
      </c>
      <c r="I123" s="1381" t="s">
        <v>31</v>
      </c>
      <c r="J123" s="1381" t="s">
        <v>30</v>
      </c>
      <c r="K123" s="1381" t="s">
        <v>29</v>
      </c>
      <c r="L123" s="1381"/>
      <c r="M123" s="278"/>
    </row>
    <row r="124" spans="1:13" ht="18" customHeight="1">
      <c r="A124" s="1101" t="s">
        <v>1230</v>
      </c>
      <c r="B124" s="654"/>
      <c r="C124" s="654"/>
      <c r="D124" s="1135"/>
      <c r="E124" s="1135"/>
      <c r="F124" s="1135"/>
      <c r="G124" s="654"/>
      <c r="H124" s="654"/>
      <c r="I124" s="654"/>
      <c r="J124" s="654"/>
      <c r="K124" s="654"/>
      <c r="L124" s="654"/>
      <c r="M124" s="74" t="s">
        <v>1232</v>
      </c>
    </row>
    <row r="125" spans="1:13" ht="18" customHeight="1">
      <c r="A125" s="232" t="s">
        <v>167</v>
      </c>
      <c r="B125" s="1369">
        <f>'[2]P51--56écoR3'!B125</f>
        <v>390</v>
      </c>
      <c r="C125" s="1369">
        <f>'[2]P51--56écoR3'!C125</f>
        <v>94</v>
      </c>
      <c r="D125" s="2314">
        <f>'[2]P51--56écoR3'!D125:E125</f>
        <v>14</v>
      </c>
      <c r="E125" s="2314"/>
      <c r="F125" s="1369">
        <f>'[2]P51--56écoR3'!F125</f>
        <v>177</v>
      </c>
      <c r="G125" s="1369">
        <f>'[2]P51--56écoR3'!G125</f>
        <v>8</v>
      </c>
      <c r="H125" s="1369">
        <f>'[2]P51--56écoR3'!H125</f>
        <v>18</v>
      </c>
      <c r="I125" s="1369">
        <f>'[2]P51--56écoR3'!I125</f>
        <v>27</v>
      </c>
      <c r="J125" s="1369">
        <f>'[2]P51--56écoR3'!J125</f>
        <v>29</v>
      </c>
      <c r="K125" s="1369">
        <f>'[2]P51--56écoR3'!K125</f>
        <v>23</v>
      </c>
      <c r="L125" s="280"/>
      <c r="M125" s="155" t="s">
        <v>290</v>
      </c>
    </row>
    <row r="126" spans="1:13" ht="18" customHeight="1">
      <c r="A126" s="30" t="s">
        <v>10</v>
      </c>
      <c r="B126" s="1372">
        <f>'[2]P51--56écoR3'!B126</f>
        <v>100</v>
      </c>
      <c r="C126" s="1372">
        <f>'[2]P51--56écoR3'!C126</f>
        <v>24.102564102564102</v>
      </c>
      <c r="D126" s="2311">
        <f>'[2]P51--56écoR3'!D126:E126</f>
        <v>3.5897435897435894</v>
      </c>
      <c r="E126" s="2311"/>
      <c r="F126" s="1372">
        <f>'[2]P51--56écoR3'!F126</f>
        <v>45.384615384615387</v>
      </c>
      <c r="G126" s="1372">
        <f>'[2]P51--56écoR3'!G126</f>
        <v>2.0512820512820511</v>
      </c>
      <c r="H126" s="1372">
        <f>'[2]P51--56écoR3'!H126</f>
        <v>4.6153846153846159</v>
      </c>
      <c r="I126" s="1372">
        <f>'[2]P51--56écoR3'!I126</f>
        <v>6.9230769230769234</v>
      </c>
      <c r="J126" s="1372">
        <f>'[2]P51--56écoR3'!J126</f>
        <v>7.4358974358974361</v>
      </c>
      <c r="K126" s="1372">
        <f>'[2]P51--56écoR3'!K126</f>
        <v>5.8974358974358969</v>
      </c>
      <c r="L126" s="1372"/>
      <c r="M126" s="123" t="s">
        <v>188</v>
      </c>
    </row>
    <row r="127" spans="1:13" ht="18" customHeight="1">
      <c r="A127" s="1106"/>
      <c r="B127" s="1130"/>
      <c r="C127" s="1130"/>
      <c r="D127" s="1130"/>
      <c r="E127" s="1130"/>
      <c r="F127" s="1130"/>
      <c r="G127" s="1130"/>
      <c r="H127" s="1130"/>
      <c r="I127" s="1130"/>
      <c r="J127" s="1130"/>
      <c r="K127" s="1130"/>
      <c r="L127" s="1130"/>
      <c r="M127" s="1134"/>
    </row>
    <row r="128" spans="1:13" ht="18" customHeight="1">
      <c r="A128" s="1102" t="s">
        <v>1231</v>
      </c>
      <c r="B128" s="1381"/>
      <c r="C128" s="1381"/>
      <c r="D128" s="1371"/>
      <c r="E128" s="1371"/>
      <c r="F128" s="1371"/>
      <c r="G128" s="1381"/>
      <c r="H128" s="1381"/>
      <c r="I128" s="1381"/>
      <c r="J128" s="1381"/>
      <c r="K128" s="1381"/>
      <c r="L128" s="1381"/>
      <c r="M128" s="1103" t="s">
        <v>1233</v>
      </c>
    </row>
    <row r="129" spans="1:16" ht="18" customHeight="1">
      <c r="A129" s="232" t="s">
        <v>167</v>
      </c>
      <c r="B129" s="1369">
        <f>'[2]P51--56écoR3'!B129</f>
        <v>407</v>
      </c>
      <c r="C129" s="1369">
        <f>'[2]P51--56écoR3'!C129</f>
        <v>99</v>
      </c>
      <c r="D129" s="2314">
        <f>'[2]P51--56écoR3'!D129:E129</f>
        <v>15</v>
      </c>
      <c r="E129" s="2314"/>
      <c r="F129" s="1369">
        <f>'[2]P51--56écoR3'!F129</f>
        <v>185</v>
      </c>
      <c r="G129" s="1369">
        <f>'[2]P51--56écoR3'!G129</f>
        <v>8</v>
      </c>
      <c r="H129" s="1369">
        <f>'[2]P51--56écoR3'!H129</f>
        <v>18</v>
      </c>
      <c r="I129" s="1369">
        <f>'[2]P51--56écoR3'!I129</f>
        <v>27</v>
      </c>
      <c r="J129" s="1369">
        <f>'[2]P51--56écoR3'!J129</f>
        <v>30</v>
      </c>
      <c r="K129" s="1369">
        <f>'[2]P51--56écoR3'!K129</f>
        <v>25</v>
      </c>
      <c r="L129" s="280"/>
      <c r="M129" s="155" t="s">
        <v>290</v>
      </c>
    </row>
    <row r="130" spans="1:16" ht="18" customHeight="1" thickBot="1">
      <c r="A130" s="1183" t="s">
        <v>10</v>
      </c>
      <c r="B130" s="1780">
        <f>'[2]P51--56écoR3'!B130</f>
        <v>100</v>
      </c>
      <c r="C130" s="1780">
        <f>'[2]P51--56écoR3'!C130</f>
        <v>24.324324324324326</v>
      </c>
      <c r="D130" s="2342">
        <f>'[2]P51--56écoR3'!D130:E130</f>
        <v>3.6855036855036856</v>
      </c>
      <c r="E130" s="2342"/>
      <c r="F130" s="1780">
        <f>'[2]P51--56écoR3'!F130</f>
        <v>45.454545454545453</v>
      </c>
      <c r="G130" s="1780">
        <f>'[2]P51--56écoR3'!G130</f>
        <v>1.9656019656019657</v>
      </c>
      <c r="H130" s="1780">
        <f>'[2]P51--56écoR3'!H130</f>
        <v>4.4226044226044223</v>
      </c>
      <c r="I130" s="1780">
        <f>'[2]P51--56écoR3'!I130</f>
        <v>6.6339066339066335</v>
      </c>
      <c r="J130" s="1780">
        <f>'[2]P51--56écoR3'!J130</f>
        <v>7.3710073710073711</v>
      </c>
      <c r="K130" s="1780">
        <f>'[2]P51--56écoR3'!K130</f>
        <v>6.1425061425061429</v>
      </c>
      <c r="L130" s="1780"/>
      <c r="M130" s="1179" t="s">
        <v>188</v>
      </c>
      <c r="N130" s="286"/>
    </row>
    <row r="131" spans="1:16" ht="18" customHeight="1" thickTop="1">
      <c r="A131" s="102" t="s">
        <v>565</v>
      </c>
      <c r="B131" s="102"/>
      <c r="C131" s="102"/>
      <c r="D131" s="102"/>
      <c r="E131" s="102"/>
      <c r="F131" s="456"/>
      <c r="G131" s="457"/>
      <c r="H131" s="457"/>
      <c r="M131" s="265" t="s">
        <v>566</v>
      </c>
      <c r="N131" s="287"/>
    </row>
    <row r="132" spans="1:16" ht="18" customHeight="1">
      <c r="A132" s="98" t="s">
        <v>1259</v>
      </c>
      <c r="B132" s="98"/>
      <c r="M132" s="81" t="s">
        <v>1260</v>
      </c>
    </row>
    <row r="133" spans="1:16" ht="18" customHeight="1">
      <c r="A133" s="47"/>
      <c r="B133" s="281"/>
      <c r="C133" s="281"/>
      <c r="D133" s="281"/>
      <c r="E133" s="281"/>
      <c r="F133" s="281"/>
      <c r="G133" s="281"/>
      <c r="H133" s="282"/>
      <c r="I133" s="282"/>
      <c r="J133" s="283"/>
      <c r="K133" s="281"/>
      <c r="L133" s="281"/>
      <c r="M133" s="263"/>
    </row>
    <row r="134" spans="1:16" ht="18" customHeight="1" thickBot="1">
      <c r="A134" s="18" t="s">
        <v>117</v>
      </c>
      <c r="M134" s="107" t="s">
        <v>292</v>
      </c>
    </row>
    <row r="135" spans="1:16" ht="30" customHeight="1" thickTop="1">
      <c r="A135" s="1242"/>
      <c r="B135" s="1778" t="s">
        <v>191</v>
      </c>
      <c r="C135" s="1778" t="s">
        <v>393</v>
      </c>
      <c r="D135" s="2316" t="s">
        <v>581</v>
      </c>
      <c r="E135" s="2316"/>
      <c r="F135" s="1244" t="s">
        <v>563</v>
      </c>
      <c r="G135" s="1245" t="s">
        <v>288</v>
      </c>
      <c r="H135" s="1245" t="s">
        <v>287</v>
      </c>
      <c r="I135" s="1245" t="s">
        <v>286</v>
      </c>
      <c r="J135" s="1778" t="s">
        <v>285</v>
      </c>
      <c r="K135" s="1778" t="s">
        <v>284</v>
      </c>
      <c r="L135" s="1778"/>
      <c r="M135" s="1242"/>
    </row>
    <row r="136" spans="1:16" ht="30" customHeight="1">
      <c r="A136" s="277"/>
      <c r="B136" s="1381" t="s">
        <v>4</v>
      </c>
      <c r="C136" s="1381" t="s">
        <v>394</v>
      </c>
      <c r="D136" s="2315" t="s">
        <v>582</v>
      </c>
      <c r="E136" s="2315"/>
      <c r="F136" s="1371" t="s">
        <v>564</v>
      </c>
      <c r="G136" s="1381" t="s">
        <v>33</v>
      </c>
      <c r="H136" s="1381" t="s">
        <v>32</v>
      </c>
      <c r="I136" s="1381" t="s">
        <v>31</v>
      </c>
      <c r="J136" s="1381" t="s">
        <v>30</v>
      </c>
      <c r="K136" s="1381" t="s">
        <v>29</v>
      </c>
      <c r="L136" s="1381"/>
      <c r="M136" s="278"/>
    </row>
    <row r="137" spans="1:16" ht="18" customHeight="1">
      <c r="A137" s="1101" t="s">
        <v>1230</v>
      </c>
      <c r="B137" s="654"/>
      <c r="C137" s="654"/>
      <c r="D137" s="1135"/>
      <c r="E137" s="1135"/>
      <c r="F137" s="1135"/>
      <c r="G137" s="654"/>
      <c r="H137" s="654"/>
      <c r="I137" s="654"/>
      <c r="J137" s="654"/>
      <c r="K137" s="654"/>
      <c r="L137" s="654"/>
      <c r="M137" s="74" t="s">
        <v>1232</v>
      </c>
      <c r="P137" s="2"/>
    </row>
    <row r="138" spans="1:16" ht="18" customHeight="1">
      <c r="A138" s="269" t="s">
        <v>168</v>
      </c>
      <c r="B138" s="1368">
        <f>'[2]P51--56écoR3'!B138</f>
        <v>21905</v>
      </c>
      <c r="C138" s="1376">
        <f>'[2]P51--56écoR3'!C138</f>
        <v>3485</v>
      </c>
      <c r="D138" s="2319">
        <f>'[2]P51--56écoR3'!D138:E138</f>
        <v>1602</v>
      </c>
      <c r="E138" s="2319"/>
      <c r="F138" s="1368">
        <f>'[2]P51--56écoR3'!F138</f>
        <v>2904</v>
      </c>
      <c r="G138" s="1376">
        <f>'[2]P51--56écoR3'!G138</f>
        <v>2806</v>
      </c>
      <c r="H138" s="1376">
        <f>'[2]P51--56écoR3'!H138</f>
        <v>4729</v>
      </c>
      <c r="I138" s="1376">
        <f>'[2]P51--56écoR3'!I138</f>
        <v>3202</v>
      </c>
      <c r="J138" s="1376">
        <f>'[2]P51--56écoR3'!J138</f>
        <v>1844</v>
      </c>
      <c r="K138" s="1376">
        <f>'[2]P51--56écoR3'!K138</f>
        <v>1333</v>
      </c>
      <c r="L138" s="280"/>
      <c r="M138" s="155" t="s">
        <v>291</v>
      </c>
      <c r="P138" s="2"/>
    </row>
    <row r="139" spans="1:16" ht="18" customHeight="1">
      <c r="A139" s="30" t="s">
        <v>10</v>
      </c>
      <c r="B139" s="1372">
        <f>'[2]P51--56écoR3'!B139</f>
        <v>100</v>
      </c>
      <c r="C139" s="1372">
        <f>'[2]P51--56écoR3'!C139</f>
        <v>15.909609678155674</v>
      </c>
      <c r="D139" s="2311">
        <f>'[2]P51--56écoR3'!D139:E139</f>
        <v>7.3133987674047027</v>
      </c>
      <c r="E139" s="2311"/>
      <c r="F139" s="1372">
        <f>'[2]P51--56écoR3'!F139</f>
        <v>13.257247203834741</v>
      </c>
      <c r="G139" s="1372">
        <f>'[2]P51--56écoR3'!G139</f>
        <v>12.809860762383018</v>
      </c>
      <c r="H139" s="1372">
        <f>'[2]P51--56écoR3'!H139</f>
        <v>21.58867838393061</v>
      </c>
      <c r="I139" s="1372">
        <f>'[2]P51--56écoR3'!I139</f>
        <v>14.617667199269574</v>
      </c>
      <c r="J139" s="1372">
        <f>'[2]P51--56écoR3'!J139</f>
        <v>8.4181693677242642</v>
      </c>
      <c r="K139" s="1372">
        <f>'[2]P51--56écoR3'!K139</f>
        <v>6.0853686372974201</v>
      </c>
      <c r="L139" s="1372"/>
      <c r="M139" s="123" t="s">
        <v>188</v>
      </c>
    </row>
    <row r="140" spans="1:16" ht="18" customHeight="1">
      <c r="A140" s="1106"/>
      <c r="B140" s="1130"/>
      <c r="C140" s="1130"/>
      <c r="D140" s="1130"/>
      <c r="E140" s="1130"/>
      <c r="F140" s="1130"/>
      <c r="G140" s="1130"/>
      <c r="H140" s="1130"/>
      <c r="I140" s="1130"/>
      <c r="J140" s="1130"/>
      <c r="K140" s="1130"/>
      <c r="L140" s="1130"/>
      <c r="M140" s="1134"/>
    </row>
    <row r="141" spans="1:16" ht="18" customHeight="1">
      <c r="A141" s="1102" t="s">
        <v>1231</v>
      </c>
      <c r="B141" s="1381"/>
      <c r="C141" s="1381"/>
      <c r="D141" s="1371"/>
      <c r="E141" s="1371"/>
      <c r="F141" s="1371"/>
      <c r="G141" s="1381"/>
      <c r="H141" s="1381"/>
      <c r="I141" s="1381"/>
      <c r="J141" s="1381"/>
      <c r="K141" s="1381"/>
      <c r="L141" s="1381"/>
      <c r="M141" s="1103" t="s">
        <v>1233</v>
      </c>
    </row>
    <row r="142" spans="1:16" ht="18" customHeight="1">
      <c r="A142" s="269" t="s">
        <v>168</v>
      </c>
      <c r="B142" s="1368">
        <f>'[2]P51--56écoR3'!B142</f>
        <v>22325</v>
      </c>
      <c r="C142" s="1376">
        <f>'[2]P51--56écoR3'!C142</f>
        <v>3565</v>
      </c>
      <c r="D142" s="2319">
        <f>'[2]P51--56écoR3'!D142:E142</f>
        <v>1658</v>
      </c>
      <c r="E142" s="2319"/>
      <c r="F142" s="1368">
        <f>'[2]P51--56écoR3'!F142</f>
        <v>3004</v>
      </c>
      <c r="G142" s="1376">
        <f>'[2]P51--56écoR3'!G142</f>
        <v>2806</v>
      </c>
      <c r="H142" s="1376">
        <f>'[2]P51--56écoR3'!H142</f>
        <v>4709</v>
      </c>
      <c r="I142" s="1376">
        <f>'[2]P51--56écoR3'!I142</f>
        <v>3142</v>
      </c>
      <c r="J142" s="1376">
        <f>'[2]P51--56écoR3'!J142</f>
        <v>1992</v>
      </c>
      <c r="K142" s="1376">
        <f>'[2]P51--56écoR3'!K142</f>
        <v>1449</v>
      </c>
      <c r="L142" s="280"/>
      <c r="M142" s="155" t="s">
        <v>291</v>
      </c>
    </row>
    <row r="143" spans="1:16" ht="18" customHeight="1" thickBot="1">
      <c r="A143" s="1183" t="s">
        <v>10</v>
      </c>
      <c r="B143" s="1780">
        <f>'[2]P51--56écoR3'!B143</f>
        <v>100</v>
      </c>
      <c r="C143" s="1780">
        <f>'[2]P51--56écoR3'!C143</f>
        <v>15.968645016797311</v>
      </c>
      <c r="D143" s="2342">
        <f>'[2]P51--56écoR3'!D143:E143</f>
        <v>7.4266517357222837</v>
      </c>
      <c r="E143" s="2342"/>
      <c r="F143" s="1780">
        <f>'[2]P51--56écoR3'!F143</f>
        <v>13.455767077267639</v>
      </c>
      <c r="G143" s="1780">
        <f>'[2]P51--56écoR3'!G143</f>
        <v>12.568868980963046</v>
      </c>
      <c r="H143" s="1780">
        <f>'[2]P51--56écoR3'!H143</f>
        <v>21.092945128779395</v>
      </c>
      <c r="I143" s="1780">
        <f>'[2]P51--56écoR3'!I143</f>
        <v>14.073908174692049</v>
      </c>
      <c r="J143" s="1780">
        <f>'[2]P51--56écoR3'!J143</f>
        <v>8.9227323628219484</v>
      </c>
      <c r="K143" s="1780">
        <f>'[2]P51--56écoR3'!K143</f>
        <v>6.490481522956328</v>
      </c>
      <c r="L143" s="1780"/>
      <c r="M143" s="1179" t="s">
        <v>188</v>
      </c>
    </row>
    <row r="144" spans="1:16" ht="18" customHeight="1" thickTop="1">
      <c r="A144" s="102" t="s">
        <v>565</v>
      </c>
      <c r="B144" s="102"/>
      <c r="C144" s="102"/>
      <c r="D144" s="102"/>
      <c r="E144" s="102"/>
      <c r="F144" s="456"/>
      <c r="G144" s="457"/>
      <c r="H144" s="457"/>
      <c r="M144" s="265" t="s">
        <v>566</v>
      </c>
    </row>
    <row r="145" spans="1:13" ht="18" customHeight="1">
      <c r="A145" s="98" t="s">
        <v>1259</v>
      </c>
      <c r="B145" s="98"/>
      <c r="M145" s="81" t="s">
        <v>1260</v>
      </c>
    </row>
    <row r="146" spans="1:13" ht="18" customHeight="1">
      <c r="A146" s="47"/>
      <c r="B146" s="281"/>
      <c r="C146" s="283"/>
      <c r="D146" s="282"/>
      <c r="E146" s="282"/>
      <c r="F146" s="281"/>
      <c r="G146" s="281"/>
      <c r="H146" s="281"/>
      <c r="I146" s="281"/>
      <c r="J146" s="281"/>
      <c r="K146" s="281"/>
      <c r="L146" s="281"/>
      <c r="M146" s="263"/>
    </row>
    <row r="147" spans="1:13" ht="18" customHeight="1" thickBot="1">
      <c r="A147" s="18" t="s">
        <v>118</v>
      </c>
      <c r="M147" s="107" t="s">
        <v>293</v>
      </c>
    </row>
    <row r="148" spans="1:13" ht="30" customHeight="1" thickTop="1">
      <c r="A148" s="1242"/>
      <c r="B148" s="1778" t="s">
        <v>191</v>
      </c>
      <c r="C148" s="1778" t="s">
        <v>393</v>
      </c>
      <c r="D148" s="2316" t="s">
        <v>581</v>
      </c>
      <c r="E148" s="2316"/>
      <c r="F148" s="1244" t="s">
        <v>563</v>
      </c>
      <c r="G148" s="1245" t="s">
        <v>288</v>
      </c>
      <c r="H148" s="1245" t="s">
        <v>287</v>
      </c>
      <c r="I148" s="1245" t="s">
        <v>286</v>
      </c>
      <c r="J148" s="1778" t="s">
        <v>285</v>
      </c>
      <c r="K148" s="1778" t="s">
        <v>284</v>
      </c>
      <c r="L148" s="1778"/>
      <c r="M148" s="1242"/>
    </row>
    <row r="149" spans="1:13" ht="30" customHeight="1">
      <c r="A149" s="232"/>
      <c r="B149" s="1381" t="s">
        <v>4</v>
      </c>
      <c r="C149" s="1381" t="s">
        <v>394</v>
      </c>
      <c r="D149" s="2315" t="s">
        <v>582</v>
      </c>
      <c r="E149" s="2315"/>
      <c r="F149" s="1371" t="s">
        <v>564</v>
      </c>
      <c r="G149" s="1381" t="s">
        <v>33</v>
      </c>
      <c r="H149" s="1381" t="s">
        <v>32</v>
      </c>
      <c r="I149" s="1381" t="s">
        <v>31</v>
      </c>
      <c r="J149" s="1381" t="s">
        <v>30</v>
      </c>
      <c r="K149" s="1381" t="s">
        <v>29</v>
      </c>
      <c r="L149" s="1381"/>
      <c r="M149" s="142"/>
    </row>
    <row r="150" spans="1:13" ht="18" customHeight="1">
      <c r="A150" s="1101" t="s">
        <v>1222</v>
      </c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 t="s">
        <v>1234</v>
      </c>
    </row>
    <row r="151" spans="1:13" ht="18" customHeight="1">
      <c r="A151" s="232" t="s">
        <v>169</v>
      </c>
      <c r="B151" s="1369">
        <f>'[2]P51--56écoR3'!B151</f>
        <v>1149848</v>
      </c>
      <c r="C151" s="1369">
        <f>'[2]P51--56écoR3'!C151</f>
        <v>25660</v>
      </c>
      <c r="D151" s="2314">
        <f>'[2]P51--56écoR3'!D151:E151</f>
        <v>141300</v>
      </c>
      <c r="E151" s="2314"/>
      <c r="F151" s="1369">
        <f>'[2]P51--56écoR3'!F151</f>
        <v>105373</v>
      </c>
      <c r="G151" s="1369">
        <f>'[2]P51--56écoR3'!G151</f>
        <v>151198</v>
      </c>
      <c r="H151" s="1369">
        <f>'[2]P51--56écoR3'!H151</f>
        <v>346040</v>
      </c>
      <c r="I151" s="1369">
        <f>'[2]P51--56écoR3'!I151</f>
        <v>246480</v>
      </c>
      <c r="J151" s="1369">
        <f>'[2]P51--56écoR3'!J151</f>
        <v>91894</v>
      </c>
      <c r="K151" s="1369">
        <f>'[2]P51--56écoR3'!K151</f>
        <v>41903</v>
      </c>
      <c r="L151" s="280"/>
      <c r="M151" s="155" t="s">
        <v>294</v>
      </c>
    </row>
    <row r="152" spans="1:13" ht="18" customHeight="1">
      <c r="A152" s="30" t="s">
        <v>10</v>
      </c>
      <c r="B152" s="1372">
        <f>'[2]P51--56écoR3'!B152</f>
        <v>100</v>
      </c>
      <c r="C152" s="1372">
        <f>'[2]P51--56écoR3'!C152</f>
        <v>2.2315993070388433</v>
      </c>
      <c r="D152" s="2311">
        <f>'[2]P51--56écoR3'!D152:E152</f>
        <v>12.288580751542813</v>
      </c>
      <c r="E152" s="2311"/>
      <c r="F152" s="1372">
        <f>'[2]P51--56écoR3'!F152</f>
        <v>9.1640808176385047</v>
      </c>
      <c r="G152" s="1372">
        <f>'[2]P51--56écoR3'!G152</f>
        <v>13.149390180267304</v>
      </c>
      <c r="H152" s="1372">
        <f>'[2]P51--56écoR3'!H152</f>
        <v>30.094412478866772</v>
      </c>
      <c r="I152" s="1372">
        <f>'[2]P51--56écoR3'!I152</f>
        <v>21.435876741969373</v>
      </c>
      <c r="J152" s="1372">
        <f>'[2]P51--56écoR3'!J152</f>
        <v>7.9918389213182968</v>
      </c>
      <c r="K152" s="1372">
        <f>'[2]P51--56écoR3'!K152</f>
        <v>3.6442208013580926</v>
      </c>
      <c r="L152" s="1372"/>
      <c r="M152" s="123" t="s">
        <v>188</v>
      </c>
    </row>
    <row r="153" spans="1:13" s="263" customFormat="1" ht="18" customHeight="1">
      <c r="A153" s="47"/>
      <c r="B153" s="157"/>
      <c r="C153" s="157"/>
      <c r="D153" s="157"/>
      <c r="E153" s="157"/>
      <c r="F153" s="157"/>
      <c r="G153" s="157"/>
      <c r="H153" s="157"/>
      <c r="I153" s="157"/>
      <c r="J153" s="157"/>
      <c r="K153" s="157"/>
      <c r="L153" s="157"/>
      <c r="M153" s="329"/>
    </row>
    <row r="154" spans="1:13" ht="18" customHeight="1">
      <c r="A154" s="1102" t="s">
        <v>1224</v>
      </c>
      <c r="B154" s="1103"/>
      <c r="C154" s="1103"/>
      <c r="D154" s="1103"/>
      <c r="E154" s="1103"/>
      <c r="F154" s="1103"/>
      <c r="G154" s="1103"/>
      <c r="H154" s="1103"/>
      <c r="I154" s="1103"/>
      <c r="J154" s="1103"/>
      <c r="K154" s="1103"/>
      <c r="L154" s="1103"/>
      <c r="M154" s="1103" t="s">
        <v>1235</v>
      </c>
    </row>
    <row r="155" spans="1:13" ht="18" customHeight="1">
      <c r="A155" s="232" t="s">
        <v>169</v>
      </c>
      <c r="B155" s="1369">
        <f>'[2]P51--56écoR3'!B155</f>
        <v>1421768</v>
      </c>
      <c r="C155" s="1369">
        <f>'[2]P51--56écoR3'!C155</f>
        <v>28625</v>
      </c>
      <c r="D155" s="2314">
        <f>'[2]P51--56écoR3'!D155:E155</f>
        <v>125912</v>
      </c>
      <c r="E155" s="2314"/>
      <c r="F155" s="1369">
        <f>'[2]P51--56écoR3'!F155</f>
        <v>164431</v>
      </c>
      <c r="G155" s="1369">
        <f>'[2]P51--56écoR3'!G155</f>
        <v>239563</v>
      </c>
      <c r="H155" s="1369">
        <f>'[2]P51--56écoR3'!H155</f>
        <v>438049</v>
      </c>
      <c r="I155" s="1369">
        <f>'[2]P51--56écoR3'!I155</f>
        <v>285531</v>
      </c>
      <c r="J155" s="1369">
        <f>'[2]P51--56écoR3'!J155</f>
        <v>100809</v>
      </c>
      <c r="K155" s="1369">
        <f>'[2]P51--56écoR3'!K155</f>
        <v>38848</v>
      </c>
      <c r="L155" s="280"/>
      <c r="M155" s="155" t="s">
        <v>294</v>
      </c>
    </row>
    <row r="156" spans="1:13" ht="18" customHeight="1" thickBot="1">
      <c r="A156" s="1183" t="s">
        <v>10</v>
      </c>
      <c r="B156" s="1780">
        <f>'[2]P51--56écoR3'!B156</f>
        <v>100</v>
      </c>
      <c r="C156" s="1780">
        <f>'[2]P51--56écoR3'!C156</f>
        <v>2.0133383224267254</v>
      </c>
      <c r="D156" s="2342">
        <f>'[2]P51--56écoR3'!D156:E156</f>
        <v>8.8560158900748913</v>
      </c>
      <c r="E156" s="2342"/>
      <c r="F156" s="1780">
        <f>'[2]P51--56écoR3'!F156</f>
        <v>11.565248338688168</v>
      </c>
      <c r="G156" s="1780">
        <f>'[2]P51--56écoR3'!G156</f>
        <v>16.849654796000475</v>
      </c>
      <c r="H156" s="1780">
        <f>'[2]P51--56écoR3'!H156</f>
        <v>30.810160307448193</v>
      </c>
      <c r="I156" s="1780">
        <f>'[2]P51--56écoR3'!I156</f>
        <v>20.082812385705683</v>
      </c>
      <c r="J156" s="1780">
        <f>'[2]P51--56écoR3'!J156</f>
        <v>7.0903973081402878</v>
      </c>
      <c r="K156" s="1780">
        <f>'[2]P51--56écoR3'!K156</f>
        <v>2.7323726515155777</v>
      </c>
      <c r="L156" s="1780"/>
      <c r="M156" s="1179" t="s">
        <v>188</v>
      </c>
    </row>
    <row r="157" spans="1:13" ht="18" customHeight="1" thickTop="1">
      <c r="A157" s="102" t="s">
        <v>565</v>
      </c>
      <c r="B157" s="102"/>
      <c r="C157" s="102"/>
      <c r="D157" s="102"/>
      <c r="E157" s="102"/>
      <c r="F157" s="456"/>
      <c r="G157" s="457"/>
      <c r="H157" s="457"/>
      <c r="M157" s="265" t="s">
        <v>566</v>
      </c>
    </row>
    <row r="158" spans="1:13" ht="18" customHeight="1">
      <c r="A158" s="98" t="s">
        <v>1259</v>
      </c>
      <c r="B158" s="98"/>
      <c r="M158" s="81" t="s">
        <v>1260</v>
      </c>
    </row>
    <row r="159" spans="1:13" ht="18" customHeight="1">
      <c r="A159" s="13"/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4"/>
    </row>
    <row r="160" spans="1:13" ht="18" customHeight="1" thickBot="1">
      <c r="A160" s="18" t="s">
        <v>119</v>
      </c>
      <c r="M160" s="107" t="s">
        <v>296</v>
      </c>
    </row>
    <row r="161" spans="1:13" ht="18" customHeight="1" thickTop="1">
      <c r="A161" s="1218"/>
      <c r="B161" s="1775"/>
      <c r="C161" s="2294" t="s">
        <v>191</v>
      </c>
      <c r="D161" s="2294"/>
      <c r="E161" s="1775"/>
      <c r="F161" s="2294" t="s">
        <v>295</v>
      </c>
      <c r="G161" s="2294"/>
      <c r="H161" s="1775"/>
      <c r="I161" s="2294" t="s">
        <v>415</v>
      </c>
      <c r="J161" s="2294"/>
      <c r="K161" s="1775"/>
      <c r="L161" s="1775"/>
      <c r="M161" s="1775"/>
    </row>
    <row r="162" spans="1:13" ht="18" customHeight="1">
      <c r="A162" s="232"/>
      <c r="B162" s="1364"/>
      <c r="C162" s="2302" t="s">
        <v>4</v>
      </c>
      <c r="D162" s="2302"/>
      <c r="E162" s="1364"/>
      <c r="F162" s="2302" t="s">
        <v>101</v>
      </c>
      <c r="G162" s="2302"/>
      <c r="H162" s="1364"/>
      <c r="I162" s="69" t="s">
        <v>416</v>
      </c>
      <c r="J162" s="69"/>
      <c r="K162" s="1364"/>
      <c r="L162" s="1364"/>
      <c r="M162" s="120"/>
    </row>
    <row r="163" spans="1:13" ht="18" customHeight="1">
      <c r="A163" s="232"/>
      <c r="B163" s="1364"/>
      <c r="C163" s="1097">
        <v>2017</v>
      </c>
      <c r="D163" s="1097">
        <v>2016</v>
      </c>
      <c r="E163" s="1097"/>
      <c r="F163" s="1097">
        <v>2017</v>
      </c>
      <c r="G163" s="1097">
        <v>2016</v>
      </c>
      <c r="H163" s="1364"/>
      <c r="I163" s="1097">
        <v>2017</v>
      </c>
      <c r="J163" s="1097">
        <v>2016</v>
      </c>
      <c r="K163" s="1364"/>
      <c r="L163" s="32"/>
      <c r="M163" s="165"/>
    </row>
    <row r="164" spans="1:13" ht="18" customHeight="1">
      <c r="A164" s="232" t="s">
        <v>170</v>
      </c>
      <c r="B164" s="1369"/>
      <c r="C164" s="1812">
        <f>'[2]P51--56écoR3'!C164</f>
        <v>764876</v>
      </c>
      <c r="D164" s="1812">
        <f>'[2]P51--56écoR3'!D164</f>
        <v>600152</v>
      </c>
      <c r="E164" s="1809"/>
      <c r="F164" s="1812">
        <f>'[2]P51--56écoR3'!F164</f>
        <v>335004</v>
      </c>
      <c r="G164" s="1812">
        <f>'[2]P51--56écoR3'!G164</f>
        <v>275850</v>
      </c>
      <c r="H164" s="1809"/>
      <c r="I164" s="1812">
        <f>'[2]P51--56écoR3'!I164</f>
        <v>429872</v>
      </c>
      <c r="J164" s="1812">
        <f>'[2]P51--56écoR3'!J164</f>
        <v>324302</v>
      </c>
      <c r="K164" s="1136"/>
      <c r="L164" s="280"/>
      <c r="M164" s="155" t="s">
        <v>297</v>
      </c>
    </row>
    <row r="165" spans="1:13" ht="18" customHeight="1" thickBot="1">
      <c r="A165" s="1183" t="s">
        <v>10</v>
      </c>
      <c r="B165" s="1782"/>
      <c r="C165" s="1810">
        <f>'[2]P51--56écoR3'!C165</f>
        <v>100</v>
      </c>
      <c r="D165" s="1810">
        <f>'[2]P51--56écoR3'!D165</f>
        <v>100</v>
      </c>
      <c r="E165" s="1810"/>
      <c r="F165" s="1810">
        <f>'[2]P51--56écoR3'!F165</f>
        <v>43.798471909172207</v>
      </c>
      <c r="G165" s="1810">
        <f>'[2]P51--56écoR3'!G165</f>
        <v>45.963355949826045</v>
      </c>
      <c r="H165" s="1810"/>
      <c r="I165" s="1810">
        <f>'[2]P51--56écoR3'!I165</f>
        <v>56.201528090827793</v>
      </c>
      <c r="J165" s="1810">
        <f>'[2]P51--56écoR3'!J165</f>
        <v>54.036644050173955</v>
      </c>
      <c r="K165" s="1280"/>
      <c r="L165" s="1782"/>
      <c r="M165" s="1179" t="s">
        <v>188</v>
      </c>
    </row>
    <row r="166" spans="1:13" ht="18" customHeight="1" thickTop="1">
      <c r="A166" s="98" t="s">
        <v>1259</v>
      </c>
      <c r="B166" s="98"/>
      <c r="M166" s="81" t="s">
        <v>1260</v>
      </c>
    </row>
    <row r="167" spans="1:13" ht="18" customHeight="1">
      <c r="A167" s="47"/>
      <c r="B167" s="281"/>
      <c r="C167" s="283"/>
      <c r="D167" s="282"/>
      <c r="E167" s="282"/>
      <c r="F167" s="281"/>
      <c r="G167" s="281"/>
      <c r="H167" s="281"/>
      <c r="I167" s="281"/>
      <c r="J167" s="281"/>
      <c r="K167" s="281"/>
      <c r="L167" s="281"/>
      <c r="M167" s="263"/>
    </row>
    <row r="168" spans="1:13" ht="18" customHeight="1"/>
    <row r="169" spans="1:13" ht="18" customHeight="1"/>
    <row r="170" spans="1:13" ht="18" customHeight="1" thickBot="1"/>
    <row r="171" spans="1:13" ht="13.5" customHeight="1" thickTop="1">
      <c r="A171" s="928"/>
      <c r="B171" s="928"/>
      <c r="C171" s="928"/>
      <c r="D171" s="928"/>
      <c r="E171" s="928"/>
      <c r="F171" s="928"/>
      <c r="G171" s="928"/>
      <c r="H171" s="928"/>
      <c r="I171" s="928"/>
      <c r="J171" s="928"/>
      <c r="K171" s="928"/>
      <c r="L171" s="928"/>
      <c r="M171" s="928"/>
    </row>
    <row r="172" spans="1:13" ht="18" customHeight="1"/>
    <row r="173" spans="1:13" ht="18" customHeight="1">
      <c r="A173" s="431" t="s">
        <v>653</v>
      </c>
      <c r="B173" s="427"/>
      <c r="C173" s="263"/>
      <c r="E173" s="80"/>
      <c r="F173" s="80"/>
      <c r="G173" s="80"/>
      <c r="K173" s="427"/>
      <c r="L173" s="427"/>
      <c r="M173" s="428" t="s">
        <v>654</v>
      </c>
    </row>
    <row r="174" spans="1:13" ht="18" customHeight="1">
      <c r="A174" s="28"/>
      <c r="B174" s="20"/>
      <c r="C174" s="263"/>
      <c r="D174" s="263"/>
      <c r="E174" s="263"/>
      <c r="F174" s="263"/>
      <c r="G174" s="263"/>
      <c r="H174" s="263"/>
      <c r="I174" s="263"/>
      <c r="J174" s="263"/>
      <c r="K174" s="263"/>
      <c r="L174" s="263"/>
      <c r="M174" s="263"/>
    </row>
    <row r="175" spans="1:13" ht="18" customHeight="1" thickBot="1">
      <c r="A175" s="18" t="s">
        <v>470</v>
      </c>
      <c r="M175" s="107" t="s">
        <v>298</v>
      </c>
    </row>
    <row r="176" spans="1:13" ht="18" customHeight="1" thickTop="1">
      <c r="A176" s="1221"/>
      <c r="B176" s="1775"/>
      <c r="C176" s="2294" t="s">
        <v>191</v>
      </c>
      <c r="D176" s="2294"/>
      <c r="E176" s="1775"/>
      <c r="F176" s="2294" t="s">
        <v>300</v>
      </c>
      <c r="G176" s="2294"/>
      <c r="H176" s="1775"/>
      <c r="I176" s="2294" t="s">
        <v>299</v>
      </c>
      <c r="J176" s="2294"/>
      <c r="K176" s="1775"/>
      <c r="L176" s="1775"/>
      <c r="M176" s="1218"/>
    </row>
    <row r="177" spans="1:13" ht="18" customHeight="1">
      <c r="A177" s="288"/>
      <c r="B177" s="159"/>
      <c r="C177" s="2306" t="s">
        <v>4</v>
      </c>
      <c r="D177" s="2306"/>
      <c r="F177" s="2306" t="s">
        <v>36</v>
      </c>
      <c r="G177" s="2306"/>
      <c r="H177" s="159"/>
      <c r="I177" s="2306" t="s">
        <v>35</v>
      </c>
      <c r="J177" s="2306"/>
      <c r="K177" s="159"/>
      <c r="L177" s="159"/>
      <c r="M177" s="142"/>
    </row>
    <row r="178" spans="1:13" ht="18" customHeight="1">
      <c r="A178" s="288"/>
      <c r="B178" s="159"/>
      <c r="C178" s="1097">
        <v>2017</v>
      </c>
      <c r="D178" s="1097">
        <v>2016</v>
      </c>
      <c r="E178" s="1097"/>
      <c r="F178" s="1097">
        <v>2017</v>
      </c>
      <c r="G178" s="1097">
        <v>2016</v>
      </c>
      <c r="H178" s="1926"/>
      <c r="I178" s="1097">
        <v>2017</v>
      </c>
      <c r="J178" s="1097">
        <v>2016</v>
      </c>
      <c r="K178" s="159"/>
      <c r="L178" s="1137"/>
      <c r="M178" s="239"/>
    </row>
    <row r="179" spans="1:13" ht="18" customHeight="1">
      <c r="A179" s="288" t="s">
        <v>171</v>
      </c>
      <c r="B179" s="289"/>
      <c r="C179" s="1872" t="str">
        <f>'[5]P51--56écoR3'!C179</f>
        <v>…</v>
      </c>
      <c r="D179" s="1872" t="str">
        <f>'[5]P51--56écoR3'!D179</f>
        <v>…</v>
      </c>
      <c r="E179" s="1936"/>
      <c r="F179" s="1872" t="str">
        <f>'[5]P51--56écoR3'!F179</f>
        <v>…</v>
      </c>
      <c r="G179" s="1936" t="str">
        <f>'[5]P51--56écoR3'!G179</f>
        <v>…</v>
      </c>
      <c r="H179" s="1872"/>
      <c r="I179" s="1872" t="str">
        <f>'[5]P51--56écoR3'!I179</f>
        <v>…</v>
      </c>
      <c r="J179" s="1872" t="str">
        <f>'[5]P51--56écoR3'!J179</f>
        <v>…</v>
      </c>
      <c r="K179" s="289"/>
      <c r="L179" s="291"/>
      <c r="M179" s="155" t="s">
        <v>469</v>
      </c>
    </row>
    <row r="180" spans="1:13" ht="18" customHeight="1" thickBot="1">
      <c r="A180" s="1183" t="s">
        <v>10</v>
      </c>
      <c r="B180" s="1286"/>
      <c r="C180" s="1857" t="str">
        <f>'[5]P51--56écoR3'!C180</f>
        <v>…</v>
      </c>
      <c r="D180" s="1284" t="str">
        <f>'[5]P51--56écoR3'!D180</f>
        <v>…</v>
      </c>
      <c r="E180" s="1857"/>
      <c r="F180" s="1857" t="str">
        <f>'[5]P51--56écoR3'!F180</f>
        <v>…</v>
      </c>
      <c r="G180" s="1857" t="str">
        <f>'[5]P51--56écoR3'!G180</f>
        <v>…</v>
      </c>
      <c r="H180" s="1284"/>
      <c r="I180" s="1284" t="str">
        <f>'[5]P51--56écoR3'!I180</f>
        <v>…</v>
      </c>
      <c r="J180" s="1857" t="str">
        <f>'[5]P51--56écoR3'!J180</f>
        <v>…</v>
      </c>
      <c r="K180" s="1286"/>
      <c r="L180" s="1286"/>
      <c r="M180" s="1179" t="s">
        <v>188</v>
      </c>
    </row>
    <row r="181" spans="1:13" ht="18" customHeight="1" thickTop="1">
      <c r="A181" s="98" t="s">
        <v>1103</v>
      </c>
      <c r="B181" s="98"/>
      <c r="C181" s="98"/>
      <c r="D181" s="98"/>
      <c r="M181" s="81" t="s">
        <v>1100</v>
      </c>
    </row>
    <row r="182" spans="1:13" ht="18" customHeight="1">
      <c r="A182" s="98"/>
      <c r="B182" s="98"/>
      <c r="C182" s="98"/>
      <c r="D182" s="98"/>
    </row>
    <row r="183" spans="1:13" ht="18" customHeight="1">
      <c r="A183" s="18" t="s">
        <v>817</v>
      </c>
      <c r="M183" s="107" t="s">
        <v>818</v>
      </c>
    </row>
    <row r="184" spans="1:13" ht="18" customHeight="1" thickBot="1">
      <c r="A184" s="2" t="s">
        <v>819</v>
      </c>
      <c r="I184" s="4"/>
      <c r="K184" s="24"/>
      <c r="L184" s="24"/>
      <c r="M184" s="150" t="s">
        <v>820</v>
      </c>
    </row>
    <row r="185" spans="1:13" ht="18" customHeight="1" thickTop="1">
      <c r="A185" s="1775"/>
      <c r="B185" s="2294" t="s">
        <v>312</v>
      </c>
      <c r="C185" s="2294"/>
      <c r="D185" s="2309" t="s">
        <v>73</v>
      </c>
      <c r="E185" s="2309"/>
      <c r="F185" s="2294" t="s">
        <v>310</v>
      </c>
      <c r="G185" s="2294"/>
      <c r="H185" s="2309" t="s">
        <v>73</v>
      </c>
      <c r="I185" s="2309"/>
      <c r="J185" s="2294" t="s">
        <v>310</v>
      </c>
      <c r="K185" s="2294"/>
      <c r="L185" s="1775"/>
      <c r="M185" s="1775"/>
    </row>
    <row r="186" spans="1:13" ht="18" customHeight="1">
      <c r="A186" s="1396"/>
      <c r="B186" s="2307" t="s">
        <v>313</v>
      </c>
      <c r="C186" s="2307"/>
      <c r="D186" s="2307" t="s">
        <v>309</v>
      </c>
      <c r="E186" s="2307"/>
      <c r="F186" s="2307" t="s">
        <v>311</v>
      </c>
      <c r="G186" s="2307"/>
      <c r="H186" s="2307" t="s">
        <v>309</v>
      </c>
      <c r="I186" s="2307"/>
      <c r="J186" s="2307" t="s">
        <v>314</v>
      </c>
      <c r="K186" s="2307"/>
      <c r="L186" s="1396"/>
      <c r="M186" s="1396"/>
    </row>
    <row r="187" spans="1:13" ht="18" customHeight="1">
      <c r="A187" s="1397"/>
      <c r="B187" s="2308" t="s">
        <v>74</v>
      </c>
      <c r="C187" s="2308"/>
      <c r="D187" s="2308" t="s">
        <v>73</v>
      </c>
      <c r="E187" s="2308"/>
      <c r="F187" s="2308" t="s">
        <v>4</v>
      </c>
      <c r="G187" s="2308"/>
      <c r="H187" s="2308" t="s">
        <v>73</v>
      </c>
      <c r="I187" s="2308"/>
      <c r="J187" s="2308" t="s">
        <v>4</v>
      </c>
      <c r="K187" s="2308"/>
      <c r="L187" s="1397"/>
      <c r="M187" s="398"/>
    </row>
    <row r="188" spans="1:13" ht="18" customHeight="1">
      <c r="A188" s="399" t="s">
        <v>120</v>
      </c>
      <c r="B188" s="2306" t="s">
        <v>84</v>
      </c>
      <c r="C188" s="2306"/>
      <c r="D188" s="2306" t="s">
        <v>76</v>
      </c>
      <c r="E188" s="2306"/>
      <c r="F188" s="2306" t="s">
        <v>77</v>
      </c>
      <c r="G188" s="2306"/>
      <c r="H188" s="2306" t="s">
        <v>76</v>
      </c>
      <c r="I188" s="2306"/>
      <c r="J188" s="2306" t="s">
        <v>75</v>
      </c>
      <c r="K188" s="2306"/>
      <c r="L188" s="1395"/>
      <c r="M188" s="144" t="s">
        <v>308</v>
      </c>
    </row>
    <row r="189" spans="1:13" ht="18" customHeight="1">
      <c r="A189" s="399"/>
      <c r="B189" s="1097">
        <v>2017</v>
      </c>
      <c r="C189" s="1097">
        <v>2016</v>
      </c>
      <c r="D189" s="1097">
        <v>2017</v>
      </c>
      <c r="E189" s="1097">
        <v>2016</v>
      </c>
      <c r="F189" s="1097">
        <v>2017</v>
      </c>
      <c r="G189" s="1097">
        <v>2016</v>
      </c>
      <c r="H189" s="1097">
        <v>2017</v>
      </c>
      <c r="I189" s="1097">
        <v>2016</v>
      </c>
      <c r="J189" s="1097">
        <v>2017</v>
      </c>
      <c r="K189" s="1097">
        <v>2016</v>
      </c>
      <c r="L189" s="1395"/>
      <c r="M189" s="398"/>
    </row>
    <row r="190" spans="1:13" ht="18" customHeight="1">
      <c r="A190" s="72" t="s">
        <v>72</v>
      </c>
      <c r="B190" s="1823">
        <f>'[5]P51--56écoR3'!B190</f>
        <v>90.921999999999997</v>
      </c>
      <c r="C190" s="1823">
        <f>'[5]P51--56écoR3'!C190</f>
        <v>84.11</v>
      </c>
      <c r="D190" s="1824">
        <f>'[5]P51--56écoR3'!D190</f>
        <v>5.469402376537281</v>
      </c>
      <c r="E190" s="1824">
        <f>'[5]P51--56écoR3'!E190</f>
        <v>4.896423105385499</v>
      </c>
      <c r="F190" s="1559">
        <f>'[5]P51--56écoR3'!F190</f>
        <v>1116095</v>
      </c>
      <c r="G190" s="1559">
        <f>'[5]P51--56écoR3'!G190</f>
        <v>892974</v>
      </c>
      <c r="H190" s="1824">
        <f>'[5]P51--56écoR3'!H190</f>
        <v>4.7190168998727966</v>
      </c>
      <c r="I190" s="1824">
        <f>'[5]P51--56écoR3'!I190</f>
        <v>3.9230831021336279</v>
      </c>
      <c r="J190" s="1559">
        <f>'[5]P51--56écoR3'!J190</f>
        <v>8310</v>
      </c>
      <c r="K190" s="1559">
        <f>'[5]P51--56écoR3'!K190</f>
        <v>6349</v>
      </c>
      <c r="L190" s="1410"/>
      <c r="M190" s="139" t="s">
        <v>315</v>
      </c>
    </row>
    <row r="191" spans="1:13" ht="18" customHeight="1">
      <c r="A191" s="40" t="s">
        <v>121</v>
      </c>
      <c r="B191" s="1823" t="str">
        <f>'[5]P51--56écoR3'!B191</f>
        <v>-</v>
      </c>
      <c r="C191" s="1823" t="str">
        <f>'[5]P51--56écoR3'!C191</f>
        <v>-</v>
      </c>
      <c r="D191" s="1824">
        <f>'[5]P51--56écoR3'!D191</f>
        <v>1.6159226378472742</v>
      </c>
      <c r="E191" s="1824">
        <f>'[5]P51--56écoR3'!E191</f>
        <v>2.46</v>
      </c>
      <c r="F191" s="1559">
        <f>'[5]P51--56écoR3'!F191</f>
        <v>1407</v>
      </c>
      <c r="G191" s="1559">
        <f>'[5]P51--56écoR3'!G191</f>
        <v>2495</v>
      </c>
      <c r="H191" s="1824">
        <f>'[5]P51--56écoR3'!H191</f>
        <v>2.3643314219230449</v>
      </c>
      <c r="I191" s="1824">
        <f>'[5]P51--56écoR3'!I191</f>
        <v>3.929796394950011</v>
      </c>
      <c r="J191" s="1559">
        <f>'[5]P51--56écoR3'!J191</f>
        <v>569</v>
      </c>
      <c r="K191" s="1559">
        <f>'[5]P51--56écoR3'!K191</f>
        <v>1077</v>
      </c>
      <c r="L191" s="1409"/>
      <c r="M191" s="139" t="s">
        <v>316</v>
      </c>
    </row>
    <row r="192" spans="1:13" ht="18" customHeight="1" thickBot="1">
      <c r="A192" s="1177" t="s">
        <v>78</v>
      </c>
      <c r="B192" s="1284">
        <f>'[5]P51--56écoR3'!B192</f>
        <v>90.921999999999997</v>
      </c>
      <c r="C192" s="1284">
        <f>'[5]P51--56écoR3'!C192</f>
        <v>84.11</v>
      </c>
      <c r="D192" s="1927">
        <f>'[5]P51--56écoR3'!D192</f>
        <v>5.4530298321431108</v>
      </c>
      <c r="E192" s="1927">
        <f>'[5]P51--56écoR3'!E192</f>
        <v>4.882909981378865</v>
      </c>
      <c r="F192" s="1967">
        <f>'[5]P51--56écoR3'!F192</f>
        <v>1117502</v>
      </c>
      <c r="G192" s="1873">
        <f>'[5]P51--56écoR3'!G192</f>
        <v>895469</v>
      </c>
      <c r="H192" s="1927">
        <f>'[5]P51--56écoR3'!H192</f>
        <v>4.4359069153985269</v>
      </c>
      <c r="I192" s="1927">
        <f>'[5]P51--56écoR3'!I192</f>
        <v>3.9240553151239412</v>
      </c>
      <c r="J192" s="1873">
        <f>'[5]P51--56écoR3'!J192</f>
        <v>8879</v>
      </c>
      <c r="K192" s="1873">
        <f>'[5]P51--56écoR3'!K192</f>
        <v>7426</v>
      </c>
      <c r="L192" s="1783"/>
      <c r="M192" s="1389" t="s">
        <v>317</v>
      </c>
    </row>
    <row r="193" spans="1:14" ht="18" customHeight="1" thickTop="1">
      <c r="A193" s="98"/>
      <c r="B193" s="98"/>
    </row>
    <row r="194" spans="1:14" ht="18" customHeight="1" thickBot="1">
      <c r="A194" s="2" t="s">
        <v>821</v>
      </c>
      <c r="K194" s="24"/>
      <c r="L194" s="24"/>
      <c r="M194" s="150" t="s">
        <v>822</v>
      </c>
      <c r="N194" s="674"/>
    </row>
    <row r="195" spans="1:14" ht="18" customHeight="1" thickTop="1">
      <c r="A195" s="1775"/>
      <c r="B195" s="2294" t="s">
        <v>312</v>
      </c>
      <c r="C195" s="2294"/>
      <c r="D195" s="2309" t="s">
        <v>73</v>
      </c>
      <c r="E195" s="2309"/>
      <c r="F195" s="2294" t="s">
        <v>310</v>
      </c>
      <c r="G195" s="2294"/>
      <c r="H195" s="2309" t="s">
        <v>73</v>
      </c>
      <c r="I195" s="2309"/>
      <c r="J195" s="2294" t="s">
        <v>310</v>
      </c>
      <c r="K195" s="2294"/>
      <c r="L195" s="1775"/>
      <c r="M195" s="1775"/>
      <c r="N195" s="674"/>
    </row>
    <row r="196" spans="1:14" ht="18" customHeight="1">
      <c r="A196" s="1396"/>
      <c r="B196" s="2307" t="s">
        <v>313</v>
      </c>
      <c r="C196" s="2307"/>
      <c r="D196" s="2307" t="s">
        <v>309</v>
      </c>
      <c r="E196" s="2307"/>
      <c r="F196" s="2307" t="s">
        <v>311</v>
      </c>
      <c r="G196" s="2307"/>
      <c r="H196" s="2307" t="s">
        <v>309</v>
      </c>
      <c r="I196" s="2307"/>
      <c r="J196" s="2307" t="s">
        <v>314</v>
      </c>
      <c r="K196" s="2307"/>
      <c r="L196" s="1396"/>
      <c r="M196" s="1396"/>
      <c r="N196" s="675"/>
    </row>
    <row r="197" spans="1:14" ht="18" customHeight="1">
      <c r="A197" s="1397"/>
      <c r="B197" s="2308" t="s">
        <v>74</v>
      </c>
      <c r="C197" s="2308"/>
      <c r="D197" s="2308" t="s">
        <v>73</v>
      </c>
      <c r="E197" s="2308"/>
      <c r="F197" s="2308" t="s">
        <v>4</v>
      </c>
      <c r="G197" s="2308"/>
      <c r="H197" s="2308" t="s">
        <v>73</v>
      </c>
      <c r="I197" s="2308"/>
      <c r="J197" s="2308" t="s">
        <v>4</v>
      </c>
      <c r="K197" s="2308"/>
      <c r="L197" s="1397"/>
      <c r="M197" s="398"/>
      <c r="N197" s="675"/>
    </row>
    <row r="198" spans="1:14" ht="18" customHeight="1">
      <c r="A198" s="399" t="s">
        <v>120</v>
      </c>
      <c r="B198" s="2306" t="s">
        <v>84</v>
      </c>
      <c r="C198" s="2306"/>
      <c r="D198" s="2306" t="s">
        <v>76</v>
      </c>
      <c r="E198" s="2306"/>
      <c r="F198" s="2306" t="s">
        <v>77</v>
      </c>
      <c r="G198" s="2306"/>
      <c r="H198" s="2306" t="s">
        <v>76</v>
      </c>
      <c r="I198" s="2306"/>
      <c r="J198" s="2306" t="s">
        <v>75</v>
      </c>
      <c r="K198" s="2306"/>
      <c r="L198" s="1395"/>
      <c r="M198" s="144" t="s">
        <v>308</v>
      </c>
      <c r="N198" s="675"/>
    </row>
    <row r="199" spans="1:14" ht="18" customHeight="1">
      <c r="A199" s="399"/>
      <c r="B199" s="1097">
        <v>2017</v>
      </c>
      <c r="C199" s="1097">
        <v>2016</v>
      </c>
      <c r="D199" s="1097">
        <v>2017</v>
      </c>
      <c r="E199" s="1097">
        <v>2016</v>
      </c>
      <c r="F199" s="1097">
        <v>2017</v>
      </c>
      <c r="G199" s="1097">
        <v>2016</v>
      </c>
      <c r="H199" s="1097">
        <v>2017</v>
      </c>
      <c r="I199" s="1097">
        <v>2016</v>
      </c>
      <c r="J199" s="1097">
        <v>2017</v>
      </c>
      <c r="K199" s="1097">
        <v>2016</v>
      </c>
      <c r="L199" s="1395"/>
      <c r="M199" s="398"/>
      <c r="N199" s="675"/>
    </row>
    <row r="200" spans="1:14" ht="18" customHeight="1">
      <c r="A200" s="72" t="s">
        <v>72</v>
      </c>
      <c r="B200" s="1823" t="str">
        <f>'[5]P51--56écoR3'!B200</f>
        <v>-</v>
      </c>
      <c r="C200" s="1823" t="str">
        <f>'[5]P51--56écoR3'!C200</f>
        <v>-</v>
      </c>
      <c r="D200" s="1824" t="str">
        <f>'[5]P51--56écoR3'!D200</f>
        <v>-</v>
      </c>
      <c r="E200" s="1824" t="str">
        <f>'[5]P51--56écoR3'!E200</f>
        <v>-</v>
      </c>
      <c r="F200" s="1559" t="str">
        <f>'[5]P51--56écoR3'!F200</f>
        <v>-</v>
      </c>
      <c r="G200" s="1559" t="str">
        <f>'[5]P51--56écoR3'!G200</f>
        <v>-</v>
      </c>
      <c r="H200" s="1824" t="str">
        <f>'[5]P51--56écoR3'!H200</f>
        <v>-</v>
      </c>
      <c r="I200" s="1824" t="str">
        <f>'[5]P51--56écoR3'!I200</f>
        <v>-</v>
      </c>
      <c r="J200" s="1559" t="str">
        <f>'[5]P51--56écoR3'!J200</f>
        <v>-</v>
      </c>
      <c r="K200" s="1559" t="str">
        <f>'[5]P51--56écoR3'!K200</f>
        <v>-</v>
      </c>
      <c r="L200" s="1410"/>
      <c r="M200" s="139" t="s">
        <v>315</v>
      </c>
      <c r="N200" s="675"/>
    </row>
    <row r="201" spans="1:14" ht="18" customHeight="1">
      <c r="A201" s="40" t="s">
        <v>121</v>
      </c>
      <c r="B201" s="1823" t="str">
        <f>'[5]P51--56écoR3'!B201</f>
        <v>-</v>
      </c>
      <c r="C201" s="1823" t="str">
        <f>'[5]P51--56écoR3'!C201</f>
        <v>-</v>
      </c>
      <c r="D201" s="1824">
        <f>'[5]P51--56écoR3'!D201</f>
        <v>6.5529147869042514E-2</v>
      </c>
      <c r="E201" s="1824">
        <f>'[5]P51--56écoR3'!E201</f>
        <v>0.20380635442614234</v>
      </c>
      <c r="F201" s="1559">
        <f>'[5]P51--56écoR3'!F201</f>
        <v>52</v>
      </c>
      <c r="G201" s="1559">
        <f>'[5]P51--56écoR3'!G201</f>
        <v>207</v>
      </c>
      <c r="H201" s="1824">
        <f>'[5]P51--56écoR3'!H201</f>
        <v>0.10938924339106654</v>
      </c>
      <c r="I201" s="1824">
        <f>'[5]P51--56écoR3'!I201</f>
        <v>0.70787418813398517</v>
      </c>
      <c r="J201" s="1559">
        <f>'[5]P51--56écoR3'!J201</f>
        <v>24</v>
      </c>
      <c r="K201" s="1559">
        <f>'[5]P51--56écoR3'!K201</f>
        <v>194</v>
      </c>
      <c r="L201" s="1409"/>
      <c r="M201" s="139" t="s">
        <v>316</v>
      </c>
      <c r="N201" s="675"/>
    </row>
    <row r="202" spans="1:14" ht="18" customHeight="1" thickBot="1">
      <c r="A202" s="1177" t="s">
        <v>78</v>
      </c>
      <c r="B202" s="1284" t="str">
        <f>'[5]P51--56écoR3'!B202</f>
        <v>-</v>
      </c>
      <c r="C202" s="1284" t="str">
        <f>'[5]P51--56écoR3'!C202</f>
        <v>-</v>
      </c>
      <c r="D202" s="1808">
        <f>'[5]P51--56écoR3'!D202</f>
        <v>2.5443773663932765E-4</v>
      </c>
      <c r="E202" s="1808">
        <f>'[5]P51--56écoR3'!E202</f>
        <v>1.1287519346235603E-3</v>
      </c>
      <c r="F202" s="1811">
        <f>'[5]P51--56écoR3'!F202</f>
        <v>52</v>
      </c>
      <c r="G202" s="1811">
        <f>'[5]P51--56écoR3'!G202</f>
        <v>207</v>
      </c>
      <c r="H202" s="1808">
        <f>'[5]P51--56écoR3'!H202</f>
        <v>1.2167670499482874E-2</v>
      </c>
      <c r="I202" s="1808">
        <f>'[5]P51--56écoR3'!I202</f>
        <v>0.10251369931780832</v>
      </c>
      <c r="J202" s="1811">
        <f>'[5]P51--56écoR3'!J202</f>
        <v>24</v>
      </c>
      <c r="K202" s="1811">
        <f>'[5]P51--56écoR3'!K202</f>
        <v>194</v>
      </c>
      <c r="L202" s="1783"/>
      <c r="M202" s="1389" t="s">
        <v>317</v>
      </c>
      <c r="N202" s="675"/>
    </row>
    <row r="203" spans="1:14" ht="18" customHeight="1" thickTop="1">
      <c r="A203" s="98" t="s">
        <v>412</v>
      </c>
      <c r="M203" s="81" t="s">
        <v>318</v>
      </c>
      <c r="N203" s="675"/>
    </row>
    <row r="204" spans="1:14" ht="18" customHeight="1">
      <c r="A204" s="5"/>
      <c r="N204" s="675"/>
    </row>
    <row r="205" spans="1:14" ht="18" customHeight="1">
      <c r="A205" s="431" t="s">
        <v>664</v>
      </c>
      <c r="B205" s="427"/>
      <c r="C205" s="263"/>
      <c r="K205" s="427"/>
      <c r="L205" s="427"/>
      <c r="M205" s="428" t="s">
        <v>665</v>
      </c>
      <c r="N205" s="675"/>
    </row>
    <row r="206" spans="1:14" ht="18" customHeight="1">
      <c r="A206" s="28"/>
      <c r="B206" s="20"/>
      <c r="C206" s="263"/>
      <c r="D206" s="263"/>
      <c r="E206" s="263"/>
      <c r="F206" s="263"/>
      <c r="G206" s="263"/>
      <c r="H206" s="263"/>
      <c r="I206" s="263"/>
      <c r="J206" s="263"/>
      <c r="K206" s="263"/>
      <c r="L206" s="263"/>
      <c r="M206" s="263"/>
      <c r="N206" s="675"/>
    </row>
    <row r="207" spans="1:14" ht="18" customHeight="1">
      <c r="A207" s="18" t="s">
        <v>442</v>
      </c>
      <c r="M207" s="107" t="s">
        <v>443</v>
      </c>
      <c r="N207" s="531"/>
    </row>
    <row r="208" spans="1:14" ht="18" customHeight="1" thickBot="1">
      <c r="A208" s="103" t="s">
        <v>1236</v>
      </c>
      <c r="K208" s="24"/>
      <c r="L208" s="24"/>
      <c r="M208" s="235" t="s">
        <v>1237</v>
      </c>
      <c r="N208" s="532"/>
    </row>
    <row r="209" spans="1:13" ht="18" customHeight="1" thickTop="1">
      <c r="A209" s="1247"/>
      <c r="B209" s="1775" t="s">
        <v>266</v>
      </c>
      <c r="C209" s="1775" t="s">
        <v>266</v>
      </c>
      <c r="D209" s="2294" t="s">
        <v>227</v>
      </c>
      <c r="E209" s="2294"/>
      <c r="F209" s="2294" t="s">
        <v>335</v>
      </c>
      <c r="G209" s="2294"/>
      <c r="H209" s="2294" t="s">
        <v>333</v>
      </c>
      <c r="I209" s="2294"/>
      <c r="J209" s="2294" t="s">
        <v>331</v>
      </c>
      <c r="K209" s="2294"/>
      <c r="L209" s="1775"/>
      <c r="M209" s="1218"/>
    </row>
    <row r="210" spans="1:13" ht="18" customHeight="1">
      <c r="A210" s="292"/>
      <c r="B210" s="1396" t="s">
        <v>339</v>
      </c>
      <c r="C210" s="1396" t="s">
        <v>338</v>
      </c>
      <c r="D210" s="2307" t="s">
        <v>337</v>
      </c>
      <c r="E210" s="2307"/>
      <c r="F210" s="2307" t="s">
        <v>336</v>
      </c>
      <c r="G210" s="2307"/>
      <c r="H210" s="2307" t="s">
        <v>334</v>
      </c>
      <c r="I210" s="2307"/>
      <c r="J210" s="2307" t="s">
        <v>332</v>
      </c>
      <c r="K210" s="2307"/>
      <c r="L210" s="1396"/>
      <c r="M210" s="229"/>
    </row>
    <row r="211" spans="1:13" ht="18" customHeight="1">
      <c r="A211" s="237"/>
      <c r="B211" s="1394" t="s">
        <v>57</v>
      </c>
      <c r="C211" s="1394" t="s">
        <v>57</v>
      </c>
      <c r="D211" s="2304" t="s">
        <v>55</v>
      </c>
      <c r="E211" s="2304"/>
      <c r="F211" s="2304" t="s">
        <v>52</v>
      </c>
      <c r="G211" s="2304"/>
      <c r="H211" s="2304" t="s">
        <v>52</v>
      </c>
      <c r="I211" s="2304"/>
      <c r="J211" s="2304" t="s">
        <v>14</v>
      </c>
      <c r="K211" s="2304"/>
      <c r="L211" s="1394"/>
      <c r="M211" s="229"/>
    </row>
    <row r="212" spans="1:13" ht="18" customHeight="1">
      <c r="A212" s="232"/>
      <c r="B212" s="1393" t="s">
        <v>59</v>
      </c>
      <c r="C212" s="1393" t="s">
        <v>58</v>
      </c>
      <c r="D212" s="2302" t="s">
        <v>56</v>
      </c>
      <c r="E212" s="2302"/>
      <c r="F212" s="2302" t="s">
        <v>54</v>
      </c>
      <c r="G212" s="2302"/>
      <c r="H212" s="2302" t="s">
        <v>53</v>
      </c>
      <c r="I212" s="2302"/>
      <c r="J212" s="2302" t="s">
        <v>51</v>
      </c>
      <c r="K212" s="2302"/>
      <c r="L212" s="1393"/>
      <c r="M212" s="142"/>
    </row>
    <row r="213" spans="1:13" ht="18" customHeight="1">
      <c r="A213" s="121" t="s">
        <v>1222</v>
      </c>
      <c r="B213" s="1393"/>
      <c r="C213" s="1393"/>
      <c r="D213" s="1393"/>
      <c r="E213" s="1393"/>
      <c r="F213" s="1393"/>
      <c r="G213" s="1393"/>
      <c r="H213" s="1393"/>
      <c r="I213" s="1393"/>
      <c r="J213" s="1393"/>
      <c r="K213" s="1393"/>
      <c r="L213" s="1393"/>
      <c r="M213" s="74" t="s">
        <v>1234</v>
      </c>
    </row>
    <row r="214" spans="1:13" ht="18" customHeight="1">
      <c r="A214" s="232" t="s">
        <v>172</v>
      </c>
      <c r="B214" s="1401">
        <f>'[10]P51--56écoR3'!B214</f>
        <v>71275</v>
      </c>
      <c r="C214" s="1401">
        <f>'[10]P51--56écoR3'!C214</f>
        <v>20891</v>
      </c>
      <c r="D214" s="2318">
        <f>'[10]P51--56écoR3'!D214:E214</f>
        <v>3291316</v>
      </c>
      <c r="E214" s="2318"/>
      <c r="F214" s="2318">
        <f>'[10]P51--56écoR3'!F214:G214</f>
        <v>873862</v>
      </c>
      <c r="G214" s="2318"/>
      <c r="H214" s="2318">
        <f>'[10]P51--56écoR3'!H214:I214</f>
        <v>2670450</v>
      </c>
      <c r="I214" s="2318"/>
      <c r="J214" s="2318">
        <f>'[10]P51--56écoR3'!J214:K214</f>
        <v>7647</v>
      </c>
      <c r="K214" s="2318"/>
      <c r="L214" s="1398"/>
      <c r="M214" s="155" t="s">
        <v>330</v>
      </c>
    </row>
    <row r="215" spans="1:13" ht="18" customHeight="1">
      <c r="A215" s="30" t="s">
        <v>10</v>
      </c>
      <c r="B215" s="1400">
        <f>'[10]P51--56écoR3'!B215</f>
        <v>21</v>
      </c>
      <c r="C215" s="1400">
        <f>'[10]P51--56écoR3'!C215</f>
        <v>18.899999999999999</v>
      </c>
      <c r="D215" s="2322">
        <f>'[10]P51--56écoR3'!D215:E215</f>
        <v>11.6</v>
      </c>
      <c r="E215" s="2322"/>
      <c r="F215" s="2322">
        <f>'[10]P51--56écoR3'!F215:G215</f>
        <v>14.6</v>
      </c>
      <c r="G215" s="2322"/>
      <c r="H215" s="2322">
        <f>'[10]P51--56écoR3'!H215:I215</f>
        <v>16.100000000000001</v>
      </c>
      <c r="I215" s="2322"/>
      <c r="J215" s="2358">
        <f>'[10]P51--56écoR3'!J215:K215</f>
        <v>16.7</v>
      </c>
      <c r="K215" s="2358"/>
      <c r="L215" s="1399"/>
      <c r="M215" s="123" t="s">
        <v>188</v>
      </c>
    </row>
    <row r="216" spans="1:13" ht="18" customHeight="1">
      <c r="A216" s="47"/>
      <c r="B216" s="157"/>
      <c r="C216" s="157"/>
      <c r="D216" s="157"/>
      <c r="E216" s="157"/>
      <c r="F216" s="157"/>
      <c r="G216" s="157"/>
      <c r="H216" s="157"/>
      <c r="I216" s="157"/>
      <c r="J216" s="1394"/>
      <c r="K216" s="1394"/>
      <c r="L216" s="1394"/>
      <c r="M216" s="329"/>
    </row>
    <row r="217" spans="1:13" ht="18" customHeight="1">
      <c r="A217" s="121" t="s">
        <v>1224</v>
      </c>
      <c r="B217" s="1131"/>
      <c r="C217" s="1131"/>
      <c r="D217" s="1131"/>
      <c r="E217" s="1131"/>
      <c r="F217" s="1131"/>
      <c r="G217" s="1131"/>
      <c r="H217" s="1131"/>
      <c r="I217" s="1131"/>
      <c r="J217" s="1393"/>
      <c r="K217" s="1393"/>
      <c r="L217" s="1393"/>
      <c r="M217" s="1103" t="s">
        <v>1235</v>
      </c>
    </row>
    <row r="218" spans="1:13" ht="18" customHeight="1">
      <c r="A218" s="232" t="s">
        <v>172</v>
      </c>
      <c r="B218" s="1401">
        <f>'[10]P51--56écoR3'!B218</f>
        <v>73662</v>
      </c>
      <c r="C218" s="1401">
        <f>'[10]P51--56écoR3'!C218</f>
        <v>21455</v>
      </c>
      <c r="D218" s="2318">
        <f>'[10]P51--56écoR3'!D218:E218</f>
        <v>3337490</v>
      </c>
      <c r="E218" s="2318"/>
      <c r="F218" s="2318">
        <f>'[10]P51--56écoR3'!F218:G218</f>
        <v>855545</v>
      </c>
      <c r="G218" s="2318"/>
      <c r="H218" s="2318">
        <f>'[10]P51--56écoR3'!H218:I218</f>
        <v>2671745</v>
      </c>
      <c r="I218" s="2318"/>
      <c r="J218" s="2318">
        <f>'[10]P51--56écoR3'!J218:K218</f>
        <v>7351</v>
      </c>
      <c r="K218" s="2318"/>
      <c r="L218" s="1401"/>
      <c r="M218" s="155" t="s">
        <v>330</v>
      </c>
    </row>
    <row r="219" spans="1:13" ht="18" customHeight="1" thickBot="1">
      <c r="A219" s="1183" t="s">
        <v>10</v>
      </c>
      <c r="B219" s="1777">
        <f>'[10]P51--56écoR3'!B219</f>
        <v>19.399999999999999</v>
      </c>
      <c r="C219" s="1777">
        <f>'[10]P51--56écoR3'!C219</f>
        <v>17.899999999999999</v>
      </c>
      <c r="D219" s="2317">
        <f>'[10]P51--56écoR3'!D219:E219</f>
        <v>10.8</v>
      </c>
      <c r="E219" s="2317"/>
      <c r="F219" s="2317">
        <f>'[10]P51--56écoR3'!F219:G219</f>
        <v>13.3</v>
      </c>
      <c r="G219" s="2317"/>
      <c r="H219" s="2317">
        <f>'[10]P51--56écoR3'!H219:I219</f>
        <v>14.9</v>
      </c>
      <c r="I219" s="2317"/>
      <c r="J219" s="2341">
        <f>'[10]P51--56écoR3'!J219:K219</f>
        <v>15.2</v>
      </c>
      <c r="K219" s="2341"/>
      <c r="L219" s="1779"/>
      <c r="M219" s="1179" t="s">
        <v>188</v>
      </c>
    </row>
    <row r="220" spans="1:13" ht="18" customHeight="1" thickTop="1">
      <c r="A220" s="98" t="s">
        <v>1097</v>
      </c>
      <c r="B220" s="7"/>
      <c r="C220" s="7"/>
      <c r="D220" s="1403"/>
      <c r="E220" s="14"/>
      <c r="F220" s="1403"/>
      <c r="G220" s="14"/>
      <c r="I220" s="102"/>
      <c r="J220" s="102"/>
      <c r="M220" s="81" t="s">
        <v>604</v>
      </c>
    </row>
    <row r="221" spans="1:13" ht="18" customHeight="1">
      <c r="A221" s="28"/>
      <c r="B221" s="20"/>
      <c r="C221" s="263"/>
      <c r="D221" s="263"/>
      <c r="E221" s="263"/>
      <c r="F221" s="263"/>
      <c r="G221" s="263"/>
      <c r="H221" s="263"/>
      <c r="I221" s="263"/>
      <c r="J221" s="263"/>
      <c r="K221" s="263"/>
      <c r="L221" s="263"/>
      <c r="M221" s="263"/>
    </row>
    <row r="222" spans="1:13" ht="18" customHeight="1">
      <c r="A222" s="28"/>
      <c r="B222" s="20"/>
      <c r="C222" s="263"/>
      <c r="D222" s="263"/>
      <c r="E222" s="263"/>
      <c r="F222" s="263"/>
      <c r="G222" s="263"/>
      <c r="H222" s="263"/>
      <c r="I222" s="263"/>
      <c r="J222" s="263"/>
      <c r="K222" s="263"/>
      <c r="L222" s="263"/>
      <c r="M222" s="263"/>
    </row>
    <row r="223" spans="1:13" ht="18" customHeight="1">
      <c r="A223" s="28"/>
      <c r="B223" s="20"/>
      <c r="C223" s="263"/>
      <c r="D223" s="263"/>
      <c r="E223" s="263"/>
      <c r="F223" s="263"/>
      <c r="G223" s="263"/>
      <c r="H223" s="263"/>
      <c r="I223" s="263"/>
      <c r="J223" s="263"/>
      <c r="K223" s="263"/>
      <c r="L223" s="263"/>
      <c r="M223" s="263"/>
    </row>
    <row r="224" spans="1:13" ht="18" customHeight="1">
      <c r="A224" s="28"/>
      <c r="B224" s="20"/>
      <c r="C224" s="263"/>
      <c r="D224" s="263"/>
      <c r="E224" s="263"/>
      <c r="F224" s="263"/>
      <c r="G224" s="263"/>
      <c r="H224" s="263"/>
      <c r="I224" s="263"/>
      <c r="J224" s="263"/>
      <c r="K224" s="263"/>
      <c r="L224" s="263"/>
      <c r="M224" s="263"/>
    </row>
    <row r="225" spans="1:13" ht="18" customHeight="1">
      <c r="A225" s="28"/>
      <c r="B225" s="20"/>
      <c r="C225" s="263"/>
      <c r="D225" s="263"/>
      <c r="E225" s="263"/>
      <c r="F225" s="263"/>
      <c r="G225" s="263"/>
      <c r="H225" s="263"/>
      <c r="I225" s="263"/>
      <c r="J225" s="263"/>
      <c r="K225" s="263"/>
      <c r="L225" s="263"/>
      <c r="M225" s="263"/>
    </row>
    <row r="226" spans="1:13" ht="27.75" customHeight="1">
      <c r="A226" s="28"/>
      <c r="B226" s="20"/>
      <c r="C226" s="263"/>
      <c r="D226" s="263"/>
      <c r="E226" s="263"/>
      <c r="F226" s="263"/>
      <c r="G226" s="263"/>
      <c r="H226" s="263"/>
      <c r="I226" s="263"/>
      <c r="J226" s="263"/>
      <c r="K226" s="263"/>
      <c r="L226" s="263"/>
      <c r="M226" s="263"/>
    </row>
    <row r="227" spans="1:13" ht="18" customHeight="1">
      <c r="A227" s="28"/>
      <c r="B227" s="20"/>
      <c r="C227" s="263"/>
      <c r="D227" s="263"/>
      <c r="E227" s="263"/>
      <c r="F227" s="263"/>
      <c r="G227" s="263"/>
      <c r="H227" s="263"/>
      <c r="I227" s="263"/>
      <c r="J227" s="263"/>
      <c r="K227" s="263"/>
      <c r="L227" s="263"/>
      <c r="M227" s="263"/>
    </row>
    <row r="228" spans="1:13" ht="18" customHeight="1" thickBot="1">
      <c r="A228" s="28"/>
      <c r="B228" s="20"/>
      <c r="C228" s="263"/>
      <c r="D228" s="263"/>
      <c r="E228" s="263"/>
      <c r="F228" s="263"/>
      <c r="G228" s="263"/>
      <c r="H228" s="263"/>
      <c r="I228" s="263"/>
      <c r="J228" s="263"/>
      <c r="K228" s="263"/>
      <c r="L228" s="263"/>
      <c r="M228" s="263"/>
    </row>
    <row r="229" spans="1:13" ht="13.5" customHeight="1" thickTop="1">
      <c r="A229" s="948"/>
      <c r="B229" s="921"/>
      <c r="C229" s="949"/>
      <c r="D229" s="949"/>
      <c r="E229" s="949"/>
      <c r="F229" s="949"/>
      <c r="G229" s="949"/>
      <c r="H229" s="949"/>
      <c r="I229" s="949"/>
      <c r="J229" s="949"/>
      <c r="K229" s="949"/>
      <c r="L229" s="949"/>
      <c r="M229" s="949"/>
    </row>
    <row r="230" spans="1:13" ht="18" customHeight="1">
      <c r="A230" s="28"/>
      <c r="B230" s="20"/>
      <c r="C230" s="263"/>
      <c r="D230" s="263"/>
      <c r="E230" s="263"/>
      <c r="F230" s="263"/>
      <c r="G230" s="263"/>
      <c r="H230" s="263"/>
      <c r="I230" s="263"/>
      <c r="J230" s="263"/>
      <c r="K230" s="263"/>
      <c r="L230" s="263"/>
      <c r="M230" s="263"/>
    </row>
    <row r="231" spans="1:13" ht="18" customHeight="1">
      <c r="A231" s="18" t="s">
        <v>444</v>
      </c>
      <c r="M231" s="107" t="s">
        <v>445</v>
      </c>
    </row>
    <row r="232" spans="1:13" ht="18" customHeight="1">
      <c r="A232" s="18" t="s">
        <v>319</v>
      </c>
      <c r="M232" s="107" t="s">
        <v>320</v>
      </c>
    </row>
    <row r="233" spans="1:13" ht="18" customHeight="1" thickBot="1">
      <c r="A233" s="103" t="s">
        <v>1238</v>
      </c>
      <c r="M233" s="235" t="s">
        <v>1239</v>
      </c>
    </row>
    <row r="234" spans="1:13" ht="18" customHeight="1" thickTop="1">
      <c r="A234" s="1238"/>
      <c r="B234" s="1775" t="s">
        <v>191</v>
      </c>
      <c r="C234" s="1248" t="s">
        <v>327</v>
      </c>
      <c r="D234" s="1775" t="s">
        <v>396</v>
      </c>
      <c r="E234" s="1775" t="s">
        <v>325</v>
      </c>
      <c r="F234" s="1775" t="s">
        <v>324</v>
      </c>
      <c r="G234" s="2294" t="s">
        <v>328</v>
      </c>
      <c r="H234" s="2294"/>
      <c r="I234" s="1775" t="s">
        <v>329</v>
      </c>
      <c r="J234" s="1775" t="s">
        <v>322</v>
      </c>
      <c r="K234" s="1775" t="s">
        <v>321</v>
      </c>
      <c r="L234" s="1775"/>
      <c r="M234" s="1218"/>
    </row>
    <row r="235" spans="1:13" ht="18" customHeight="1">
      <c r="A235" s="124"/>
      <c r="B235" s="1396"/>
      <c r="C235" s="1396"/>
      <c r="D235" s="1396" t="s">
        <v>395</v>
      </c>
      <c r="E235" s="1396"/>
      <c r="F235" s="1396"/>
      <c r="G235" s="2307" t="s">
        <v>323</v>
      </c>
      <c r="H235" s="2307"/>
      <c r="I235" s="1396"/>
      <c r="J235" s="1396"/>
      <c r="K235" s="1396"/>
      <c r="L235" s="1396"/>
      <c r="M235" s="229"/>
    </row>
    <row r="236" spans="1:13" ht="18" customHeight="1">
      <c r="A236" s="237"/>
      <c r="B236" s="1394"/>
      <c r="C236" s="1394"/>
      <c r="D236" s="1394" t="s">
        <v>34</v>
      </c>
      <c r="E236" s="1394"/>
      <c r="F236" s="1394"/>
      <c r="G236" s="2304" t="s">
        <v>44</v>
      </c>
      <c r="H236" s="2304"/>
      <c r="I236" s="1394" t="s">
        <v>41</v>
      </c>
      <c r="J236" s="1394"/>
      <c r="K236" s="1394"/>
      <c r="L236" s="1394"/>
      <c r="M236" s="229"/>
    </row>
    <row r="237" spans="1:13" ht="18" customHeight="1">
      <c r="A237" s="237"/>
      <c r="B237" s="1394" t="s">
        <v>4</v>
      </c>
      <c r="C237" s="1394" t="s">
        <v>34</v>
      </c>
      <c r="D237" s="1394" t="s">
        <v>49</v>
      </c>
      <c r="E237" s="1394" t="s">
        <v>48</v>
      </c>
      <c r="F237" s="1394" t="s">
        <v>47</v>
      </c>
      <c r="G237" s="2304" t="s">
        <v>45</v>
      </c>
      <c r="H237" s="2304"/>
      <c r="I237" s="1394" t="s">
        <v>42</v>
      </c>
      <c r="J237" s="1394" t="s">
        <v>40</v>
      </c>
      <c r="K237" s="180" t="s">
        <v>129</v>
      </c>
      <c r="L237" s="180"/>
      <c r="M237" s="229"/>
    </row>
    <row r="238" spans="1:13" ht="18" customHeight="1">
      <c r="A238" s="232"/>
      <c r="B238" s="1393"/>
      <c r="C238" s="1393"/>
      <c r="D238" s="1393" t="s">
        <v>50</v>
      </c>
      <c r="E238" s="1393"/>
      <c r="F238" s="1393"/>
      <c r="G238" s="2302" t="s">
        <v>46</v>
      </c>
      <c r="H238" s="2302"/>
      <c r="I238" s="1393" t="s">
        <v>43</v>
      </c>
      <c r="J238" s="1393"/>
      <c r="K238" s="1393"/>
      <c r="L238" s="1393"/>
      <c r="M238" s="142"/>
    </row>
    <row r="239" spans="1:13" ht="18" customHeight="1">
      <c r="A239" s="121" t="s">
        <v>1222</v>
      </c>
      <c r="B239" s="1393"/>
      <c r="C239" s="1393"/>
      <c r="D239" s="1393"/>
      <c r="E239" s="1393"/>
      <c r="F239" s="1393"/>
      <c r="G239" s="1393"/>
      <c r="H239" s="1393"/>
      <c r="I239" s="1393"/>
      <c r="J239" s="1393"/>
      <c r="K239" s="1393"/>
      <c r="L239" s="1393"/>
      <c r="M239" s="74" t="s">
        <v>1234</v>
      </c>
    </row>
    <row r="240" spans="1:13" ht="18" customHeight="1">
      <c r="A240" s="232" t="s">
        <v>473</v>
      </c>
      <c r="B240" s="1402">
        <f>'[10]P51--56écoR3'!B240</f>
        <v>1287</v>
      </c>
      <c r="C240" s="1402">
        <f>'[10]P51--56écoR3'!C240</f>
        <v>1325</v>
      </c>
      <c r="D240" s="1402">
        <f>'[10]P51--56écoR3'!D240</f>
        <v>1833</v>
      </c>
      <c r="E240" s="1402">
        <f>'[10]P51--56écoR3'!E240</f>
        <v>1231</v>
      </c>
      <c r="F240" s="1402">
        <f>'[10]P51--56écoR3'!F240</f>
        <v>1500</v>
      </c>
      <c r="G240" s="2347">
        <f>'[10]P51--56écoR3'!G240:H240</f>
        <v>1139</v>
      </c>
      <c r="H240" s="2347"/>
      <c r="I240" s="1402">
        <f>'[10]P51--56écoR3'!I240</f>
        <v>1260</v>
      </c>
      <c r="J240" s="1402">
        <f>'[10]P51--56écoR3'!J240</f>
        <v>1416</v>
      </c>
      <c r="K240" s="1402">
        <f>'[10]P51--56écoR3'!K240</f>
        <v>1398</v>
      </c>
      <c r="L240" s="285"/>
      <c r="M240" s="139" t="s">
        <v>326</v>
      </c>
    </row>
    <row r="241" spans="1:13" ht="18" customHeight="1">
      <c r="A241" s="237"/>
      <c r="B241" s="1408"/>
      <c r="C241" s="1408">
        <f>'[10]P51--56écoR3'!C241</f>
        <v>0</v>
      </c>
      <c r="D241" s="1408">
        <f>'[10]P51--56écoR3'!D241</f>
        <v>0</v>
      </c>
      <c r="E241" s="1408"/>
      <c r="F241" s="1408"/>
      <c r="G241" s="1408"/>
      <c r="H241" s="1408"/>
      <c r="I241" s="1408"/>
      <c r="J241" s="1408"/>
      <c r="K241" s="1408"/>
      <c r="L241" s="1139"/>
      <c r="M241" s="901"/>
    </row>
    <row r="242" spans="1:13" ht="18" customHeight="1">
      <c r="A242" s="121" t="s">
        <v>1224</v>
      </c>
      <c r="B242" s="1131"/>
      <c r="C242" s="1131"/>
      <c r="D242" s="1131"/>
      <c r="E242" s="1131"/>
      <c r="F242" s="1131"/>
      <c r="G242" s="1131"/>
      <c r="H242" s="1131"/>
      <c r="I242" s="1131"/>
      <c r="J242" s="1393"/>
      <c r="K242" s="1393"/>
      <c r="L242" s="1393"/>
      <c r="M242" s="1103" t="s">
        <v>1235</v>
      </c>
    </row>
    <row r="243" spans="1:13" ht="18" customHeight="1" thickBot="1">
      <c r="A243" s="1275" t="s">
        <v>473</v>
      </c>
      <c r="B243" s="1781">
        <f>'[10]P51--56écoR3'!B243</f>
        <v>1342</v>
      </c>
      <c r="C243" s="1781">
        <f>'[10]P51--56écoR3'!C243</f>
        <v>1347</v>
      </c>
      <c r="D243" s="1781">
        <f>'[10]P51--56écoR3'!D243</f>
        <v>2300</v>
      </c>
      <c r="E243" s="1781">
        <f>'[10]P51--56écoR3'!E243</f>
        <v>1238</v>
      </c>
      <c r="F243" s="1781">
        <f>'[10]P51--56écoR3'!F243</f>
        <v>1500</v>
      </c>
      <c r="G243" s="2344">
        <f>'[10]P51--56écoR3'!G243:H243</f>
        <v>1151</v>
      </c>
      <c r="H243" s="2344"/>
      <c r="I243" s="1781">
        <f>'[10]P51--56écoR3'!I243</f>
        <v>1319</v>
      </c>
      <c r="J243" s="1781">
        <f>'[10]P51--56écoR3'!J243</f>
        <v>1610</v>
      </c>
      <c r="K243" s="1781">
        <f>'[10]P51--56écoR3'!K243</f>
        <v>1421</v>
      </c>
      <c r="L243" s="1277"/>
      <c r="M243" s="1207" t="s">
        <v>326</v>
      </c>
    </row>
    <row r="244" spans="1:13" ht="18" customHeight="1" thickTop="1">
      <c r="A244" s="98" t="s">
        <v>1097</v>
      </c>
      <c r="B244" s="7"/>
      <c r="C244" s="7"/>
      <c r="D244" s="1403"/>
      <c r="E244" s="14"/>
      <c r="F244" s="1403"/>
      <c r="G244" s="14"/>
      <c r="I244" s="102"/>
      <c r="J244" s="102"/>
      <c r="M244" s="81" t="s">
        <v>604</v>
      </c>
    </row>
    <row r="245" spans="1:13" ht="18" customHeight="1">
      <c r="A245" s="5"/>
    </row>
    <row r="246" spans="1:13" ht="18" customHeight="1">
      <c r="A246" s="431" t="s">
        <v>666</v>
      </c>
      <c r="B246" s="427"/>
      <c r="C246" s="263"/>
      <c r="K246" s="427"/>
      <c r="L246" s="427"/>
      <c r="M246" s="428" t="s">
        <v>667</v>
      </c>
    </row>
    <row r="247" spans="1:13" ht="18" customHeight="1" thickBot="1">
      <c r="A247" s="103" t="s">
        <v>1240</v>
      </c>
      <c r="J247" s="104"/>
      <c r="K247" s="24"/>
      <c r="L247" s="24"/>
      <c r="M247" s="235" t="s">
        <v>1241</v>
      </c>
    </row>
    <row r="248" spans="1:13" ht="18" customHeight="1" thickTop="1">
      <c r="A248" s="1241"/>
      <c r="B248" s="1249" t="s">
        <v>347</v>
      </c>
      <c r="C248" s="1249" t="s">
        <v>351</v>
      </c>
      <c r="D248" s="1250" t="s">
        <v>478</v>
      </c>
      <c r="E248" s="1251" t="s">
        <v>341</v>
      </c>
      <c r="F248" s="1251" t="s">
        <v>342</v>
      </c>
      <c r="G248" s="1251" t="s">
        <v>343</v>
      </c>
      <c r="H248" s="1249" t="s">
        <v>344</v>
      </c>
      <c r="I248" s="1249" t="s">
        <v>345</v>
      </c>
      <c r="J248" s="1251" t="s">
        <v>346</v>
      </c>
      <c r="K248" s="1776" t="s">
        <v>350</v>
      </c>
      <c r="L248" s="1249" t="s">
        <v>479</v>
      </c>
      <c r="M248" s="1249"/>
    </row>
    <row r="249" spans="1:13" ht="18" customHeight="1">
      <c r="A249" s="237"/>
      <c r="B249" s="1394" t="s">
        <v>4</v>
      </c>
      <c r="C249" s="1394" t="s">
        <v>34</v>
      </c>
      <c r="D249" s="238" t="s">
        <v>480</v>
      </c>
      <c r="E249" s="1394" t="s">
        <v>369</v>
      </c>
      <c r="F249" s="1394" t="s">
        <v>368</v>
      </c>
      <c r="G249" s="1394" t="s">
        <v>367</v>
      </c>
      <c r="H249" s="1394" t="s">
        <v>366</v>
      </c>
      <c r="I249" s="1394" t="s">
        <v>365</v>
      </c>
      <c r="J249" s="1394" t="s">
        <v>364</v>
      </c>
      <c r="K249" s="1394" t="s">
        <v>349</v>
      </c>
      <c r="L249" s="167" t="s">
        <v>481</v>
      </c>
      <c r="M249" s="167"/>
    </row>
    <row r="250" spans="1:13" ht="18" customHeight="1">
      <c r="A250" s="46" t="s">
        <v>1222</v>
      </c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74" t="s">
        <v>1234</v>
      </c>
    </row>
    <row r="251" spans="1:13" ht="18" customHeight="1">
      <c r="A251" s="240" t="s">
        <v>173</v>
      </c>
      <c r="B251" s="454">
        <f>'[4]P51--56écoR3'!B251</f>
        <v>698</v>
      </c>
      <c r="C251" s="454">
        <f>'[4]P51--56écoR3'!C251</f>
        <v>2</v>
      </c>
      <c r="D251" s="454">
        <f>'[4]P51--56écoR3'!D251</f>
        <v>30</v>
      </c>
      <c r="E251" s="454">
        <f>'[4]P51--56écoR3'!E251</f>
        <v>176</v>
      </c>
      <c r="F251" s="454">
        <f>'[4]P51--56écoR3'!F251</f>
        <v>21</v>
      </c>
      <c r="G251" s="454">
        <f>'[4]P51--56écoR3'!G251</f>
        <v>34</v>
      </c>
      <c r="H251" s="454">
        <f>'[4]P51--56écoR3'!H251</f>
        <v>61</v>
      </c>
      <c r="I251" s="454">
        <f>'[4]P51--56écoR3'!I251</f>
        <v>25</v>
      </c>
      <c r="J251" s="454">
        <f>'[4]P51--56écoR3'!J251</f>
        <v>73</v>
      </c>
      <c r="K251" s="454">
        <f>'[4]P51--56écoR3'!K251</f>
        <v>132</v>
      </c>
      <c r="L251" s="454">
        <f>'[4]P51--56écoR3'!L251</f>
        <v>144</v>
      </c>
      <c r="M251" s="239" t="s">
        <v>348</v>
      </c>
    </row>
    <row r="252" spans="1:13" ht="18" customHeight="1">
      <c r="A252" s="237"/>
      <c r="B252" s="1408"/>
      <c r="C252" s="1408"/>
      <c r="D252" s="1408"/>
      <c r="E252" s="1408"/>
      <c r="F252" s="1408"/>
      <c r="G252" s="1408"/>
      <c r="H252" s="1408"/>
      <c r="I252" s="1408"/>
      <c r="J252" s="1408"/>
      <c r="K252" s="1408"/>
      <c r="L252" s="1139"/>
      <c r="M252" s="901"/>
    </row>
    <row r="253" spans="1:13" ht="18" customHeight="1">
      <c r="A253" s="121" t="s">
        <v>1224</v>
      </c>
      <c r="B253" s="1131"/>
      <c r="C253" s="1131"/>
      <c r="D253" s="1131"/>
      <c r="E253" s="1131"/>
      <c r="F253" s="1131"/>
      <c r="G253" s="1131"/>
      <c r="H253" s="1131"/>
      <c r="I253" s="1131"/>
      <c r="J253" s="1393"/>
      <c r="K253" s="1393"/>
      <c r="L253" s="1393"/>
      <c r="M253" s="1103" t="s">
        <v>1235</v>
      </c>
    </row>
    <row r="254" spans="1:13" ht="18" customHeight="1" thickBot="1">
      <c r="A254" s="1272" t="s">
        <v>173</v>
      </c>
      <c r="B254" s="1273">
        <f>'[4]P51--56écoR3'!B254</f>
        <v>706</v>
      </c>
      <c r="C254" s="1273">
        <f>'[4]P51--56écoR3'!C254</f>
        <v>5</v>
      </c>
      <c r="D254" s="1273">
        <f>'[4]P51--56écoR3'!D254</f>
        <v>29</v>
      </c>
      <c r="E254" s="1273">
        <f>'[4]P51--56écoR3'!E254</f>
        <v>179</v>
      </c>
      <c r="F254" s="1273">
        <f>'[4]P51--56écoR3'!F254</f>
        <v>24</v>
      </c>
      <c r="G254" s="1273">
        <f>'[4]P51--56écoR3'!G254</f>
        <v>32</v>
      </c>
      <c r="H254" s="1273">
        <f>'[4]P51--56écoR3'!H254</f>
        <v>61</v>
      </c>
      <c r="I254" s="1273">
        <f>'[4]P51--56écoR3'!I254</f>
        <v>25</v>
      </c>
      <c r="J254" s="1273">
        <f>'[4]P51--56écoR3'!J254</f>
        <v>74</v>
      </c>
      <c r="K254" s="1273">
        <f>'[4]P51--56écoR3'!K254</f>
        <v>133</v>
      </c>
      <c r="L254" s="1273">
        <f>'[4]P51--56écoR3'!L254</f>
        <v>144</v>
      </c>
      <c r="M254" s="1274" t="s">
        <v>348</v>
      </c>
    </row>
    <row r="255" spans="1:13" ht="18" customHeight="1" thickTop="1">
      <c r="A255" s="98" t="s">
        <v>414</v>
      </c>
      <c r="M255" s="81" t="s">
        <v>413</v>
      </c>
    </row>
    <row r="256" spans="1:13" ht="18" customHeight="1"/>
    <row r="257" spans="1:13" ht="18" customHeight="1">
      <c r="A257" s="431" t="s">
        <v>668</v>
      </c>
      <c r="B257" s="430"/>
      <c r="C257" s="20"/>
      <c r="D257" s="7"/>
      <c r="E257" s="7"/>
      <c r="F257" s="7"/>
      <c r="G257" s="7"/>
      <c r="K257" s="427"/>
      <c r="L257" s="427"/>
      <c r="M257" s="428" t="s">
        <v>669</v>
      </c>
    </row>
    <row r="258" spans="1:13" ht="18" customHeight="1">
      <c r="A258" s="28"/>
      <c r="B258" s="263"/>
      <c r="C258" s="20"/>
      <c r="D258" s="20"/>
      <c r="E258" s="20"/>
      <c r="F258" s="20"/>
      <c r="G258" s="20"/>
      <c r="H258" s="263"/>
      <c r="I258" s="263"/>
      <c r="J258" s="263"/>
      <c r="K258" s="263"/>
      <c r="L258" s="263"/>
      <c r="M258" s="263"/>
    </row>
    <row r="259" spans="1:13" ht="18" customHeight="1">
      <c r="A259" s="18" t="s">
        <v>823</v>
      </c>
      <c r="B259" s="7"/>
      <c r="C259" s="7"/>
      <c r="D259" s="7"/>
      <c r="E259" s="7"/>
      <c r="F259" s="7"/>
      <c r="G259" s="7"/>
      <c r="M259" s="293" t="s">
        <v>824</v>
      </c>
    </row>
    <row r="260" spans="1:13" ht="18" customHeight="1" thickBot="1">
      <c r="A260" s="294" t="s">
        <v>149</v>
      </c>
      <c r="B260" s="7"/>
      <c r="C260" s="7"/>
      <c r="D260" s="7"/>
      <c r="E260" s="7"/>
      <c r="F260" s="7"/>
      <c r="M260" s="265" t="s">
        <v>340</v>
      </c>
    </row>
    <row r="261" spans="1:13" ht="18" customHeight="1" thickTop="1">
      <c r="A261" s="1174"/>
      <c r="B261" s="1174"/>
      <c r="C261" s="1174"/>
      <c r="D261" s="1174"/>
      <c r="E261" s="2335">
        <v>2017</v>
      </c>
      <c r="F261" s="1218"/>
      <c r="G261" s="2335"/>
      <c r="H261" s="2335">
        <v>2016</v>
      </c>
      <c r="I261" s="2335"/>
      <c r="J261" s="1218"/>
      <c r="K261" s="1219"/>
      <c r="L261" s="1219"/>
      <c r="M261" s="1218"/>
    </row>
    <row r="262" spans="1:13" ht="18" customHeight="1">
      <c r="A262" s="31"/>
      <c r="B262" s="143"/>
      <c r="C262" s="172"/>
      <c r="D262" s="121"/>
      <c r="E262" s="2336"/>
      <c r="F262" s="142"/>
      <c r="G262" s="2336"/>
      <c r="H262" s="2336"/>
      <c r="I262" s="2336"/>
      <c r="J262" s="143"/>
      <c r="K262" s="31"/>
      <c r="L262" s="31"/>
      <c r="M262" s="142"/>
    </row>
    <row r="263" spans="1:13" ht="18" customHeight="1">
      <c r="A263" s="31" t="s">
        <v>150</v>
      </c>
      <c r="B263" s="171"/>
      <c r="C263" s="172"/>
      <c r="D263" s="31"/>
      <c r="E263" s="173">
        <v>125.9</v>
      </c>
      <c r="F263" s="140"/>
      <c r="G263" s="140"/>
      <c r="H263" s="140">
        <v>124.8</v>
      </c>
      <c r="I263" s="140"/>
      <c r="J263" s="173"/>
      <c r="K263" s="31"/>
      <c r="L263" s="31"/>
      <c r="M263" s="174" t="s">
        <v>352</v>
      </c>
    </row>
    <row r="264" spans="1:13" ht="18" customHeight="1">
      <c r="A264" s="22" t="s">
        <v>151</v>
      </c>
      <c r="B264" s="64"/>
      <c r="C264" s="51"/>
      <c r="D264" s="22"/>
      <c r="E264" s="173">
        <v>123.1</v>
      </c>
      <c r="F264" s="63"/>
      <c r="G264" s="63"/>
      <c r="H264" s="63">
        <v>121.2</v>
      </c>
      <c r="I264" s="63"/>
      <c r="J264" s="77"/>
      <c r="K264" s="22"/>
      <c r="L264" s="22"/>
      <c r="M264" s="169" t="s">
        <v>353</v>
      </c>
    </row>
    <row r="265" spans="1:13" ht="18" customHeight="1">
      <c r="A265" s="22" t="s">
        <v>152</v>
      </c>
      <c r="B265" s="64"/>
      <c r="C265" s="51"/>
      <c r="D265" s="22"/>
      <c r="E265" s="173">
        <v>114</v>
      </c>
      <c r="F265" s="63"/>
      <c r="G265" s="63"/>
      <c r="H265" s="63">
        <v>113.6</v>
      </c>
      <c r="I265" s="63"/>
      <c r="J265" s="77"/>
      <c r="K265" s="22"/>
      <c r="L265" s="22"/>
      <c r="M265" s="169" t="s">
        <v>354</v>
      </c>
    </row>
    <row r="266" spans="1:13" ht="18" customHeight="1">
      <c r="A266" s="22" t="s">
        <v>153</v>
      </c>
      <c r="B266" s="64"/>
      <c r="C266" s="51"/>
      <c r="D266" s="22"/>
      <c r="E266" s="173">
        <v>117.3</v>
      </c>
      <c r="F266" s="63"/>
      <c r="G266" s="63"/>
      <c r="H266" s="63">
        <v>115.9</v>
      </c>
      <c r="I266" s="63"/>
      <c r="J266" s="77"/>
      <c r="K266" s="22"/>
      <c r="L266" s="22"/>
      <c r="M266" s="168" t="s">
        <v>355</v>
      </c>
    </row>
    <row r="267" spans="1:13" ht="18" customHeight="1">
      <c r="A267" s="22" t="s">
        <v>154</v>
      </c>
      <c r="B267" s="64"/>
      <c r="C267" s="51"/>
      <c r="D267" s="22"/>
      <c r="E267" s="173">
        <v>111.1</v>
      </c>
      <c r="F267" s="63"/>
      <c r="G267" s="63"/>
      <c r="H267" s="63">
        <v>110</v>
      </c>
      <c r="I267" s="63"/>
      <c r="J267" s="77"/>
      <c r="K267" s="38"/>
      <c r="L267" s="38"/>
      <c r="M267" s="170" t="s">
        <v>356</v>
      </c>
    </row>
    <row r="268" spans="1:13" ht="18" customHeight="1">
      <c r="A268" s="22" t="s">
        <v>47</v>
      </c>
      <c r="B268" s="64"/>
      <c r="C268" s="51"/>
      <c r="D268" s="22"/>
      <c r="E268" s="173">
        <v>105.8</v>
      </c>
      <c r="F268" s="63"/>
      <c r="G268" s="63"/>
      <c r="H268" s="63">
        <v>104.3</v>
      </c>
      <c r="I268" s="63"/>
      <c r="J268" s="77"/>
      <c r="K268" s="22"/>
      <c r="L268" s="22"/>
      <c r="M268" s="169" t="s">
        <v>324</v>
      </c>
    </row>
    <row r="269" spans="1:13" ht="18" customHeight="1">
      <c r="A269" s="22" t="s">
        <v>155</v>
      </c>
      <c r="B269" s="64"/>
      <c r="C269" s="51"/>
      <c r="D269" s="22"/>
      <c r="E269" s="173">
        <v>104.6</v>
      </c>
      <c r="F269" s="63"/>
      <c r="G269" s="63"/>
      <c r="H269" s="63">
        <v>103.2</v>
      </c>
      <c r="I269" s="63"/>
      <c r="J269" s="77"/>
      <c r="K269" s="22"/>
      <c r="L269" s="22"/>
      <c r="M269" s="168" t="s">
        <v>357</v>
      </c>
    </row>
    <row r="270" spans="1:13" ht="18" customHeight="1">
      <c r="A270" s="22" t="s">
        <v>156</v>
      </c>
      <c r="B270" s="64"/>
      <c r="C270" s="51"/>
      <c r="D270" s="22"/>
      <c r="E270" s="173">
        <v>57.6</v>
      </c>
      <c r="F270" s="63"/>
      <c r="G270" s="63"/>
      <c r="H270" s="63">
        <v>57.6</v>
      </c>
      <c r="I270" s="63"/>
      <c r="J270" s="77"/>
      <c r="K270" s="22"/>
      <c r="L270" s="22"/>
      <c r="M270" s="169" t="s">
        <v>358</v>
      </c>
    </row>
    <row r="271" spans="1:13" ht="18" customHeight="1">
      <c r="A271" s="22" t="s">
        <v>60</v>
      </c>
      <c r="B271" s="64"/>
      <c r="C271" s="51"/>
      <c r="D271" s="22"/>
      <c r="E271" s="173">
        <v>83.4</v>
      </c>
      <c r="F271" s="63"/>
      <c r="G271" s="63"/>
      <c r="H271" s="63">
        <v>82.9</v>
      </c>
      <c r="I271" s="63"/>
      <c r="J271" s="77"/>
      <c r="K271" s="22"/>
      <c r="L271" s="22"/>
      <c r="M271" s="169" t="s">
        <v>359</v>
      </c>
    </row>
    <row r="272" spans="1:13" ht="18" customHeight="1">
      <c r="A272" s="22" t="s">
        <v>157</v>
      </c>
      <c r="B272" s="63"/>
      <c r="C272" s="51"/>
      <c r="D272" s="22"/>
      <c r="E272" s="173">
        <v>161.9</v>
      </c>
      <c r="F272" s="63"/>
      <c r="G272" s="63"/>
      <c r="H272" s="63">
        <v>157.9</v>
      </c>
      <c r="I272" s="63"/>
      <c r="J272" s="77"/>
      <c r="K272" s="22"/>
      <c r="L272" s="22"/>
      <c r="M272" s="168" t="s">
        <v>325</v>
      </c>
    </row>
    <row r="273" spans="1:13" ht="18" customHeight="1">
      <c r="A273" s="22" t="s">
        <v>158</v>
      </c>
      <c r="B273" s="63"/>
      <c r="C273" s="51"/>
      <c r="D273" s="22"/>
      <c r="E273" s="173">
        <v>136.80000000000001</v>
      </c>
      <c r="F273" s="63"/>
      <c r="G273" s="63"/>
      <c r="H273" s="63">
        <v>137.4</v>
      </c>
      <c r="I273" s="63"/>
      <c r="J273" s="77"/>
      <c r="K273" s="22"/>
      <c r="L273" s="22"/>
      <c r="M273" s="169" t="s">
        <v>360</v>
      </c>
    </row>
    <row r="274" spans="1:13" ht="18" customHeight="1">
      <c r="A274" s="22" t="s">
        <v>159</v>
      </c>
      <c r="B274" s="63"/>
      <c r="C274" s="51"/>
      <c r="D274" s="22"/>
      <c r="E274" s="173">
        <v>122.7</v>
      </c>
      <c r="F274" s="63"/>
      <c r="G274" s="63"/>
      <c r="H274" s="63">
        <v>121.5</v>
      </c>
      <c r="I274" s="63"/>
      <c r="J274" s="77"/>
      <c r="K274" s="22"/>
      <c r="L274" s="22"/>
      <c r="M274" s="168" t="s">
        <v>361</v>
      </c>
    </row>
    <row r="275" spans="1:13" ht="18" customHeight="1">
      <c r="A275" s="46" t="s">
        <v>61</v>
      </c>
      <c r="B275" s="188"/>
      <c r="C275" s="62"/>
      <c r="D275" s="46"/>
      <c r="E275" s="779">
        <v>118.3</v>
      </c>
      <c r="F275" s="188"/>
      <c r="G275" s="188"/>
      <c r="H275" s="188">
        <v>117.1</v>
      </c>
      <c r="I275" s="188"/>
      <c r="J275" s="189"/>
      <c r="K275" s="46"/>
      <c r="L275" s="46"/>
      <c r="M275" s="190" t="s">
        <v>825</v>
      </c>
    </row>
    <row r="276" spans="1:13" ht="18" customHeight="1" thickBot="1">
      <c r="A276" s="1183" t="s">
        <v>62</v>
      </c>
      <c r="B276" s="1388"/>
      <c r="C276" s="1390"/>
      <c r="D276" s="1183"/>
      <c r="E276" s="1777">
        <v>117.9</v>
      </c>
      <c r="F276" s="1777"/>
      <c r="G276" s="1777"/>
      <c r="H276" s="1777">
        <v>117.1</v>
      </c>
      <c r="I276" s="1777"/>
      <c r="J276" s="1271"/>
      <c r="K276" s="1183"/>
      <c r="L276" s="1183"/>
      <c r="M276" s="1183" t="s">
        <v>363</v>
      </c>
    </row>
    <row r="277" spans="1:13" ht="18" customHeight="1" thickTop="1">
      <c r="A277" s="98" t="s">
        <v>1097</v>
      </c>
      <c r="M277" s="81" t="s">
        <v>604</v>
      </c>
    </row>
    <row r="278" spans="1:13" ht="18" customHeight="1"/>
    <row r="279" spans="1:13" ht="18" customHeight="1"/>
    <row r="280" spans="1:13" ht="18" customHeight="1"/>
    <row r="281" spans="1:13" ht="18" customHeight="1"/>
    <row r="282" spans="1:13" ht="18" customHeight="1"/>
    <row r="283" spans="1:13" ht="18" customHeight="1"/>
    <row r="284" spans="1:13" ht="27.75" customHeight="1"/>
    <row r="285" spans="1:13" ht="18" customHeight="1"/>
    <row r="286" spans="1:13" ht="18" customHeight="1" thickBot="1">
      <c r="A286" s="98"/>
      <c r="B286" s="98"/>
      <c r="C286" s="98"/>
      <c r="D286" s="7"/>
      <c r="E286" s="7"/>
      <c r="F286" s="7"/>
      <c r="G286" s="7"/>
    </row>
    <row r="287" spans="1:13" ht="13.5" customHeight="1" thickTop="1">
      <c r="A287" s="945"/>
      <c r="B287" s="945"/>
      <c r="C287" s="945"/>
      <c r="D287" s="942"/>
      <c r="E287" s="942"/>
      <c r="F287" s="942"/>
      <c r="G287" s="942"/>
      <c r="H287" s="928"/>
      <c r="I287" s="928"/>
      <c r="J287" s="928"/>
      <c r="K287" s="928"/>
      <c r="L287" s="928"/>
      <c r="M287" s="928"/>
    </row>
    <row r="288" spans="1:13" ht="18" customHeight="1"/>
    <row r="289" spans="1:13" ht="18" customHeight="1">
      <c r="A289" s="18" t="s">
        <v>826</v>
      </c>
      <c r="B289" s="7"/>
      <c r="C289" s="7"/>
      <c r="D289" s="7"/>
      <c r="E289" s="7"/>
      <c r="F289" s="7"/>
      <c r="G289" s="7"/>
      <c r="M289" s="293" t="s">
        <v>827</v>
      </c>
    </row>
    <row r="290" spans="1:13" ht="18" customHeight="1" thickBot="1">
      <c r="A290" s="294" t="s">
        <v>149</v>
      </c>
      <c r="B290" s="7"/>
      <c r="C290" s="7"/>
      <c r="D290" s="7"/>
      <c r="E290" s="7"/>
      <c r="F290" s="7"/>
      <c r="M290" s="265" t="s">
        <v>340</v>
      </c>
    </row>
    <row r="291" spans="1:13" ht="18" customHeight="1" thickTop="1">
      <c r="A291" s="1174"/>
      <c r="B291" s="1174"/>
      <c r="C291" s="1174"/>
      <c r="D291" s="1174"/>
      <c r="E291" s="2335">
        <v>2017</v>
      </c>
      <c r="F291" s="1218"/>
      <c r="G291" s="2335"/>
      <c r="H291" s="2335">
        <v>2016</v>
      </c>
      <c r="I291" s="2335"/>
      <c r="J291" s="1218"/>
      <c r="K291" s="1219"/>
      <c r="L291" s="1219"/>
      <c r="M291" s="1218"/>
    </row>
    <row r="292" spans="1:13" ht="18" customHeight="1">
      <c r="A292" s="31"/>
      <c r="B292" s="143"/>
      <c r="C292" s="172"/>
      <c r="D292" s="121"/>
      <c r="E292" s="2336"/>
      <c r="F292" s="142"/>
      <c r="G292" s="2336"/>
      <c r="H292" s="2336"/>
      <c r="I292" s="2336"/>
      <c r="J292" s="143"/>
      <c r="K292" s="31"/>
      <c r="L292" s="31"/>
      <c r="M292" s="142"/>
    </row>
    <row r="293" spans="1:13" ht="18" customHeight="1">
      <c r="A293" s="31" t="s">
        <v>150</v>
      </c>
      <c r="B293" s="171"/>
      <c r="C293" s="172"/>
      <c r="D293" s="31"/>
      <c r="E293" s="173">
        <v>129.80000000000001</v>
      </c>
      <c r="F293" s="140"/>
      <c r="G293" s="140"/>
      <c r="H293" s="140">
        <v>131.19999999999999</v>
      </c>
      <c r="I293" s="140"/>
      <c r="J293" s="173"/>
      <c r="K293" s="31"/>
      <c r="L293" s="31"/>
      <c r="M293" s="174" t="s">
        <v>352</v>
      </c>
    </row>
    <row r="294" spans="1:13" ht="18" customHeight="1">
      <c r="A294" s="22" t="s">
        <v>151</v>
      </c>
      <c r="B294" s="64"/>
      <c r="C294" s="51"/>
      <c r="D294" s="22"/>
      <c r="E294" s="173">
        <v>123.4</v>
      </c>
      <c r="F294" s="63"/>
      <c r="G294" s="63"/>
      <c r="H294" s="63">
        <v>122.3</v>
      </c>
      <c r="I294" s="63"/>
      <c r="J294" s="77"/>
      <c r="K294" s="22"/>
      <c r="L294" s="22"/>
      <c r="M294" s="169" t="s">
        <v>353</v>
      </c>
    </row>
    <row r="295" spans="1:13" ht="18" customHeight="1">
      <c r="A295" s="22" t="s">
        <v>152</v>
      </c>
      <c r="B295" s="64"/>
      <c r="C295" s="51"/>
      <c r="D295" s="22"/>
      <c r="E295" s="173">
        <v>107.9</v>
      </c>
      <c r="F295" s="63"/>
      <c r="G295" s="63"/>
      <c r="H295" s="63">
        <v>107.3</v>
      </c>
      <c r="I295" s="63"/>
      <c r="J295" s="77"/>
      <c r="K295" s="22"/>
      <c r="L295" s="22"/>
      <c r="M295" s="169" t="s">
        <v>354</v>
      </c>
    </row>
    <row r="296" spans="1:13" ht="18" customHeight="1">
      <c r="A296" s="22" t="s">
        <v>153</v>
      </c>
      <c r="B296" s="64"/>
      <c r="C296" s="51"/>
      <c r="D296" s="22"/>
      <c r="E296" s="173">
        <v>116</v>
      </c>
      <c r="F296" s="63"/>
      <c r="G296" s="63"/>
      <c r="H296" s="63">
        <v>115.3</v>
      </c>
      <c r="I296" s="63"/>
      <c r="J296" s="77"/>
      <c r="K296" s="22"/>
      <c r="L296" s="22"/>
      <c r="M296" s="168" t="s">
        <v>355</v>
      </c>
    </row>
    <row r="297" spans="1:13" ht="18" customHeight="1">
      <c r="A297" s="22" t="s">
        <v>154</v>
      </c>
      <c r="B297" s="64"/>
      <c r="C297" s="51"/>
      <c r="D297" s="22"/>
      <c r="E297" s="173">
        <v>110.9</v>
      </c>
      <c r="F297" s="63"/>
      <c r="G297" s="63"/>
      <c r="H297" s="63">
        <v>110.8</v>
      </c>
      <c r="I297" s="63"/>
      <c r="J297" s="77"/>
      <c r="K297" s="38"/>
      <c r="L297" s="38"/>
      <c r="M297" s="170" t="s">
        <v>356</v>
      </c>
    </row>
    <row r="298" spans="1:13" ht="18" customHeight="1">
      <c r="A298" s="22" t="s">
        <v>47</v>
      </c>
      <c r="B298" s="64"/>
      <c r="C298" s="51"/>
      <c r="D298" s="22"/>
      <c r="E298" s="173">
        <v>102.2</v>
      </c>
      <c r="F298" s="63"/>
      <c r="G298" s="63"/>
      <c r="H298" s="63">
        <v>102.7</v>
      </c>
      <c r="I298" s="63"/>
      <c r="J298" s="77"/>
      <c r="K298" s="22"/>
      <c r="L298" s="22"/>
      <c r="M298" s="169" t="s">
        <v>324</v>
      </c>
    </row>
    <row r="299" spans="1:13" ht="18" customHeight="1">
      <c r="A299" s="22" t="s">
        <v>155</v>
      </c>
      <c r="B299" s="64"/>
      <c r="C299" s="51"/>
      <c r="D299" s="22"/>
      <c r="E299" s="173">
        <v>116.6</v>
      </c>
      <c r="F299" s="63"/>
      <c r="G299" s="63"/>
      <c r="H299" s="63">
        <v>114.9</v>
      </c>
      <c r="I299" s="63"/>
      <c r="J299" s="77"/>
      <c r="K299" s="22"/>
      <c r="L299" s="22"/>
      <c r="M299" s="168" t="s">
        <v>357</v>
      </c>
    </row>
    <row r="300" spans="1:13" ht="18" customHeight="1">
      <c r="A300" s="22" t="s">
        <v>156</v>
      </c>
      <c r="B300" s="64"/>
      <c r="C300" s="51"/>
      <c r="D300" s="22"/>
      <c r="E300" s="173">
        <v>59.7</v>
      </c>
      <c r="F300" s="63"/>
      <c r="G300" s="63"/>
      <c r="H300" s="63">
        <v>59.7</v>
      </c>
      <c r="I300" s="63"/>
      <c r="J300" s="77"/>
      <c r="K300" s="22"/>
      <c r="L300" s="22"/>
      <c r="M300" s="169" t="s">
        <v>358</v>
      </c>
    </row>
    <row r="301" spans="1:13" ht="18" customHeight="1">
      <c r="A301" s="22" t="s">
        <v>60</v>
      </c>
      <c r="B301" s="64"/>
      <c r="C301" s="51"/>
      <c r="D301" s="22"/>
      <c r="E301" s="173">
        <v>93.2</v>
      </c>
      <c r="F301" s="63"/>
      <c r="G301" s="63"/>
      <c r="H301" s="63">
        <v>92.8</v>
      </c>
      <c r="I301" s="63"/>
      <c r="J301" s="77"/>
      <c r="K301" s="22"/>
      <c r="L301" s="22"/>
      <c r="M301" s="169" t="s">
        <v>359</v>
      </c>
    </row>
    <row r="302" spans="1:13" ht="18" customHeight="1">
      <c r="A302" s="22" t="s">
        <v>157</v>
      </c>
      <c r="B302" s="63"/>
      <c r="C302" s="51"/>
      <c r="D302" s="22"/>
      <c r="E302" s="173">
        <v>145.19999999999999</v>
      </c>
      <c r="F302" s="63"/>
      <c r="G302" s="63"/>
      <c r="H302" s="63">
        <v>142.4</v>
      </c>
      <c r="I302" s="63"/>
      <c r="J302" s="77"/>
      <c r="K302" s="22"/>
      <c r="L302" s="22"/>
      <c r="M302" s="168" t="s">
        <v>325</v>
      </c>
    </row>
    <row r="303" spans="1:13" ht="18" customHeight="1">
      <c r="A303" s="22" t="s">
        <v>158</v>
      </c>
      <c r="B303" s="63"/>
      <c r="C303" s="51"/>
      <c r="D303" s="22"/>
      <c r="E303" s="173">
        <v>143.9</v>
      </c>
      <c r="F303" s="63"/>
      <c r="G303" s="63"/>
      <c r="H303" s="63">
        <v>142.80000000000001</v>
      </c>
      <c r="I303" s="63"/>
      <c r="J303" s="77"/>
      <c r="K303" s="22"/>
      <c r="L303" s="22"/>
      <c r="M303" s="169" t="s">
        <v>360</v>
      </c>
    </row>
    <row r="304" spans="1:13" ht="18" customHeight="1">
      <c r="A304" s="22" t="s">
        <v>159</v>
      </c>
      <c r="B304" s="63"/>
      <c r="C304" s="51"/>
      <c r="D304" s="22"/>
      <c r="E304" s="173">
        <v>116.8</v>
      </c>
      <c r="F304" s="63"/>
      <c r="G304" s="63"/>
      <c r="H304" s="63">
        <v>116.4</v>
      </c>
      <c r="I304" s="63"/>
      <c r="J304" s="77"/>
      <c r="K304" s="22"/>
      <c r="L304" s="22"/>
      <c r="M304" s="168" t="s">
        <v>361</v>
      </c>
    </row>
    <row r="305" spans="1:13" ht="18" customHeight="1">
      <c r="A305" s="46" t="s">
        <v>61</v>
      </c>
      <c r="B305" s="188"/>
      <c r="C305" s="62"/>
      <c r="D305" s="46"/>
      <c r="E305" s="779">
        <v>120</v>
      </c>
      <c r="F305" s="188"/>
      <c r="G305" s="188"/>
      <c r="H305" s="188">
        <v>120.1</v>
      </c>
      <c r="I305" s="188"/>
      <c r="J305" s="189"/>
      <c r="K305" s="46"/>
      <c r="L305" s="46"/>
      <c r="M305" s="190" t="s">
        <v>825</v>
      </c>
    </row>
    <row r="306" spans="1:13" ht="18" customHeight="1" thickBot="1">
      <c r="A306" s="1183" t="s">
        <v>62</v>
      </c>
      <c r="B306" s="1388"/>
      <c r="C306" s="1390"/>
      <c r="D306" s="1183"/>
      <c r="E306" s="1777">
        <v>117.9</v>
      </c>
      <c r="F306" s="1777"/>
      <c r="G306" s="1777"/>
      <c r="H306" s="1777">
        <v>117.1</v>
      </c>
      <c r="I306" s="1777"/>
      <c r="J306" s="1271"/>
      <c r="K306" s="1183"/>
      <c r="L306" s="1183"/>
      <c r="M306" s="1183" t="s">
        <v>363</v>
      </c>
    </row>
    <row r="307" spans="1:13" ht="18" customHeight="1" thickTop="1">
      <c r="A307" s="98" t="s">
        <v>1097</v>
      </c>
      <c r="M307" s="81" t="s">
        <v>604</v>
      </c>
    </row>
    <row r="308" spans="1:13" ht="18" customHeight="1">
      <c r="A308" s="98"/>
      <c r="B308" s="98"/>
      <c r="C308" s="98"/>
      <c r="D308" s="7"/>
      <c r="E308" s="7"/>
      <c r="F308" s="7"/>
      <c r="G308" s="7"/>
    </row>
    <row r="309" spans="1:13" ht="18" customHeight="1">
      <c r="A309" s="431" t="s">
        <v>672</v>
      </c>
      <c r="B309" s="429"/>
      <c r="C309" s="28"/>
      <c r="K309" s="427"/>
      <c r="L309" s="427"/>
      <c r="M309" s="428" t="s">
        <v>673</v>
      </c>
    </row>
    <row r="310" spans="1:13" ht="18" customHeight="1">
      <c r="A310" s="28"/>
      <c r="B310" s="28"/>
      <c r="C310" s="28"/>
      <c r="D310" s="263"/>
      <c r="E310" s="263"/>
      <c r="F310" s="263"/>
      <c r="G310" s="263"/>
      <c r="H310" s="263"/>
      <c r="I310" s="263"/>
      <c r="J310" s="263"/>
      <c r="K310" s="263"/>
      <c r="L310" s="263"/>
    </row>
    <row r="311" spans="1:13" ht="18" customHeight="1">
      <c r="A311" s="530" t="s">
        <v>474</v>
      </c>
      <c r="B311" s="530"/>
      <c r="C311" s="530"/>
      <c r="D311" s="530"/>
      <c r="E311" s="530"/>
      <c r="F311" s="530"/>
      <c r="G311" s="530"/>
      <c r="H311" s="530"/>
      <c r="I311" s="530"/>
      <c r="J311" s="530"/>
      <c r="K311" s="530"/>
      <c r="L311" s="530"/>
      <c r="M311" s="107" t="s">
        <v>371</v>
      </c>
    </row>
    <row r="312" spans="1:13" ht="18" customHeight="1" thickBot="1">
      <c r="A312" s="76" t="s">
        <v>370</v>
      </c>
      <c r="M312" s="151" t="s">
        <v>389</v>
      </c>
    </row>
    <row r="313" spans="1:13" ht="18" customHeight="1" thickTop="1">
      <c r="A313" s="1257"/>
      <c r="B313" s="1257"/>
      <c r="C313" s="1257"/>
      <c r="D313" s="1258"/>
      <c r="E313" s="2346" t="s">
        <v>432</v>
      </c>
      <c r="F313" s="2346"/>
      <c r="G313" s="1259"/>
      <c r="H313" s="2345" t="s">
        <v>475</v>
      </c>
      <c r="I313" s="2345"/>
      <c r="J313" s="1260"/>
      <c r="K313" s="1259"/>
      <c r="L313" s="1259"/>
      <c r="M313" s="1259"/>
    </row>
    <row r="314" spans="1:13" ht="18" customHeight="1">
      <c r="A314" s="1252"/>
      <c r="B314" s="1252"/>
      <c r="C314" s="1252"/>
      <c r="D314" s="1253"/>
      <c r="E314" s="1253"/>
      <c r="F314" s="1254" t="s">
        <v>179</v>
      </c>
      <c r="G314" s="1255"/>
      <c r="H314" s="1256" t="s">
        <v>476</v>
      </c>
      <c r="I314" s="1256"/>
      <c r="J314" s="1256"/>
      <c r="K314" s="1255"/>
      <c r="L314" s="1255"/>
      <c r="M314" s="1255"/>
    </row>
    <row r="315" spans="1:13" ht="18" customHeight="1">
      <c r="A315" s="1140"/>
      <c r="B315" s="1140"/>
      <c r="C315" s="1140"/>
      <c r="D315" s="1097"/>
      <c r="E315" s="1097">
        <v>2017</v>
      </c>
      <c r="F315" s="1097">
        <v>2016</v>
      </c>
      <c r="G315" s="1097"/>
      <c r="H315" s="1097">
        <v>2017</v>
      </c>
      <c r="I315" s="1097">
        <v>2016</v>
      </c>
      <c r="J315" s="236"/>
      <c r="K315" s="236"/>
      <c r="L315" s="236"/>
      <c r="M315" s="236"/>
    </row>
    <row r="316" spans="1:13" ht="18" customHeight="1">
      <c r="A316" s="239" t="s">
        <v>131</v>
      </c>
      <c r="B316" s="239"/>
      <c r="C316" s="239"/>
      <c r="D316" s="297"/>
      <c r="E316" s="298">
        <f>'[1]P51--56écoR3'!E316</f>
        <v>16.654937486131651</v>
      </c>
      <c r="F316" s="298">
        <f>'[1]P51--56écoR3'!F316</f>
        <v>16.356309682171659</v>
      </c>
      <c r="G316" s="299"/>
      <c r="H316" s="297">
        <f>'[1]P51--56écoR3'!H316</f>
        <v>20001.247525845221</v>
      </c>
      <c r="I316" s="1556">
        <f>'[1]P51--56écoR3'!I316</f>
        <v>18081.736790543942</v>
      </c>
      <c r="J316" s="239"/>
      <c r="K316" s="239"/>
      <c r="L316" s="239"/>
      <c r="M316" s="139" t="s">
        <v>372</v>
      </c>
    </row>
    <row r="317" spans="1:13" ht="18" customHeight="1">
      <c r="A317" s="239" t="s">
        <v>132</v>
      </c>
      <c r="B317" s="239"/>
      <c r="C317" s="239"/>
      <c r="D317" s="297"/>
      <c r="E317" s="298"/>
      <c r="F317" s="298"/>
      <c r="G317" s="299"/>
      <c r="H317" s="297"/>
      <c r="I317" s="1556"/>
      <c r="J317" s="239"/>
      <c r="K317" s="239"/>
      <c r="L317" s="239"/>
      <c r="M317" s="176" t="s">
        <v>373</v>
      </c>
    </row>
    <row r="318" spans="1:13" ht="18" customHeight="1">
      <c r="A318" s="239" t="s">
        <v>133</v>
      </c>
      <c r="B318" s="239"/>
      <c r="C318" s="239"/>
      <c r="D318" s="297"/>
      <c r="E318" s="298">
        <f>'[1]P51--56écoR3'!E318</f>
        <v>5.7892371361295512</v>
      </c>
      <c r="F318" s="298">
        <f>'[1]P51--56écoR3'!F318</f>
        <v>6.5449085047723621</v>
      </c>
      <c r="G318" s="299"/>
      <c r="H318" s="297">
        <f>'[1]P51--56écoR3'!H318</f>
        <v>10391.275412753017</v>
      </c>
      <c r="I318" s="1556">
        <f>'[1]P51--56écoR3'!I318</f>
        <v>11747.652622471058</v>
      </c>
      <c r="J318" s="239"/>
      <c r="K318" s="239"/>
      <c r="L318" s="239"/>
      <c r="M318" s="176" t="s">
        <v>374</v>
      </c>
    </row>
    <row r="319" spans="1:13" ht="18" customHeight="1">
      <c r="A319" s="239" t="s">
        <v>134</v>
      </c>
      <c r="B319" s="239"/>
      <c r="C319" s="239"/>
      <c r="D319" s="297"/>
      <c r="E319" s="298">
        <f>'[1]P51--56écoR3'!E319</f>
        <v>4.5101502826122282</v>
      </c>
      <c r="F319" s="298">
        <f>'[1]P51--56écoR3'!F319</f>
        <v>4.8033138494188101</v>
      </c>
      <c r="G319" s="299"/>
      <c r="H319" s="297">
        <f>'[1]P51--56écoR3'!H319</f>
        <v>1218.6877078646503</v>
      </c>
      <c r="I319" s="1556">
        <f>'[1]P51--56écoR3'!I319</f>
        <v>1199.8677995848191</v>
      </c>
      <c r="J319" s="239"/>
      <c r="K319" s="239"/>
      <c r="L319" s="239"/>
      <c r="M319" s="176" t="s">
        <v>674</v>
      </c>
    </row>
    <row r="320" spans="1:13" ht="18" customHeight="1">
      <c r="A320" s="239" t="s">
        <v>135</v>
      </c>
      <c r="B320" s="239"/>
      <c r="C320" s="239"/>
      <c r="D320" s="297"/>
      <c r="E320" s="298">
        <f>'[1]P51--56écoR3'!E320</f>
        <v>9.5077738485536365</v>
      </c>
      <c r="F320" s="298">
        <f>'[1]P51--56écoR3'!F320</f>
        <v>10.401649315790177</v>
      </c>
      <c r="G320" s="299"/>
      <c r="H320" s="297">
        <f>'[1]P51--56écoR3'!H320</f>
        <v>5675.6655988940956</v>
      </c>
      <c r="I320" s="1556">
        <f>'[1]P51--56écoR3'!I320</f>
        <v>6019.9545415135672</v>
      </c>
      <c r="J320" s="239"/>
      <c r="K320" s="239"/>
      <c r="L320" s="239"/>
      <c r="M320" s="176" t="s">
        <v>376</v>
      </c>
    </row>
    <row r="321" spans="1:13" ht="18" customHeight="1">
      <c r="A321" s="239" t="s">
        <v>136</v>
      </c>
      <c r="B321" s="239"/>
      <c r="C321" s="239"/>
      <c r="D321" s="297"/>
      <c r="E321" s="298">
        <f>'[1]P51--56écoR3'!E321</f>
        <v>8.6410235501154524</v>
      </c>
      <c r="F321" s="298">
        <f>'[1]P51--56écoR3'!F321</f>
        <v>9.6546737853660254</v>
      </c>
      <c r="G321" s="299"/>
      <c r="H321" s="297">
        <f>'[1]P51--56écoR3'!H321</f>
        <v>7259.4102946874873</v>
      </c>
      <c r="I321" s="1556">
        <f>'[1]P51--56écoR3'!I321</f>
        <v>7895.109487983068</v>
      </c>
      <c r="J321" s="239"/>
      <c r="K321" s="239"/>
      <c r="L321" s="239"/>
      <c r="M321" s="176" t="s">
        <v>383</v>
      </c>
    </row>
    <row r="322" spans="1:13" ht="18" customHeight="1">
      <c r="A322" s="239" t="s">
        <v>137</v>
      </c>
      <c r="B322" s="239"/>
      <c r="C322" s="239"/>
      <c r="D322" s="297"/>
      <c r="E322" s="298">
        <f>'[1]P51--56écoR3'!E322</f>
        <v>8.5026233615456981</v>
      </c>
      <c r="F322" s="298">
        <f>'[1]P51--56écoR3'!F322</f>
        <v>7.8036944667977375</v>
      </c>
      <c r="G322" s="299"/>
      <c r="H322" s="297">
        <f>'[1]P51--56écoR3'!H322</f>
        <v>2266.7143619544677</v>
      </c>
      <c r="I322" s="1556">
        <f>'[1]P51--56écoR3'!I322</f>
        <v>1754.6607008594713</v>
      </c>
      <c r="J322" s="239"/>
      <c r="K322" s="239"/>
      <c r="L322" s="239"/>
      <c r="M322" s="176" t="s">
        <v>377</v>
      </c>
    </row>
    <row r="323" spans="1:13" ht="18" customHeight="1">
      <c r="A323" s="239" t="s">
        <v>138</v>
      </c>
      <c r="B323" s="239"/>
      <c r="C323" s="239"/>
      <c r="D323" s="297"/>
      <c r="E323" s="298">
        <f>'[1]P51--56écoR3'!E323</f>
        <v>4.2771306722924782</v>
      </c>
      <c r="F323" s="298">
        <f>'[1]P51--56écoR3'!F323</f>
        <v>4.4445781330503911</v>
      </c>
      <c r="G323" s="299"/>
      <c r="H323" s="297">
        <f>'[1]P51--56écoR3'!H323</f>
        <v>2654.923967569262</v>
      </c>
      <c r="I323" s="1556">
        <f>'[1]P51--56écoR3'!I323</f>
        <v>2632.7903028937289</v>
      </c>
      <c r="J323" s="239"/>
      <c r="K323" s="239"/>
      <c r="L323" s="239"/>
      <c r="M323" s="176" t="s">
        <v>384</v>
      </c>
    </row>
    <row r="324" spans="1:13" ht="18" customHeight="1">
      <c r="A324" s="239" t="s">
        <v>139</v>
      </c>
      <c r="B324" s="239"/>
      <c r="C324" s="239"/>
      <c r="D324" s="297"/>
      <c r="E324" s="298">
        <f>'[1]P51--56écoR3'!E324</f>
        <v>4.4715989469443187</v>
      </c>
      <c r="F324" s="298">
        <f>'[1]P51--56écoR3'!F324</f>
        <v>4.5132521671234009</v>
      </c>
      <c r="G324" s="299"/>
      <c r="H324" s="297">
        <f>'[1]P51--56écoR3'!H324</f>
        <v>2167.4734415628495</v>
      </c>
      <c r="I324" s="1556">
        <f>'[1]P51--56écoR3'!I324</f>
        <v>2103.2657749228474</v>
      </c>
      <c r="J324" s="239"/>
      <c r="K324" s="239"/>
      <c r="L324" s="239"/>
      <c r="M324" s="176" t="s">
        <v>378</v>
      </c>
    </row>
    <row r="325" spans="1:13" ht="18" customHeight="1">
      <c r="A325" s="239" t="s">
        <v>140</v>
      </c>
      <c r="B325" s="239"/>
      <c r="C325" s="239"/>
      <c r="D325" s="1411"/>
      <c r="E325" s="298">
        <f>'[1]P51--56écoR3'!E325</f>
        <v>7.9401301129102206</v>
      </c>
      <c r="F325" s="298">
        <f>'[1]P51--56écoR3'!F325</f>
        <v>7.8749604218478764</v>
      </c>
      <c r="G325" s="299"/>
      <c r="H325" s="297">
        <f>'[1]P51--56écoR3'!H325</f>
        <v>9121.4626711090041</v>
      </c>
      <c r="I325" s="1556">
        <f>'[1]P51--56écoR3'!I325</f>
        <v>8617.7266888365684</v>
      </c>
      <c r="J325" s="239"/>
      <c r="K325" s="239"/>
      <c r="L325" s="239"/>
      <c r="M325" s="176" t="s">
        <v>675</v>
      </c>
    </row>
    <row r="326" spans="1:13" ht="18" customHeight="1">
      <c r="A326" s="239" t="s">
        <v>141</v>
      </c>
      <c r="B326" s="239"/>
      <c r="C326" s="239"/>
      <c r="D326" s="1411"/>
      <c r="E326" s="298">
        <f>'[1]P51--56écoR3'!E326</f>
        <v>7.3742822859451103</v>
      </c>
      <c r="F326" s="298">
        <f>'[1]P51--56écoR3'!F326</f>
        <v>7.3921162719747553</v>
      </c>
      <c r="G326" s="299"/>
      <c r="H326" s="297">
        <f>'[1]P51--56écoR3'!H326</f>
        <v>7179.3062623047226</v>
      </c>
      <c r="I326" s="1556">
        <f>'[1]P51--56écoR3'!I326</f>
        <v>6910.9631897000336</v>
      </c>
      <c r="J326" s="239"/>
      <c r="K326" s="239"/>
      <c r="L326" s="239"/>
      <c r="M326" s="176" t="s">
        <v>380</v>
      </c>
    </row>
    <row r="327" spans="1:13" ht="15">
      <c r="A327" s="239" t="s">
        <v>142</v>
      </c>
      <c r="B327" s="239"/>
      <c r="C327" s="239"/>
      <c r="D327" s="1411"/>
      <c r="E327" s="298">
        <f>'[1]P51--56écoR3'!E327</f>
        <v>12.208619412912908</v>
      </c>
      <c r="F327" s="298">
        <f>'[1]P51--56écoR3'!F327</f>
        <v>12.387386520090921</v>
      </c>
      <c r="G327" s="299"/>
      <c r="H327" s="297">
        <f>'[1]P51--56écoR3'!H327</f>
        <v>10200.91195045938</v>
      </c>
      <c r="I327" s="1556">
        <f>'[1]P51--56écoR3'!I327</f>
        <v>10356.226752391613</v>
      </c>
      <c r="J327" s="239"/>
      <c r="K327" s="239"/>
      <c r="L327" s="239"/>
      <c r="M327" s="176" t="s">
        <v>381</v>
      </c>
    </row>
    <row r="328" spans="1:13" ht="15">
      <c r="A328" s="239" t="s">
        <v>143</v>
      </c>
      <c r="B328" s="239"/>
      <c r="C328" s="239"/>
      <c r="D328" s="1411"/>
      <c r="E328" s="298">
        <f>'[1]P51--56écoR3'!E328</f>
        <v>10.327210830397894</v>
      </c>
      <c r="F328" s="298">
        <f>'[1]P51--56écoR3'!F328</f>
        <v>10.368369128696648</v>
      </c>
      <c r="G328" s="299"/>
      <c r="H328" s="297">
        <f>'[1]P51--56écoR3'!H328</f>
        <v>1478.9598630212824</v>
      </c>
      <c r="I328" s="1556">
        <f>'[1]P51--56écoR3'!I328</f>
        <v>1459.347954864053</v>
      </c>
      <c r="J328" s="239"/>
      <c r="K328" s="239"/>
      <c r="L328" s="239"/>
      <c r="M328" s="176" t="s">
        <v>382</v>
      </c>
    </row>
    <row r="329" spans="1:13" ht="14.25">
      <c r="A329" s="74" t="s">
        <v>144</v>
      </c>
      <c r="B329" s="74"/>
      <c r="C329" s="74"/>
      <c r="D329" s="97"/>
      <c r="E329" s="96">
        <f>'[1]P51--56écoR3'!E329</f>
        <v>8.8996143912095569</v>
      </c>
      <c r="F329" s="96">
        <f>'[1]P51--56écoR3'!F329</f>
        <v>8.8060825871513071</v>
      </c>
      <c r="G329" s="165"/>
      <c r="H329" s="455">
        <f>'[1]P51--56écoR3'!H329</f>
        <v>79616.039058025446</v>
      </c>
      <c r="I329" s="97">
        <f>'[1]P51--56écoR3'!I329</f>
        <v>78779.302606564757</v>
      </c>
      <c r="J329" s="74"/>
      <c r="K329" s="74"/>
      <c r="L329" s="74"/>
      <c r="M329" s="1470" t="s">
        <v>385</v>
      </c>
    </row>
    <row r="330" spans="1:13" ht="15">
      <c r="A330" s="239" t="s">
        <v>145</v>
      </c>
      <c r="B330" s="239"/>
      <c r="C330" s="239"/>
      <c r="D330" s="1411"/>
      <c r="E330" s="298">
        <f>'[1]P51--56écoR3'!E330</f>
        <v>10.254783596097029</v>
      </c>
      <c r="F330" s="298">
        <f>'[1]P51--56écoR3'!F330</f>
        <v>10.55885837736666</v>
      </c>
      <c r="G330" s="299"/>
      <c r="H330" s="297">
        <f>'[1]P51--56écoR3'!H330</f>
        <v>12564.210084899338</v>
      </c>
      <c r="I330" s="1556">
        <f>'[1]P51--56écoR3'!I330</f>
        <v>12525.762515902519</v>
      </c>
      <c r="J330" s="239"/>
      <c r="K330" s="239"/>
      <c r="L330" s="229"/>
      <c r="M330" s="178" t="s">
        <v>386</v>
      </c>
    </row>
    <row r="331" spans="1:13" ht="14.25">
      <c r="A331" s="75" t="s">
        <v>146</v>
      </c>
      <c r="B331" s="74"/>
      <c r="C331" s="74"/>
      <c r="D331" s="97"/>
      <c r="E331" s="96">
        <f>'[1]P51--56écoR3'!E331</f>
        <v>8.6688446957084153</v>
      </c>
      <c r="F331" s="96">
        <f>'[1]P51--56écoR3'!F331</f>
        <v>9.0112961046203512</v>
      </c>
      <c r="G331" s="165"/>
      <c r="H331" s="455">
        <f>'[1]P51--56écoR3'!H331</f>
        <v>92180.249142924789</v>
      </c>
      <c r="I331" s="97">
        <f>'[1]P51--56écoR3'!I331</f>
        <v>91305.065122467277</v>
      </c>
      <c r="J331" s="74"/>
      <c r="K331" s="74"/>
      <c r="L331" s="74"/>
      <c r="M331" s="149" t="s">
        <v>387</v>
      </c>
    </row>
    <row r="332" spans="1:13" ht="15" thickBot="1">
      <c r="A332" s="1261" t="s">
        <v>174</v>
      </c>
      <c r="B332" s="1262"/>
      <c r="C332" s="1262"/>
      <c r="D332" s="1263"/>
      <c r="E332" s="1264">
        <f>'[1]P51--56écoR3'!E332</f>
        <v>11.720198184267252</v>
      </c>
      <c r="F332" s="1264">
        <f>'[1]P51--56écoR3'!F332</f>
        <v>11.767498420203538</v>
      </c>
      <c r="G332" s="1265"/>
      <c r="H332" s="1266">
        <f>'[1]P51--56écoR3'!H332</f>
        <v>71479.379090172821</v>
      </c>
      <c r="I332" s="1263">
        <f>'[1]P51--56écoR3'!I332</f>
        <v>69011.788910109855</v>
      </c>
      <c r="J332" s="1262"/>
      <c r="K332" s="1262"/>
      <c r="L332" s="1262"/>
      <c r="M332" s="1267" t="s">
        <v>388</v>
      </c>
    </row>
    <row r="333" spans="1:13" ht="13.5" thickTop="1">
      <c r="A333" s="98" t="s">
        <v>1097</v>
      </c>
      <c r="M333" s="81" t="s">
        <v>604</v>
      </c>
    </row>
    <row r="335" spans="1:13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</row>
    <row r="337" spans="1:13" ht="15">
      <c r="M337" s="301"/>
    </row>
    <row r="345" spans="1:13" ht="13.5" customHeight="1"/>
    <row r="346" spans="1:13" ht="36" customHeight="1"/>
    <row r="349" spans="1:13" ht="13.5" thickBot="1"/>
    <row r="350" spans="1:13" ht="13.5" customHeight="1" thickTop="1">
      <c r="A350" s="928"/>
      <c r="B350" s="928"/>
      <c r="C350" s="928"/>
      <c r="D350" s="928"/>
      <c r="E350" s="928"/>
      <c r="F350" s="928"/>
      <c r="G350" s="928"/>
      <c r="H350" s="928"/>
      <c r="I350" s="928"/>
      <c r="J350" s="928"/>
      <c r="K350" s="928"/>
      <c r="L350" s="928"/>
      <c r="M350" s="928"/>
    </row>
  </sheetData>
  <mergeCells count="162">
    <mergeCell ref="C162:D162"/>
    <mergeCell ref="F162:G162"/>
    <mergeCell ref="D148:E148"/>
    <mergeCell ref="D149:E149"/>
    <mergeCell ref="D151:E151"/>
    <mergeCell ref="D152:E152"/>
    <mergeCell ref="D155:E155"/>
    <mergeCell ref="D156:E156"/>
    <mergeCell ref="C161:D161"/>
    <mergeCell ref="F161:G161"/>
    <mergeCell ref="I161:J161"/>
    <mergeCell ref="C91:D91"/>
    <mergeCell ref="H91:I91"/>
    <mergeCell ref="C94:D94"/>
    <mergeCell ref="H94:I94"/>
    <mergeCell ref="C95:D95"/>
    <mergeCell ref="H95:I95"/>
    <mergeCell ref="A96:G96"/>
    <mergeCell ref="I96:M96"/>
    <mergeCell ref="D122:E122"/>
    <mergeCell ref="D135:E135"/>
    <mergeCell ref="D136:E136"/>
    <mergeCell ref="D138:E138"/>
    <mergeCell ref="D139:E139"/>
    <mergeCell ref="D142:E142"/>
    <mergeCell ref="D143:E143"/>
    <mergeCell ref="C29:D29"/>
    <mergeCell ref="F29:G29"/>
    <mergeCell ref="I29:J29"/>
    <mergeCell ref="C30:D30"/>
    <mergeCell ref="F30:G30"/>
    <mergeCell ref="I30:J30"/>
    <mergeCell ref="B60:C61"/>
    <mergeCell ref="D60:G61"/>
    <mergeCell ref="H60:I60"/>
    <mergeCell ref="B62:C63"/>
    <mergeCell ref="D62:G63"/>
    <mergeCell ref="H62:I62"/>
    <mergeCell ref="H63:I63"/>
    <mergeCell ref="B64:C64"/>
    <mergeCell ref="D64:E64"/>
    <mergeCell ref="F64:G64"/>
    <mergeCell ref="B65:C65"/>
    <mergeCell ref="D65:E65"/>
    <mergeCell ref="F65:G65"/>
    <mergeCell ref="B84:B85"/>
    <mergeCell ref="C84:D85"/>
    <mergeCell ref="E84:E85"/>
    <mergeCell ref="H84:I84"/>
    <mergeCell ref="D123:E123"/>
    <mergeCell ref="D125:E125"/>
    <mergeCell ref="D126:E126"/>
    <mergeCell ref="D129:E129"/>
    <mergeCell ref="D130:E130"/>
    <mergeCell ref="A106:G106"/>
    <mergeCell ref="I106:M106"/>
    <mergeCell ref="A116:G116"/>
    <mergeCell ref="I116:M116"/>
    <mergeCell ref="H85:I85"/>
    <mergeCell ref="C86:D86"/>
    <mergeCell ref="H86:I86"/>
    <mergeCell ref="C87:D87"/>
    <mergeCell ref="H87:I87"/>
    <mergeCell ref="C88:D88"/>
    <mergeCell ref="H88:I88"/>
    <mergeCell ref="C90:D90"/>
    <mergeCell ref="H90:I90"/>
    <mergeCell ref="B198:C198"/>
    <mergeCell ref="D198:E198"/>
    <mergeCell ref="F198:G198"/>
    <mergeCell ref="H198:I198"/>
    <mergeCell ref="B187:C187"/>
    <mergeCell ref="D187:E187"/>
    <mergeCell ref="F187:G187"/>
    <mergeCell ref="H187:I187"/>
    <mergeCell ref="J187:K187"/>
    <mergeCell ref="B188:C188"/>
    <mergeCell ref="D188:E188"/>
    <mergeCell ref="F188:G188"/>
    <mergeCell ref="H188:I188"/>
    <mergeCell ref="J188:K188"/>
    <mergeCell ref="B196:C196"/>
    <mergeCell ref="D196:E196"/>
    <mergeCell ref="F196:G196"/>
    <mergeCell ref="H196:I196"/>
    <mergeCell ref="J196:K196"/>
    <mergeCell ref="B197:C197"/>
    <mergeCell ref="D197:E197"/>
    <mergeCell ref="F197:G197"/>
    <mergeCell ref="H197:I197"/>
    <mergeCell ref="J197:K197"/>
    <mergeCell ref="G240:H240"/>
    <mergeCell ref="G243:H243"/>
    <mergeCell ref="D211:E211"/>
    <mergeCell ref="F211:G211"/>
    <mergeCell ref="H211:I211"/>
    <mergeCell ref="J211:K211"/>
    <mergeCell ref="D212:E212"/>
    <mergeCell ref="F212:G212"/>
    <mergeCell ref="H212:I212"/>
    <mergeCell ref="J212:K212"/>
    <mergeCell ref="D214:E214"/>
    <mergeCell ref="F214:G214"/>
    <mergeCell ref="H214:I214"/>
    <mergeCell ref="J214:K214"/>
    <mergeCell ref="D215:E215"/>
    <mergeCell ref="F215:G215"/>
    <mergeCell ref="H215:I215"/>
    <mergeCell ref="C176:D176"/>
    <mergeCell ref="F176:G176"/>
    <mergeCell ref="I176:J176"/>
    <mergeCell ref="C177:D177"/>
    <mergeCell ref="F177:G177"/>
    <mergeCell ref="I177:J177"/>
    <mergeCell ref="B195:C195"/>
    <mergeCell ref="D195:E195"/>
    <mergeCell ref="F195:G195"/>
    <mergeCell ref="H195:I195"/>
    <mergeCell ref="J195:K195"/>
    <mergeCell ref="B185:C185"/>
    <mergeCell ref="D185:E185"/>
    <mergeCell ref="F185:G185"/>
    <mergeCell ref="H185:I185"/>
    <mergeCell ref="J185:K185"/>
    <mergeCell ref="B186:C186"/>
    <mergeCell ref="D186:E186"/>
    <mergeCell ref="F186:G186"/>
    <mergeCell ref="H186:I186"/>
    <mergeCell ref="J186:K186"/>
    <mergeCell ref="J198:K198"/>
    <mergeCell ref="D209:E209"/>
    <mergeCell ref="F209:G209"/>
    <mergeCell ref="H209:I209"/>
    <mergeCell ref="J209:K209"/>
    <mergeCell ref="D210:E210"/>
    <mergeCell ref="F210:G210"/>
    <mergeCell ref="H210:I210"/>
    <mergeCell ref="J210:K210"/>
    <mergeCell ref="E261:E262"/>
    <mergeCell ref="H261:H262"/>
    <mergeCell ref="E291:E292"/>
    <mergeCell ref="H291:H292"/>
    <mergeCell ref="E313:F313"/>
    <mergeCell ref="H313:I313"/>
    <mergeCell ref="J215:K215"/>
    <mergeCell ref="D218:E218"/>
    <mergeCell ref="F218:G218"/>
    <mergeCell ref="H218:I218"/>
    <mergeCell ref="J218:K218"/>
    <mergeCell ref="D219:E219"/>
    <mergeCell ref="F219:G219"/>
    <mergeCell ref="H219:I219"/>
    <mergeCell ref="J219:K219"/>
    <mergeCell ref="G291:G292"/>
    <mergeCell ref="I291:I292"/>
    <mergeCell ref="G261:G262"/>
    <mergeCell ref="I261:I262"/>
    <mergeCell ref="G234:H234"/>
    <mergeCell ref="G235:H235"/>
    <mergeCell ref="G236:H236"/>
    <mergeCell ref="G237:H237"/>
    <mergeCell ref="G238:H23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E80"/>
  <sheetViews>
    <sheetView showGridLines="0" topLeftCell="A52" zoomScaleNormal="100" workbookViewId="0">
      <selection activeCell="C56" sqref="C56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1044</v>
      </c>
      <c r="B2" s="856"/>
      <c r="C2" s="856"/>
      <c r="D2" s="856"/>
      <c r="E2" s="535" t="s">
        <v>1045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61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61</v>
      </c>
      <c r="D8" s="861"/>
      <c r="E8" s="862" t="s">
        <v>753</v>
      </c>
    </row>
    <row r="9" spans="1:5" s="401" customFormat="1" ht="30" customHeight="1">
      <c r="A9" s="861" t="s">
        <v>1263</v>
      </c>
      <c r="C9" s="401">
        <v>61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61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61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61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62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62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62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63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63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63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63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64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64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1175</v>
      </c>
      <c r="B24" s="542"/>
      <c r="C24" s="2060">
        <v>65</v>
      </c>
      <c r="D24" s="541"/>
      <c r="E24" s="642" t="s">
        <v>237</v>
      </c>
    </row>
    <row r="25" spans="1:5" ht="30" customHeight="1">
      <c r="A25" s="541" t="s">
        <v>1176</v>
      </c>
      <c r="B25" s="542"/>
      <c r="C25" s="542">
        <v>65</v>
      </c>
      <c r="D25" s="541"/>
      <c r="E25" s="643" t="s">
        <v>1178</v>
      </c>
    </row>
    <row r="26" spans="1:5" ht="30" customHeight="1">
      <c r="A26" s="541" t="s">
        <v>1177</v>
      </c>
      <c r="B26" s="542"/>
      <c r="C26" s="542">
        <v>65</v>
      </c>
      <c r="D26" s="541"/>
      <c r="E26" s="643" t="s">
        <v>441</v>
      </c>
    </row>
    <row r="27" spans="1:5" ht="30" customHeight="1">
      <c r="A27" s="640" t="s">
        <v>1182</v>
      </c>
      <c r="B27" s="533"/>
      <c r="C27" s="2060">
        <v>66</v>
      </c>
      <c r="D27" s="640"/>
      <c r="E27" s="642" t="s">
        <v>258</v>
      </c>
    </row>
    <row r="28" spans="1:5" ht="30" customHeight="1">
      <c r="A28" s="541" t="s">
        <v>1179</v>
      </c>
      <c r="B28" s="542"/>
      <c r="C28" s="542">
        <v>66</v>
      </c>
      <c r="D28" s="541"/>
      <c r="E28" s="643" t="s">
        <v>259</v>
      </c>
    </row>
    <row r="29" spans="1:5" ht="30" customHeight="1">
      <c r="A29" s="541" t="s">
        <v>1180</v>
      </c>
      <c r="B29" s="533"/>
      <c r="C29" s="542">
        <v>66</v>
      </c>
      <c r="D29" s="533"/>
      <c r="E29" s="643" t="s">
        <v>598</v>
      </c>
    </row>
    <row r="30" spans="1:5" ht="30" customHeight="1">
      <c r="A30" s="541" t="s">
        <v>1181</v>
      </c>
      <c r="B30" s="533"/>
      <c r="C30" s="542">
        <v>66</v>
      </c>
      <c r="D30" s="640"/>
      <c r="E30" s="643" t="s">
        <v>626</v>
      </c>
    </row>
    <row r="31" spans="1:5" ht="30" customHeight="1">
      <c r="A31" s="151" t="s">
        <v>1019</v>
      </c>
      <c r="C31" s="2060">
        <v>66</v>
      </c>
      <c r="D31" s="861"/>
      <c r="E31" s="261" t="s">
        <v>1020</v>
      </c>
    </row>
    <row r="32" spans="1:5" ht="30" customHeight="1">
      <c r="A32" s="861" t="s">
        <v>1183</v>
      </c>
      <c r="C32" s="542">
        <v>66</v>
      </c>
      <c r="D32" s="861"/>
      <c r="E32" s="862" t="s">
        <v>1184</v>
      </c>
    </row>
    <row r="33" spans="1:5" ht="46.5" customHeight="1"/>
    <row r="34" spans="1:5" ht="12.95" customHeight="1">
      <c r="A34" s="861"/>
      <c r="C34" s="861"/>
      <c r="D34" s="861"/>
      <c r="E34" s="862"/>
    </row>
    <row r="35" spans="1:5" ht="12.95" customHeight="1" thickBot="1">
      <c r="A35" s="896"/>
      <c r="B35" s="892"/>
      <c r="C35" s="896"/>
      <c r="D35" s="896"/>
      <c r="E35" s="897"/>
    </row>
    <row r="36" spans="1:5" ht="13.5" customHeight="1" thickTop="1">
      <c r="A36" s="151"/>
      <c r="C36" s="401"/>
      <c r="D36" s="861"/>
      <c r="E36" s="261"/>
    </row>
    <row r="37" spans="1:5" ht="30" customHeight="1">
      <c r="A37" s="861"/>
      <c r="C37" s="401"/>
      <c r="D37" s="861"/>
      <c r="E37" s="862"/>
    </row>
    <row r="38" spans="1:5" ht="30" customHeight="1">
      <c r="A38" s="151" t="s">
        <v>1021</v>
      </c>
      <c r="B38" s="861"/>
      <c r="C38" s="719">
        <v>67</v>
      </c>
      <c r="D38" s="861"/>
      <c r="E38" s="261" t="s">
        <v>650</v>
      </c>
    </row>
    <row r="39" spans="1:5" ht="30" customHeight="1">
      <c r="A39" s="861" t="s">
        <v>774</v>
      </c>
      <c r="B39" s="861"/>
      <c r="C39" s="698">
        <v>67</v>
      </c>
      <c r="D39" s="861"/>
      <c r="E39" s="862" t="s">
        <v>265</v>
      </c>
    </row>
    <row r="40" spans="1:5" ht="30" customHeight="1">
      <c r="A40" s="861" t="s">
        <v>775</v>
      </c>
      <c r="B40" s="861"/>
      <c r="C40" s="698">
        <v>67</v>
      </c>
      <c r="E40" s="862" t="s">
        <v>277</v>
      </c>
    </row>
    <row r="41" spans="1:5" ht="30" customHeight="1">
      <c r="A41" s="861" t="s">
        <v>776</v>
      </c>
      <c r="B41" s="861"/>
      <c r="C41" s="698">
        <v>67</v>
      </c>
      <c r="E41" s="862" t="s">
        <v>283</v>
      </c>
    </row>
    <row r="42" spans="1:5" ht="30" customHeight="1">
      <c r="A42" s="151" t="s">
        <v>1022</v>
      </c>
      <c r="B42" s="863"/>
      <c r="C42" s="719">
        <v>67</v>
      </c>
      <c r="E42" s="261" t="s">
        <v>652</v>
      </c>
    </row>
    <row r="43" spans="1:5" ht="30" customHeight="1">
      <c r="A43" s="865" t="s">
        <v>116</v>
      </c>
      <c r="B43" s="861"/>
      <c r="C43" s="698">
        <v>67</v>
      </c>
      <c r="E43" s="867" t="s">
        <v>289</v>
      </c>
    </row>
    <row r="44" spans="1:5" ht="30" customHeight="1">
      <c r="A44" s="865" t="s">
        <v>117</v>
      </c>
      <c r="B44" s="861"/>
      <c r="C44" s="698">
        <v>68</v>
      </c>
      <c r="E44" s="867" t="s">
        <v>292</v>
      </c>
    </row>
    <row r="45" spans="1:5" ht="30" customHeight="1">
      <c r="A45" s="865" t="s">
        <v>778</v>
      </c>
      <c r="B45" s="861"/>
      <c r="C45" s="401"/>
      <c r="E45" s="867" t="s">
        <v>779</v>
      </c>
    </row>
    <row r="46" spans="1:5" ht="30" customHeight="1">
      <c r="A46" s="865" t="s">
        <v>780</v>
      </c>
      <c r="B46" s="861"/>
      <c r="C46" s="698">
        <v>68</v>
      </c>
      <c r="E46" s="867" t="s">
        <v>781</v>
      </c>
    </row>
    <row r="47" spans="1:5" ht="30" customHeight="1">
      <c r="A47" s="865" t="s">
        <v>782</v>
      </c>
      <c r="B47" s="861"/>
      <c r="C47" s="698">
        <v>68</v>
      </c>
      <c r="E47" s="867" t="s">
        <v>783</v>
      </c>
    </row>
    <row r="48" spans="1:5" ht="30" customHeight="1">
      <c r="A48" s="151" t="s">
        <v>1023</v>
      </c>
      <c r="B48" s="861"/>
      <c r="C48" s="719">
        <v>68</v>
      </c>
      <c r="E48" s="261" t="s">
        <v>654</v>
      </c>
    </row>
    <row r="49" spans="1:5" ht="30" customHeight="1">
      <c r="A49" s="861" t="s">
        <v>785</v>
      </c>
      <c r="B49" s="861"/>
      <c r="C49" s="698">
        <v>68</v>
      </c>
      <c r="E49" s="862" t="s">
        <v>298</v>
      </c>
    </row>
    <row r="50" spans="1:5" ht="30" customHeight="1">
      <c r="A50" s="861" t="s">
        <v>786</v>
      </c>
      <c r="B50" s="861"/>
      <c r="C50" s="698">
        <v>68</v>
      </c>
      <c r="E50" s="862" t="s">
        <v>304</v>
      </c>
    </row>
    <row r="51" spans="1:5" ht="30" customHeight="1">
      <c r="A51" s="861" t="s">
        <v>787</v>
      </c>
      <c r="B51" s="861"/>
      <c r="C51" s="401">
        <v>69</v>
      </c>
      <c r="E51" s="862" t="s">
        <v>307</v>
      </c>
    </row>
    <row r="52" spans="1:5" ht="30" customHeight="1">
      <c r="A52" s="151" t="s">
        <v>1024</v>
      </c>
      <c r="B52" s="861"/>
      <c r="C52" s="150">
        <v>69</v>
      </c>
      <c r="E52" s="261" t="s">
        <v>665</v>
      </c>
    </row>
    <row r="53" spans="1:5" ht="30" customHeight="1">
      <c r="A53" s="861" t="s">
        <v>790</v>
      </c>
      <c r="B53" s="861"/>
      <c r="C53" s="401">
        <v>69</v>
      </c>
      <c r="E53" s="862" t="s">
        <v>443</v>
      </c>
    </row>
    <row r="54" spans="1:5" ht="30" customHeight="1">
      <c r="A54" s="861" t="s">
        <v>791</v>
      </c>
      <c r="B54" s="861"/>
      <c r="C54" s="401"/>
      <c r="E54" s="862" t="s">
        <v>792</v>
      </c>
    </row>
    <row r="55" spans="1:5" ht="30" customHeight="1">
      <c r="A55" s="861" t="s">
        <v>793</v>
      </c>
      <c r="B55" s="861"/>
      <c r="C55" s="401">
        <v>69</v>
      </c>
      <c r="E55" s="866" t="s">
        <v>794</v>
      </c>
    </row>
    <row r="56" spans="1:5" ht="30" customHeight="1">
      <c r="A56" s="151" t="s">
        <v>1025</v>
      </c>
      <c r="B56" s="861"/>
      <c r="C56" s="150">
        <v>69</v>
      </c>
      <c r="E56" s="261" t="s">
        <v>667</v>
      </c>
    </row>
    <row r="57" spans="1:5" ht="30" customHeight="1">
      <c r="A57" s="151" t="s">
        <v>1026</v>
      </c>
      <c r="B57" s="861"/>
      <c r="C57" s="150">
        <v>70</v>
      </c>
      <c r="E57" s="261" t="s">
        <v>669</v>
      </c>
    </row>
    <row r="58" spans="1:5" ht="30" customHeight="1">
      <c r="A58" s="861" t="s">
        <v>797</v>
      </c>
      <c r="B58" s="861"/>
      <c r="C58" s="401">
        <v>70</v>
      </c>
      <c r="E58" s="862" t="s">
        <v>798</v>
      </c>
    </row>
    <row r="59" spans="1:5" ht="30" customHeight="1">
      <c r="A59" s="151" t="s">
        <v>1027</v>
      </c>
      <c r="B59" s="861"/>
      <c r="C59" s="150">
        <v>71</v>
      </c>
      <c r="E59" s="261" t="s">
        <v>673</v>
      </c>
    </row>
    <row r="60" spans="1:5" ht="30" customHeight="1">
      <c r="A60" s="861" t="s">
        <v>800</v>
      </c>
      <c r="C60" s="401"/>
      <c r="E60" s="862" t="s">
        <v>801</v>
      </c>
    </row>
    <row r="61" spans="1:5" ht="30" customHeight="1">
      <c r="A61" s="861" t="s">
        <v>802</v>
      </c>
      <c r="C61" s="401">
        <v>71</v>
      </c>
      <c r="E61" s="868" t="s">
        <v>1028</v>
      </c>
    </row>
    <row r="62" spans="1:5" ht="30" customHeight="1"/>
    <row r="71" spans="1:5" ht="49.5" customHeight="1"/>
    <row r="79" spans="1:5" ht="12.95" customHeight="1" thickBot="1"/>
    <row r="80" spans="1:5" ht="13.5" customHeight="1" thickTop="1">
      <c r="A80" s="928"/>
      <c r="B80" s="928"/>
      <c r="C80" s="928"/>
      <c r="D80" s="928"/>
      <c r="E80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K73"/>
  <sheetViews>
    <sheetView showGridLines="0" zoomScaleNormal="100" workbookViewId="0">
      <selection activeCell="K4" sqref="K4"/>
    </sheetView>
  </sheetViews>
  <sheetFormatPr baseColWidth="10" defaultRowHeight="12.75"/>
  <cols>
    <col min="11" max="11" width="19.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1041</v>
      </c>
      <c r="B4" s="552"/>
      <c r="C4" s="552"/>
      <c r="D4" s="552"/>
      <c r="E4" s="552"/>
      <c r="F4" s="552"/>
      <c r="G4" s="552"/>
      <c r="K4" s="554" t="s">
        <v>1173</v>
      </c>
    </row>
    <row r="64" ht="36" customHeight="1"/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4669384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4719478</v>
      </c>
      <c r="G67" s="1"/>
      <c r="H67" s="1"/>
      <c r="I67" s="1"/>
      <c r="J67" s="1005" t="s">
        <v>1193</v>
      </c>
    </row>
    <row r="68" spans="1:11" ht="24.95" customHeight="1">
      <c r="B68" s="555" t="s">
        <v>1043</v>
      </c>
      <c r="C68" s="556"/>
      <c r="D68" s="556"/>
      <c r="E68" s="556"/>
      <c r="F68" s="556"/>
      <c r="G68" s="136"/>
      <c r="H68" s="136"/>
      <c r="I68" s="136"/>
      <c r="J68" s="557" t="s">
        <v>1042</v>
      </c>
    </row>
    <row r="70" spans="1:11" ht="13.5" customHeight="1"/>
    <row r="71" spans="1:11" ht="12.95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T49"/>
  <sheetViews>
    <sheetView showGridLines="0" topLeftCell="A13" zoomScaleNormal="100" workbookViewId="0">
      <selection activeCell="G28" sqref="G28:G29"/>
    </sheetView>
  </sheetViews>
  <sheetFormatPr baseColWidth="10" defaultColWidth="9.33203125" defaultRowHeight="12.75"/>
  <cols>
    <col min="1" max="1" width="9" style="198" customWidth="1"/>
    <col min="2" max="3" width="8.83203125" style="198" customWidth="1"/>
    <col min="4" max="4" width="9.83203125" style="198" customWidth="1"/>
    <col min="5" max="5" width="8.83203125" style="198" customWidth="1"/>
    <col min="6" max="6" width="20" style="198" customWidth="1"/>
    <col min="7" max="7" width="12.1640625" style="198" customWidth="1"/>
    <col min="8" max="8" width="17" style="198" customWidth="1"/>
    <col min="9" max="9" width="11.1640625" style="198" customWidth="1"/>
    <col min="10" max="10" width="17.5" style="198" customWidth="1"/>
    <col min="11" max="11" width="8.83203125" style="198" customWidth="1"/>
    <col min="12" max="12" width="6.83203125" style="198" customWidth="1"/>
    <col min="13" max="13" width="1" style="198" customWidth="1"/>
    <col min="14" max="16384" width="9.33203125" style="198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20" ht="12.95" customHeight="1"/>
    <row r="4" spans="1:20" s="203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20" s="203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  <c r="O5" s="2352"/>
      <c r="P5" s="2352"/>
      <c r="Q5" s="2352"/>
      <c r="R5" s="2352"/>
      <c r="S5" s="2352"/>
      <c r="T5" s="2352"/>
    </row>
    <row r="6" spans="1:20" s="203" customFormat="1" ht="21.95" customHeight="1">
      <c r="A6" s="203" t="s">
        <v>517</v>
      </c>
      <c r="G6" s="204">
        <v>3</v>
      </c>
      <c r="H6" s="204">
        <v>3</v>
      </c>
      <c r="L6" s="205" t="s">
        <v>512</v>
      </c>
      <c r="O6" s="2350"/>
      <c r="P6" s="2350"/>
      <c r="Q6" s="2350"/>
      <c r="R6" s="2350"/>
      <c r="S6" s="2350"/>
      <c r="T6" s="2350"/>
    </row>
    <row r="7" spans="1:20" s="203" customFormat="1" ht="20.100000000000001" customHeight="1">
      <c r="A7" s="203" t="s">
        <v>518</v>
      </c>
      <c r="G7" s="204">
        <v>4</v>
      </c>
      <c r="H7" s="204">
        <v>4</v>
      </c>
      <c r="L7" s="205" t="s">
        <v>513</v>
      </c>
      <c r="O7" s="417"/>
      <c r="P7" s="417"/>
      <c r="Q7" s="417"/>
      <c r="R7" s="417"/>
      <c r="S7" s="417"/>
      <c r="T7" s="417"/>
    </row>
    <row r="8" spans="1:20" s="203" customFormat="1" ht="20.100000000000001" customHeight="1">
      <c r="A8" s="203" t="s">
        <v>519</v>
      </c>
      <c r="G8" s="204"/>
      <c r="L8" s="205" t="s">
        <v>514</v>
      </c>
      <c r="O8" s="417"/>
      <c r="P8" s="417"/>
      <c r="Q8" s="417"/>
      <c r="R8" s="417"/>
      <c r="S8" s="417"/>
      <c r="T8" s="417"/>
    </row>
    <row r="9" spans="1:20" s="203" customFormat="1" ht="21.95" customHeight="1">
      <c r="B9" s="400" t="s">
        <v>504</v>
      </c>
      <c r="C9" s="400"/>
      <c r="G9" s="433">
        <v>4.7</v>
      </c>
      <c r="H9" s="433">
        <v>4.7</v>
      </c>
      <c r="I9" s="208"/>
      <c r="J9" s="207" t="s">
        <v>505</v>
      </c>
      <c r="K9" s="207"/>
      <c r="L9" s="207"/>
      <c r="O9" s="417"/>
      <c r="P9" s="417"/>
      <c r="Q9" s="417"/>
      <c r="R9" s="417"/>
      <c r="S9" s="417"/>
      <c r="T9" s="417"/>
    </row>
    <row r="10" spans="1:20" s="203" customFormat="1" ht="21.95" customHeight="1">
      <c r="B10" s="203" t="s">
        <v>828</v>
      </c>
      <c r="G10" s="209">
        <v>0.27300000000000002</v>
      </c>
      <c r="H10" s="1126">
        <v>0.27300000000000002</v>
      </c>
      <c r="K10" s="205" t="s">
        <v>829</v>
      </c>
    </row>
    <row r="11" spans="1:20" s="203" customFormat="1" ht="20.100000000000001" customHeight="1">
      <c r="B11" s="203" t="s">
        <v>91</v>
      </c>
      <c r="G11" s="209">
        <v>0.71</v>
      </c>
      <c r="H11" s="1126">
        <v>0.70599999999999996</v>
      </c>
      <c r="K11" s="205" t="s">
        <v>183</v>
      </c>
    </row>
    <row r="12" spans="1:20" s="203" customFormat="1" ht="21.95" customHeight="1">
      <c r="B12" s="203" t="s">
        <v>92</v>
      </c>
      <c r="G12" s="209">
        <f>[1]p60ccR4!G12</f>
        <v>0.47299999999999998</v>
      </c>
      <c r="H12" s="1126">
        <f>[1]p60ccR4!H12</f>
        <v>0.45100000000000001</v>
      </c>
      <c r="K12" s="205" t="s">
        <v>184</v>
      </c>
    </row>
    <row r="13" spans="1:20" s="203" customFormat="1" ht="20.100000000000001" customHeight="1">
      <c r="G13" s="210"/>
      <c r="L13" s="198"/>
    </row>
    <row r="14" spans="1:20" s="203" customFormat="1" ht="20.100000000000001" customHeight="1">
      <c r="A14" s="199" t="s">
        <v>521</v>
      </c>
      <c r="B14" s="200"/>
      <c r="C14" s="200"/>
      <c r="D14" s="200"/>
      <c r="E14" s="200"/>
      <c r="F14" s="200"/>
      <c r="G14" s="211"/>
      <c r="H14" s="200"/>
      <c r="I14" s="200"/>
      <c r="J14" s="200"/>
      <c r="K14" s="200"/>
      <c r="L14" s="202" t="s">
        <v>372</v>
      </c>
    </row>
    <row r="15" spans="1:20" s="203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281">
        <f>[6]p60ccR4!G15:G18</f>
        <v>146114</v>
      </c>
      <c r="H15" s="2281">
        <f>[6]p60ccR4!H15:H18</f>
        <v>147443</v>
      </c>
      <c r="I15" s="2291" t="s">
        <v>524</v>
      </c>
      <c r="J15" s="2291"/>
      <c r="K15" s="2291"/>
      <c r="L15" s="2291"/>
      <c r="M15" s="500"/>
    </row>
    <row r="16" spans="1:20" s="203" customFormat="1" ht="20.100000000000001" customHeight="1">
      <c r="A16" s="2289"/>
      <c r="B16" s="2289"/>
      <c r="C16" s="2289"/>
      <c r="D16" s="2289"/>
      <c r="E16" s="2289"/>
      <c r="F16" s="2289"/>
      <c r="G16" s="2281"/>
      <c r="H16" s="2281"/>
      <c r="I16" s="2291"/>
      <c r="J16" s="2291"/>
      <c r="K16" s="2291"/>
      <c r="L16" s="2291"/>
      <c r="M16" s="500"/>
    </row>
    <row r="17" spans="1:13" s="203" customFormat="1" ht="20.100000000000001" customHeight="1">
      <c r="A17" s="2289" t="s">
        <v>523</v>
      </c>
      <c r="B17" s="2289"/>
      <c r="C17" s="2289"/>
      <c r="D17" s="2289"/>
      <c r="E17" s="2289"/>
      <c r="F17" s="401"/>
      <c r="G17" s="2359">
        <f>[6]p60ccR4!G15:G18</f>
        <v>452879.5</v>
      </c>
      <c r="H17" s="2359">
        <f>[6]p60ccR4!H15:H18</f>
        <v>418094.1</v>
      </c>
      <c r="I17" s="213"/>
      <c r="J17" s="2290" t="s">
        <v>525</v>
      </c>
      <c r="K17" s="2290"/>
      <c r="L17" s="2290"/>
      <c r="M17" s="501"/>
    </row>
    <row r="18" spans="1:13" s="203" customFormat="1" ht="21.95" customHeight="1">
      <c r="A18" s="2289"/>
      <c r="B18" s="2289"/>
      <c r="C18" s="2289"/>
      <c r="D18" s="2289"/>
      <c r="E18" s="2289"/>
      <c r="F18" s="401"/>
      <c r="G18" s="2359"/>
      <c r="H18" s="2359"/>
      <c r="I18" s="214"/>
      <c r="J18" s="2290"/>
      <c r="K18" s="2290"/>
      <c r="L18" s="2290"/>
      <c r="M18" s="501"/>
    </row>
    <row r="19" spans="1:13" s="203" customFormat="1" ht="20.100000000000001" customHeight="1">
      <c r="G19" s="215"/>
      <c r="H19" s="216"/>
      <c r="I19" s="216"/>
      <c r="L19" s="212"/>
    </row>
    <row r="20" spans="1:13" s="203" customFormat="1" ht="20.100000000000001" customHeight="1">
      <c r="A20" s="402" t="s">
        <v>528</v>
      </c>
      <c r="B20" s="387"/>
      <c r="C20" s="387"/>
      <c r="D20" s="387"/>
      <c r="E20" s="387"/>
      <c r="F20" s="387"/>
      <c r="G20" s="403"/>
      <c r="H20" s="404"/>
      <c r="I20" s="404"/>
      <c r="J20" s="387"/>
      <c r="K20" s="387"/>
      <c r="L20" s="405" t="s">
        <v>526</v>
      </c>
    </row>
    <row r="21" spans="1:13" s="203" customFormat="1" ht="20.100000000000001" customHeight="1">
      <c r="A21" s="2279" t="s">
        <v>529</v>
      </c>
      <c r="B21" s="2279"/>
      <c r="C21" s="2279"/>
      <c r="D21" s="2279"/>
      <c r="E21" s="2279"/>
      <c r="F21" s="2279"/>
      <c r="G21" s="2281">
        <f>[6]p60ccR4!G21:G22</f>
        <v>88471</v>
      </c>
      <c r="H21" s="2281">
        <f>[6]p60ccR4!H21:H22</f>
        <v>63941</v>
      </c>
      <c r="I21" s="2280" t="s">
        <v>527</v>
      </c>
      <c r="J21" s="2280"/>
      <c r="K21" s="2280"/>
      <c r="L21" s="2280"/>
    </row>
    <row r="22" spans="1:13" s="203" customFormat="1" ht="21.95" customHeight="1">
      <c r="A22" s="2279"/>
      <c r="B22" s="2279"/>
      <c r="C22" s="2279"/>
      <c r="D22" s="2279"/>
      <c r="E22" s="2279"/>
      <c r="F22" s="2279"/>
      <c r="G22" s="2281"/>
      <c r="H22" s="2281"/>
      <c r="I22" s="2280"/>
      <c r="J22" s="2280"/>
      <c r="K22" s="2280"/>
      <c r="L22" s="2280"/>
    </row>
    <row r="23" spans="1:13" s="203" customFormat="1" ht="21.95" customHeight="1">
      <c r="A23" s="605"/>
      <c r="B23" s="605"/>
      <c r="C23" s="605"/>
      <c r="D23" s="605"/>
      <c r="E23" s="605"/>
      <c r="F23" s="605"/>
      <c r="G23" s="204"/>
      <c r="H23" s="217"/>
      <c r="I23" s="604"/>
      <c r="J23" s="604"/>
      <c r="K23" s="604"/>
      <c r="L23" s="604"/>
    </row>
    <row r="24" spans="1:13" s="203" customFormat="1" ht="20.100000000000001" customHeight="1">
      <c r="A24" s="199" t="s">
        <v>533</v>
      </c>
      <c r="B24" s="200"/>
      <c r="C24" s="200"/>
      <c r="D24" s="200"/>
      <c r="E24" s="200"/>
      <c r="F24" s="200"/>
      <c r="G24" s="211"/>
      <c r="H24" s="200"/>
      <c r="I24" s="200"/>
      <c r="J24" s="200"/>
      <c r="K24" s="200"/>
      <c r="L24" s="202" t="s">
        <v>530</v>
      </c>
    </row>
    <row r="25" spans="1:13" s="203" customFormat="1" ht="20.100000000000001" customHeight="1">
      <c r="A25" s="203" t="s">
        <v>501</v>
      </c>
      <c r="G25" s="204" t="str">
        <f>[3]p60ccR4!G25</f>
        <v>…</v>
      </c>
      <c r="H25" s="204">
        <f>[3]p60ccR4!H25</f>
        <v>803</v>
      </c>
      <c r="L25" s="205" t="s">
        <v>1250</v>
      </c>
    </row>
    <row r="26" spans="1:13" s="203" customFormat="1" ht="21.95" customHeight="1">
      <c r="A26" s="2289" t="s">
        <v>534</v>
      </c>
      <c r="B26" s="2289"/>
      <c r="C26" s="2289"/>
      <c r="D26" s="2289"/>
      <c r="E26" s="2289"/>
      <c r="G26" s="2277">
        <f>[3]p60ccR4!G26</f>
        <v>33582</v>
      </c>
      <c r="H26" s="2277">
        <f>[3]p60ccR4!H26</f>
        <v>26820</v>
      </c>
      <c r="I26" s="210"/>
      <c r="J26" s="2354" t="s">
        <v>531</v>
      </c>
      <c r="K26" s="2354"/>
      <c r="L26" s="2354"/>
      <c r="M26" s="502"/>
    </row>
    <row r="27" spans="1:13" s="203" customFormat="1" ht="20.100000000000001" customHeight="1">
      <c r="A27" s="2289"/>
      <c r="B27" s="2289"/>
      <c r="C27" s="2289"/>
      <c r="D27" s="2289"/>
      <c r="E27" s="2289"/>
      <c r="G27" s="2277">
        <f>[3]p60ccR4!G27</f>
        <v>0</v>
      </c>
      <c r="H27" s="2277">
        <f>[3]p60ccR4!H27</f>
        <v>0</v>
      </c>
      <c r="I27" s="210"/>
      <c r="J27" s="2354"/>
      <c r="K27" s="2354"/>
      <c r="L27" s="2354"/>
      <c r="M27" s="502"/>
    </row>
    <row r="28" spans="1:13" s="203" customFormat="1" ht="21.95" customHeight="1">
      <c r="A28" s="203" t="s">
        <v>535</v>
      </c>
      <c r="G28" s="2277">
        <f>[3]p60ccR4!G28</f>
        <v>110178</v>
      </c>
      <c r="H28" s="2277">
        <f>[3]p60ccR4!H28</f>
        <v>70852</v>
      </c>
      <c r="L28" s="205" t="s">
        <v>532</v>
      </c>
    </row>
    <row r="29" spans="1:13" s="203" customFormat="1" ht="20.100000000000001" customHeight="1">
      <c r="G29" s="2277"/>
      <c r="H29" s="2277"/>
    </row>
    <row r="30" spans="1:13" s="203" customFormat="1" ht="20.100000000000001" customHeight="1">
      <c r="A30" s="199" t="s">
        <v>539</v>
      </c>
      <c r="B30" s="200"/>
      <c r="C30" s="200"/>
      <c r="D30" s="200"/>
      <c r="E30" s="200"/>
      <c r="F30" s="200"/>
      <c r="G30" s="201"/>
      <c r="H30" s="200"/>
      <c r="I30" s="200"/>
      <c r="J30" s="200"/>
      <c r="K30" s="200"/>
      <c r="L30" s="202" t="s">
        <v>536</v>
      </c>
    </row>
    <row r="31" spans="1:13" s="203" customFormat="1" ht="20.100000000000001" customHeight="1">
      <c r="A31" s="2279" t="s">
        <v>540</v>
      </c>
      <c r="B31" s="2279"/>
      <c r="C31" s="2279"/>
      <c r="D31" s="2279"/>
      <c r="E31" s="2279"/>
      <c r="G31" s="2282">
        <f>[2]p60ccR4!G31</f>
        <v>93</v>
      </c>
      <c r="H31" s="2282">
        <f>[2]p60ccR4!H31</f>
        <v>90</v>
      </c>
      <c r="J31" s="2280" t="s">
        <v>537</v>
      </c>
      <c r="K31" s="2280"/>
      <c r="L31" s="2280"/>
    </row>
    <row r="32" spans="1:13" s="203" customFormat="1" ht="20.100000000000001" customHeight="1">
      <c r="A32" s="2279"/>
      <c r="B32" s="2279"/>
      <c r="C32" s="2279"/>
      <c r="D32" s="2279"/>
      <c r="E32" s="2279"/>
      <c r="G32" s="2282"/>
      <c r="H32" s="2282"/>
      <c r="J32" s="2280"/>
      <c r="K32" s="2280"/>
      <c r="L32" s="2280"/>
    </row>
    <row r="33" spans="1:15" s="203" customFormat="1" ht="20.100000000000001" customHeight="1">
      <c r="A33" s="2279" t="s">
        <v>541</v>
      </c>
      <c r="B33" s="2279"/>
      <c r="C33" s="2279"/>
      <c r="D33" s="2279"/>
      <c r="E33" s="2279"/>
      <c r="F33" s="2279"/>
      <c r="G33" s="2277">
        <f>[2]p60ccR4!G33</f>
        <v>8751</v>
      </c>
      <c r="H33" s="2277">
        <f>[2]p60ccR4!H33</f>
        <v>8519</v>
      </c>
      <c r="J33" s="2362" t="s">
        <v>538</v>
      </c>
      <c r="K33" s="2362"/>
      <c r="L33" s="2362"/>
    </row>
    <row r="34" spans="1:15" s="203" customFormat="1" ht="21.95" customHeight="1">
      <c r="A34" s="2279"/>
      <c r="B34" s="2279"/>
      <c r="C34" s="2279"/>
      <c r="D34" s="2279"/>
      <c r="E34" s="2279"/>
      <c r="F34" s="2279"/>
      <c r="G34" s="2277"/>
      <c r="H34" s="2277"/>
      <c r="J34" s="2362"/>
      <c r="K34" s="2362"/>
      <c r="L34" s="2362"/>
    </row>
    <row r="35" spans="1:15" s="203" customFormat="1" ht="20.100000000000001" hidden="1" customHeight="1">
      <c r="G35" s="204"/>
      <c r="L35" s="198"/>
    </row>
    <row r="36" spans="1:15" s="2104" customFormat="1" ht="20.100000000000001" hidden="1" customHeight="1">
      <c r="A36" s="2101"/>
      <c r="B36" s="688"/>
      <c r="C36" s="688"/>
      <c r="D36" s="688"/>
      <c r="E36" s="688"/>
      <c r="F36" s="688"/>
      <c r="G36" s="2102"/>
      <c r="H36" s="688"/>
      <c r="I36" s="688"/>
      <c r="J36" s="688"/>
      <c r="K36" s="688"/>
      <c r="L36" s="2103"/>
    </row>
    <row r="37" spans="1:15" s="203" customFormat="1" ht="20.100000000000001" hidden="1" customHeight="1">
      <c r="A37" s="2279"/>
      <c r="B37" s="2279"/>
      <c r="C37" s="2279"/>
      <c r="D37" s="2279"/>
      <c r="G37" s="2284"/>
      <c r="H37" s="2284"/>
      <c r="J37" s="2280"/>
      <c r="K37" s="2280"/>
      <c r="L37" s="2280"/>
    </row>
    <row r="38" spans="1:15" s="203" customFormat="1" ht="20.100000000000001" hidden="1" customHeight="1">
      <c r="A38" s="2279"/>
      <c r="B38" s="2279"/>
      <c r="C38" s="2279"/>
      <c r="D38" s="2279"/>
      <c r="G38" s="2284"/>
      <c r="H38" s="2284"/>
      <c r="J38" s="2280"/>
      <c r="K38" s="2280"/>
      <c r="L38" s="2280"/>
    </row>
    <row r="39" spans="1:15" s="203" customFormat="1" ht="20.100000000000001" hidden="1" customHeight="1">
      <c r="A39" s="2279"/>
      <c r="B39" s="2279"/>
      <c r="C39" s="2279"/>
      <c r="D39" s="2279"/>
      <c r="G39" s="2284"/>
      <c r="H39" s="2284"/>
      <c r="J39" s="2280"/>
      <c r="K39" s="2280"/>
      <c r="L39" s="2280"/>
      <c r="N39" s="220"/>
      <c r="O39" s="220"/>
    </row>
    <row r="40" spans="1:15" s="203" customFormat="1" ht="21.95" hidden="1" customHeight="1">
      <c r="A40" s="2279"/>
      <c r="B40" s="2279"/>
      <c r="C40" s="2279"/>
      <c r="D40" s="2279"/>
      <c r="G40" s="2356"/>
      <c r="H40" s="2356"/>
      <c r="J40" s="2280"/>
      <c r="K40" s="2280"/>
      <c r="L40" s="2280"/>
      <c r="N40" s="221"/>
      <c r="O40" s="221"/>
    </row>
    <row r="41" spans="1:15" s="203" customFormat="1" ht="20.100000000000001" customHeight="1">
      <c r="G41" s="219"/>
      <c r="L41" s="198"/>
    </row>
    <row r="42" spans="1:15" s="203" customFormat="1" ht="20.100000000000001" customHeight="1">
      <c r="A42" s="402" t="s">
        <v>546</v>
      </c>
      <c r="B42" s="387"/>
      <c r="C42" s="387"/>
      <c r="D42" s="387"/>
      <c r="E42" s="387"/>
      <c r="F42" s="387"/>
      <c r="G42" s="386"/>
      <c r="H42" s="387"/>
      <c r="I42" s="387"/>
      <c r="J42" s="387"/>
      <c r="K42" s="387"/>
      <c r="L42" s="405" t="s">
        <v>547</v>
      </c>
    </row>
    <row r="43" spans="1:15" s="203" customFormat="1" ht="20.100000000000001" customHeight="1">
      <c r="A43" s="2279" t="s">
        <v>549</v>
      </c>
      <c r="B43" s="2355"/>
      <c r="C43" s="2355"/>
      <c r="G43" s="2283" t="str">
        <f>[5]p60ccR4!G39</f>
        <v>…</v>
      </c>
      <c r="H43" s="2283" t="str">
        <f>[5]p60ccR4!H39</f>
        <v>…</v>
      </c>
      <c r="J43" s="2280" t="s">
        <v>548</v>
      </c>
      <c r="K43" s="2280"/>
      <c r="L43" s="2280"/>
    </row>
    <row r="44" spans="1:15" s="203" customFormat="1" ht="30.75" customHeight="1">
      <c r="A44" s="2355"/>
      <c r="B44" s="2355"/>
      <c r="C44" s="2355"/>
      <c r="G44" s="2283"/>
      <c r="H44" s="2283"/>
      <c r="J44" s="2280"/>
      <c r="K44" s="2280"/>
      <c r="L44" s="2280"/>
    </row>
    <row r="45" spans="1:15" ht="149.44999999999999" customHeight="1">
      <c r="A45" s="622"/>
      <c r="B45" s="622"/>
      <c r="C45" s="622"/>
      <c r="D45" s="203"/>
      <c r="E45" s="203"/>
      <c r="F45" s="203"/>
      <c r="G45" s="606"/>
      <c r="H45" s="222"/>
      <c r="I45" s="203"/>
      <c r="J45" s="604"/>
      <c r="K45" s="604"/>
      <c r="L45" s="604"/>
    </row>
    <row r="46" spans="1:15" ht="24.95" customHeight="1">
      <c r="A46" s="203" t="s">
        <v>397</v>
      </c>
      <c r="B46" s="203"/>
      <c r="C46" s="203"/>
      <c r="D46" s="203"/>
      <c r="E46" s="203"/>
      <c r="F46" s="203"/>
      <c r="G46" s="210"/>
      <c r="H46" s="203"/>
      <c r="I46" s="203"/>
      <c r="J46" s="203"/>
      <c r="K46" s="203"/>
      <c r="L46" s="233" t="s">
        <v>477</v>
      </c>
    </row>
    <row r="47" spans="1:15" ht="57" customHeight="1">
      <c r="A47" s="203"/>
      <c r="B47" s="203"/>
      <c r="C47" s="203"/>
      <c r="D47" s="203"/>
      <c r="E47" s="203"/>
      <c r="F47" s="203"/>
      <c r="G47" s="210"/>
      <c r="H47" s="203"/>
      <c r="I47" s="203"/>
      <c r="J47" s="203"/>
      <c r="K47" s="203"/>
    </row>
    <row r="48" spans="1:15" ht="12.95" customHeight="1" thickBot="1">
      <c r="G48" s="223"/>
    </row>
    <row r="49" spans="1:13" ht="13.5" customHeight="1" thickTop="1">
      <c r="A49" s="938"/>
      <c r="B49" s="938"/>
      <c r="C49" s="938"/>
      <c r="D49" s="938"/>
      <c r="E49" s="938"/>
      <c r="F49" s="938"/>
      <c r="G49" s="954"/>
      <c r="H49" s="938"/>
      <c r="I49" s="938"/>
      <c r="J49" s="938"/>
      <c r="K49" s="938"/>
      <c r="L49" s="938"/>
      <c r="M49" s="938"/>
    </row>
  </sheetData>
  <mergeCells count="48">
    <mergeCell ref="H28:H29"/>
    <mergeCell ref="G28:G29"/>
    <mergeCell ref="O6:P6"/>
    <mergeCell ref="Q6:R6"/>
    <mergeCell ref="S6:T6"/>
    <mergeCell ref="A4:F5"/>
    <mergeCell ref="J4:L5"/>
    <mergeCell ref="O5:P5"/>
    <mergeCell ref="Q5:R5"/>
    <mergeCell ref="S5:T5"/>
    <mergeCell ref="G4:G5"/>
    <mergeCell ref="H4:H5"/>
    <mergeCell ref="A15:F16"/>
    <mergeCell ref="G15:G16"/>
    <mergeCell ref="A17:E18"/>
    <mergeCell ref="G17:G18"/>
    <mergeCell ref="J17:L18"/>
    <mergeCell ref="I15:L16"/>
    <mergeCell ref="H15:H16"/>
    <mergeCell ref="H17:H18"/>
    <mergeCell ref="A21:F22"/>
    <mergeCell ref="G21:G22"/>
    <mergeCell ref="I21:L22"/>
    <mergeCell ref="A26:E27"/>
    <mergeCell ref="G26:G27"/>
    <mergeCell ref="J26:L27"/>
    <mergeCell ref="H26:H27"/>
    <mergeCell ref="H21:H22"/>
    <mergeCell ref="A31:E32"/>
    <mergeCell ref="G31:G32"/>
    <mergeCell ref="J31:L32"/>
    <mergeCell ref="A33:F34"/>
    <mergeCell ref="G33:G34"/>
    <mergeCell ref="J33:L34"/>
    <mergeCell ref="H31:H32"/>
    <mergeCell ref="H33:H34"/>
    <mergeCell ref="A43:C44"/>
    <mergeCell ref="G43:G44"/>
    <mergeCell ref="J43:L44"/>
    <mergeCell ref="A37:D38"/>
    <mergeCell ref="G37:G38"/>
    <mergeCell ref="J37:L38"/>
    <mergeCell ref="A39:D40"/>
    <mergeCell ref="G39:G40"/>
    <mergeCell ref="J39:L40"/>
    <mergeCell ref="H37:H38"/>
    <mergeCell ref="H39:H40"/>
    <mergeCell ref="H43:H4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H235"/>
  <sheetViews>
    <sheetView showGridLines="0" topLeftCell="A151" zoomScaleNormal="100" workbookViewId="0">
      <selection activeCell="B124" sqref="B124:B129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3.83203125" customWidth="1"/>
  </cols>
  <sheetData>
    <row r="1" spans="1:8" s="7" customFormat="1" ht="33" customHeight="1">
      <c r="A1" s="424" t="s">
        <v>0</v>
      </c>
      <c r="H1" s="425" t="s">
        <v>186</v>
      </c>
    </row>
    <row r="2" spans="1:8" ht="17.100000000000001" customHeight="1">
      <c r="A2" s="7"/>
      <c r="B2" s="7"/>
      <c r="C2" s="7"/>
      <c r="D2" s="7"/>
      <c r="E2" s="7"/>
      <c r="F2" s="7"/>
      <c r="H2" s="7"/>
    </row>
    <row r="3" spans="1:8" ht="18" customHeight="1">
      <c r="A3" s="426" t="s">
        <v>147</v>
      </c>
      <c r="B3" s="427"/>
      <c r="C3" s="7"/>
      <c r="D3" s="7"/>
      <c r="F3" s="20"/>
      <c r="G3" s="427"/>
      <c r="H3" s="504" t="s">
        <v>185</v>
      </c>
    </row>
    <row r="4" spans="1:8" s="39" customFormat="1" ht="18" customHeight="1">
      <c r="A4" s="44"/>
      <c r="B4" s="20"/>
      <c r="C4" s="20"/>
      <c r="D4" s="20"/>
      <c r="E4" s="20"/>
      <c r="F4" s="20"/>
      <c r="H4" s="20"/>
    </row>
    <row r="5" spans="1:8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8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</row>
    <row r="7" spans="1:8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</row>
    <row r="8" spans="1:8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8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8" ht="18" customHeight="1">
      <c r="A10" s="31" t="s">
        <v>163</v>
      </c>
      <c r="B10" s="1412">
        <f>+F10+D10</f>
        <v>4719</v>
      </c>
      <c r="C10" s="1412">
        <f>+E10+G10</f>
        <v>4669</v>
      </c>
      <c r="D10" s="1412">
        <v>1368</v>
      </c>
      <c r="E10" s="1412">
        <v>1373</v>
      </c>
      <c r="F10" s="1412">
        <v>3351</v>
      </c>
      <c r="G10" s="1412">
        <v>3296</v>
      </c>
      <c r="H10" s="115" t="s">
        <v>187</v>
      </c>
    </row>
    <row r="11" spans="1:8" ht="18" customHeight="1" thickBot="1">
      <c r="A11" s="1177" t="s">
        <v>10</v>
      </c>
      <c r="B11" s="1178">
        <v>13.5</v>
      </c>
      <c r="C11" s="1178">
        <v>13.5</v>
      </c>
      <c r="D11" s="1178">
        <v>10.3</v>
      </c>
      <c r="E11" s="1178">
        <v>10.3</v>
      </c>
      <c r="F11" s="1178">
        <v>15.5</v>
      </c>
      <c r="G11" s="1178">
        <v>15.6</v>
      </c>
      <c r="H11" s="1179" t="s">
        <v>188</v>
      </c>
    </row>
    <row r="12" spans="1:8" ht="18" customHeight="1" thickTop="1">
      <c r="A12" s="98" t="s">
        <v>452</v>
      </c>
      <c r="B12" s="7"/>
      <c r="C12" s="7"/>
      <c r="D12" s="2363"/>
      <c r="E12" s="2363"/>
      <c r="F12" s="113"/>
      <c r="G12" s="113"/>
      <c r="H12" s="265" t="s">
        <v>398</v>
      </c>
    </row>
    <row r="13" spans="1:8" ht="18" customHeight="1">
      <c r="A13" s="98" t="s">
        <v>1097</v>
      </c>
      <c r="B13" s="81"/>
      <c r="C13" s="81"/>
      <c r="D13" s="81"/>
      <c r="E13" s="81"/>
      <c r="F13" s="81"/>
      <c r="G13" s="81"/>
      <c r="H13" s="81" t="s">
        <v>604</v>
      </c>
    </row>
    <row r="14" spans="1:8" ht="18" customHeight="1">
      <c r="A14" s="5"/>
      <c r="B14" s="7"/>
      <c r="C14" s="7"/>
      <c r="D14" s="613"/>
      <c r="E14" s="14"/>
      <c r="F14" s="613"/>
      <c r="G14" s="14"/>
      <c r="H14" s="262"/>
    </row>
    <row r="15" spans="1:8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8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8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8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8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8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8" ht="18" customHeight="1">
      <c r="A21" s="67" t="s">
        <v>164</v>
      </c>
      <c r="B21" s="478">
        <f>'[1]p61--64socR4'!B21</f>
        <v>47.3</v>
      </c>
      <c r="C21" s="478">
        <f>'[1]p61--64socR4'!C21</f>
        <v>45.1</v>
      </c>
      <c r="D21" s="478">
        <f>'[1]p61--64socR4'!D21</f>
        <v>57.4</v>
      </c>
      <c r="E21" s="478">
        <f>'[1]p61--64socR4'!E21</f>
        <v>57.5</v>
      </c>
      <c r="F21" s="478">
        <f>'[1]p61--64socR4'!F21</f>
        <v>43.6</v>
      </c>
      <c r="G21" s="478">
        <f>'[1]p61--64socR4'!G21</f>
        <v>40.1</v>
      </c>
      <c r="H21" s="115" t="s">
        <v>193</v>
      </c>
    </row>
    <row r="22" spans="1:8" ht="18" customHeight="1" thickBot="1">
      <c r="A22" s="1177" t="s">
        <v>176</v>
      </c>
      <c r="B22" s="1180">
        <f>'[1]p61--64socR4'!B22</f>
        <v>46.7</v>
      </c>
      <c r="C22" s="1180">
        <f>'[1]p61--64socR4'!C22</f>
        <v>46.4</v>
      </c>
      <c r="D22" s="1181">
        <f>'[1]p61--64socR4'!D22</f>
        <v>54.1</v>
      </c>
      <c r="E22" s="1181">
        <f>'[1]p61--64socR4'!E22</f>
        <v>55.7</v>
      </c>
      <c r="F22" s="1180">
        <f>'[1]p61--64socR4'!F22</f>
        <v>42.4</v>
      </c>
      <c r="G22" s="1182">
        <f>'[1]p61--64socR4'!G22</f>
        <v>40.5</v>
      </c>
      <c r="H22" s="1179" t="s">
        <v>194</v>
      </c>
    </row>
    <row r="23" spans="1:8" ht="18" customHeight="1" thickTop="1">
      <c r="A23" s="98" t="s">
        <v>603</v>
      </c>
      <c r="B23" s="7"/>
      <c r="C23" s="7"/>
      <c r="D23" s="1403"/>
      <c r="E23" s="14"/>
      <c r="F23" s="1403"/>
      <c r="G23" s="14"/>
      <c r="H23" s="81" t="s">
        <v>604</v>
      </c>
    </row>
    <row r="24" spans="1:8" s="39" customFormat="1" ht="18" customHeight="1">
      <c r="A24" s="5"/>
      <c r="B24" s="8"/>
      <c r="C24" s="8"/>
      <c r="D24" s="8"/>
      <c r="E24" s="7"/>
      <c r="F24" s="7"/>
      <c r="G24" s="7"/>
      <c r="H24" s="7"/>
    </row>
    <row r="25" spans="1:8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8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8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8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8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</row>
    <row r="30" spans="1:8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</row>
    <row r="31" spans="1:8" ht="18" customHeight="1">
      <c r="A31" s="67" t="s">
        <v>164</v>
      </c>
      <c r="B31" s="478">
        <f>'[1]p61--64socR4'!B31</f>
        <v>12.9</v>
      </c>
      <c r="C31" s="478">
        <f>'[1]p61--64socR4'!C31</f>
        <v>10.8</v>
      </c>
      <c r="D31" s="478">
        <f>'[1]p61--64socR4'!D31</f>
        <v>5.6</v>
      </c>
      <c r="E31" s="478">
        <f>'[1]p61--64socR4'!E31</f>
        <v>4.9000000000000004</v>
      </c>
      <c r="F31" s="478">
        <f>'[1]p61--64socR4'!F31</f>
        <v>16.399999999999999</v>
      </c>
      <c r="G31" s="478">
        <f>'[1]p61--64socR4'!G31</f>
        <v>14.2</v>
      </c>
      <c r="H31" s="115" t="s">
        <v>193</v>
      </c>
    </row>
    <row r="32" spans="1:8" ht="18" customHeight="1" thickBot="1">
      <c r="A32" s="1177" t="s">
        <v>176</v>
      </c>
      <c r="B32" s="1180">
        <f>'[1]p61--64socR4'!B32</f>
        <v>10.199999999999999</v>
      </c>
      <c r="C32" s="1180">
        <f>'[1]p61--64socR4'!C32</f>
        <v>9.4</v>
      </c>
      <c r="D32" s="1181">
        <f>'[1]p61--64socR4'!D32</f>
        <v>4</v>
      </c>
      <c r="E32" s="1181">
        <f>'[1]p61--64socR4'!E32</f>
        <v>4.2</v>
      </c>
      <c r="F32" s="1180">
        <f>'[1]p61--64socR4'!F32</f>
        <v>14.7</v>
      </c>
      <c r="G32" s="1182">
        <f>'[1]p61--64socR4'!G32</f>
        <v>13.9</v>
      </c>
      <c r="H32" s="1179" t="s">
        <v>194</v>
      </c>
    </row>
    <row r="33" spans="1:8" ht="18" customHeight="1" thickTop="1">
      <c r="A33" s="98" t="s">
        <v>1097</v>
      </c>
      <c r="B33" s="7"/>
      <c r="C33" s="7"/>
      <c r="D33" s="1403"/>
      <c r="E33" s="14"/>
      <c r="F33" s="1403"/>
      <c r="G33" s="14"/>
      <c r="H33" s="81" t="s">
        <v>604</v>
      </c>
    </row>
    <row r="34" spans="1:8" ht="18" customHeight="1">
      <c r="A34" s="7"/>
      <c r="B34" s="7"/>
      <c r="C34" s="7"/>
      <c r="D34" s="7"/>
      <c r="E34" s="7"/>
      <c r="F34" s="7"/>
      <c r="G34" s="7"/>
      <c r="H34" s="7"/>
    </row>
    <row r="35" spans="1:8" ht="18" customHeight="1">
      <c r="A35" s="426" t="s">
        <v>105</v>
      </c>
      <c r="B35" s="427"/>
      <c r="C35" s="20"/>
      <c r="D35" s="7"/>
      <c r="E35" s="7"/>
      <c r="F35" s="20"/>
      <c r="G35" s="427"/>
      <c r="H35" s="504" t="s">
        <v>196</v>
      </c>
    </row>
    <row r="36" spans="1:8" ht="18" customHeight="1">
      <c r="A36" s="44"/>
      <c r="B36" s="20"/>
      <c r="C36" s="20"/>
      <c r="D36" s="20"/>
      <c r="E36" s="20"/>
      <c r="F36" s="20"/>
      <c r="G36" s="20"/>
      <c r="H36" s="20"/>
    </row>
    <row r="37" spans="1:8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</row>
    <row r="38" spans="1:8" ht="18" customHeight="1" thickTop="1">
      <c r="A38" s="1215"/>
      <c r="B38" s="1391" t="s">
        <v>199</v>
      </c>
      <c r="C38" s="1392" t="s">
        <v>191</v>
      </c>
      <c r="D38" s="1392" t="s">
        <v>202</v>
      </c>
      <c r="E38" s="1392"/>
      <c r="F38" s="1392" t="s">
        <v>201</v>
      </c>
      <c r="G38" s="1392"/>
      <c r="H38" s="1217"/>
    </row>
    <row r="39" spans="1:8" ht="18" customHeight="1">
      <c r="A39" s="229"/>
      <c r="B39" s="1394" t="s">
        <v>8</v>
      </c>
      <c r="C39" s="1394" t="s">
        <v>3</v>
      </c>
      <c r="D39" s="1394" t="s">
        <v>5</v>
      </c>
      <c r="E39" s="2302" t="s">
        <v>7</v>
      </c>
      <c r="F39" s="2302"/>
      <c r="G39" s="2302"/>
      <c r="H39" s="1396"/>
    </row>
    <row r="40" spans="1:8" s="39" customFormat="1" ht="18" customHeight="1">
      <c r="A40" s="141"/>
      <c r="B40" s="1404" t="s">
        <v>200</v>
      </c>
      <c r="C40" s="1404" t="s">
        <v>203</v>
      </c>
      <c r="D40" s="1404"/>
      <c r="E40" s="1404" t="s">
        <v>191</v>
      </c>
      <c r="F40" s="1404" t="s">
        <v>190</v>
      </c>
      <c r="G40" s="1404" t="s">
        <v>189</v>
      </c>
      <c r="H40" s="1406"/>
    </row>
    <row r="41" spans="1:8" ht="18" customHeight="1">
      <c r="A41" s="121"/>
      <c r="B41" s="1393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</row>
    <row r="42" spans="1:8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</row>
    <row r="43" spans="1:8" ht="18" customHeight="1">
      <c r="A43" s="232" t="s">
        <v>9</v>
      </c>
      <c r="B43" s="321">
        <f>'[7]p61--64socR4'!B43</f>
        <v>257361</v>
      </c>
      <c r="C43" s="321">
        <f>'[7]p61--64socR4'!C43</f>
        <v>540715</v>
      </c>
      <c r="D43" s="322">
        <f>'[7]p61--64socR4'!D43</f>
        <v>113620</v>
      </c>
      <c r="E43" s="322">
        <f>'[7]p61--64socR4'!E43</f>
        <v>427095</v>
      </c>
      <c r="F43" s="322">
        <f>'[7]p61--64socR4'!F43</f>
        <v>217806</v>
      </c>
      <c r="G43" s="322">
        <f>'[7]p61--64socR4'!G43</f>
        <v>209289</v>
      </c>
      <c r="H43" s="122" t="s">
        <v>198</v>
      </c>
    </row>
    <row r="44" spans="1:8" ht="18" customHeight="1">
      <c r="A44" s="30" t="s">
        <v>10</v>
      </c>
      <c r="B44" s="481">
        <f>'[7]p61--64socR4'!B44</f>
        <v>0.129171804960166</v>
      </c>
      <c r="C44" s="481">
        <f>'[7]p61--64socR4'!C44</f>
        <v>0.12886074012676951</v>
      </c>
      <c r="D44" s="481">
        <f>'[7]p61--64socR4'!D44</f>
        <v>0.16535516723982613</v>
      </c>
      <c r="E44" s="481">
        <f>'[7]p61--64socR4'!E44</f>
        <v>0.12171444107025607</v>
      </c>
      <c r="F44" s="481">
        <f>'[7]p61--64socR4'!F44</f>
        <v>0.11184008848371509</v>
      </c>
      <c r="G44" s="481">
        <f>'[7]p61--64socR4'!G44</f>
        <v>0.13402945216664586</v>
      </c>
      <c r="H44" s="123" t="s">
        <v>188</v>
      </c>
    </row>
    <row r="45" spans="1:8" ht="18" customHeight="1">
      <c r="A45" s="269" t="s">
        <v>501</v>
      </c>
      <c r="B45" s="1407"/>
      <c r="C45" s="1407">
        <f>'[7]p61--64socR4'!C45</f>
        <v>1248</v>
      </c>
      <c r="D45" s="1407">
        <f>'[7]p61--64socR4'!D45</f>
        <v>465</v>
      </c>
      <c r="E45" s="331">
        <f>'[7]p61--64socR4'!E45</f>
        <v>783</v>
      </c>
      <c r="F45" s="331">
        <f>'[7]p61--64socR4'!F45</f>
        <v>386</v>
      </c>
      <c r="G45" s="332">
        <f>'[7]p61--64socR4'!G45</f>
        <v>397</v>
      </c>
      <c r="H45" s="122" t="s">
        <v>500</v>
      </c>
    </row>
    <row r="46" spans="1:8" s="36" customFormat="1" ht="18" customHeight="1">
      <c r="A46" s="30" t="s">
        <v>10</v>
      </c>
      <c r="B46" s="482"/>
      <c r="C46" s="481">
        <f>'[7]p61--64socR4'!C46</f>
        <v>0.11741462037821056</v>
      </c>
      <c r="D46" s="481">
        <f>'[7]p61--64socR4'!D46</f>
        <v>0.15875725503584842</v>
      </c>
      <c r="E46" s="481">
        <f>'[7]p61--64socR4'!E46</f>
        <v>0.10168831168831169</v>
      </c>
      <c r="F46" s="481">
        <f>'[7]p61--64socR4'!F46</f>
        <v>8.1675835801946678E-2</v>
      </c>
      <c r="G46" s="481">
        <f>'[7]p61--64socR4'!G46</f>
        <v>0.13394062078272603</v>
      </c>
      <c r="H46" s="116" t="s">
        <v>188</v>
      </c>
    </row>
    <row r="47" spans="1:8" s="36" customFormat="1" ht="18" customHeight="1">
      <c r="A47" s="1106"/>
      <c r="B47" s="1107"/>
      <c r="C47" s="1108"/>
      <c r="D47" s="1108"/>
      <c r="E47" s="1108"/>
      <c r="F47" s="1108"/>
      <c r="G47" s="1108"/>
      <c r="H47" s="329"/>
    </row>
    <row r="48" spans="1:8" s="36" customFormat="1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</row>
    <row r="49" spans="1:8" s="36" customFormat="1" ht="18" customHeight="1">
      <c r="A49" s="232" t="s">
        <v>9</v>
      </c>
      <c r="B49" s="321">
        <f>'[7]p61--64socR4'!B49</f>
        <v>264746</v>
      </c>
      <c r="C49" s="321">
        <f>'[7]p61--64socR4'!C49</f>
        <v>554951</v>
      </c>
      <c r="D49" s="322">
        <f>'[7]p61--64socR4'!D49</f>
        <v>120290</v>
      </c>
      <c r="E49" s="322">
        <f>'[7]p61--64socR4'!E49</f>
        <v>434661</v>
      </c>
      <c r="F49" s="322">
        <f>'[7]p61--64socR4'!F49</f>
        <v>207019</v>
      </c>
      <c r="G49" s="322">
        <f>'[7]p61--64socR4'!G49</f>
        <v>227642</v>
      </c>
      <c r="H49" s="122" t="s">
        <v>198</v>
      </c>
    </row>
    <row r="50" spans="1:8" s="36" customFormat="1" ht="18" customHeight="1">
      <c r="A50" s="30" t="s">
        <v>10</v>
      </c>
      <c r="B50" s="481">
        <f>'[7]p61--64socR4'!B50</f>
        <v>0.12904574893240142</v>
      </c>
      <c r="C50" s="481">
        <f>'[7]p61--64socR4'!C50</f>
        <v>0.12876912071233479</v>
      </c>
      <c r="D50" s="481">
        <f>'[7]p61--64socR4'!D50</f>
        <v>0.16654113894257661</v>
      </c>
      <c r="E50" s="481">
        <f>'[7]p61--64socR4'!E50</f>
        <v>0.12116408237220809</v>
      </c>
      <c r="F50" s="481">
        <f>'[7]p61--64socR4'!F50</f>
        <v>0.10415840687483019</v>
      </c>
      <c r="G50" s="481">
        <f>'[7]p61--64socR4'!G50</f>
        <v>0.14229092375151187</v>
      </c>
      <c r="H50" s="123" t="s">
        <v>188</v>
      </c>
    </row>
    <row r="51" spans="1:8" s="36" customFormat="1" ht="18" customHeight="1">
      <c r="A51" s="269" t="s">
        <v>501</v>
      </c>
      <c r="B51" s="1407"/>
      <c r="C51" s="1407">
        <f>'[7]p61--64socR4'!C51</f>
        <v>1283</v>
      </c>
      <c r="D51" s="1407">
        <f>'[7]p61--64socR4'!D51</f>
        <v>502</v>
      </c>
      <c r="E51" s="331">
        <f>'[7]p61--64socR4'!E51</f>
        <v>781</v>
      </c>
      <c r="F51" s="331">
        <f>'[7]p61--64socR4'!F51</f>
        <v>387</v>
      </c>
      <c r="G51" s="332">
        <f>'[7]p61--64socR4'!G51</f>
        <v>394</v>
      </c>
      <c r="H51" s="122" t="s">
        <v>500</v>
      </c>
    </row>
    <row r="52" spans="1:8" s="36" customFormat="1" ht="18" customHeight="1" thickBot="1">
      <c r="A52" s="1183" t="s">
        <v>10</v>
      </c>
      <c r="B52" s="1184"/>
      <c r="C52" s="1185">
        <f>'[7]p61--64socR4'!C52</f>
        <v>0.11833610035048885</v>
      </c>
      <c r="D52" s="1185">
        <f>'[7]p61--64socR4'!D52</f>
        <v>0.16084588272989425</v>
      </c>
      <c r="E52" s="1185">
        <f>'[7]p61--64socR4'!E52</f>
        <v>0.10115270042740578</v>
      </c>
      <c r="F52" s="1185">
        <f>'[7]p61--64socR4'!F52</f>
        <v>8.1714527027027029E-2</v>
      </c>
      <c r="G52" s="1185">
        <f>'[7]p61--64socR4'!G52</f>
        <v>0.1319932998324958</v>
      </c>
      <c r="H52" s="1179" t="s">
        <v>188</v>
      </c>
    </row>
    <row r="53" spans="1:8" ht="18" customHeight="1" thickTop="1">
      <c r="A53" s="102"/>
      <c r="B53" s="8"/>
      <c r="C53" s="15"/>
      <c r="D53" s="15"/>
      <c r="E53" s="16"/>
      <c r="F53" s="16"/>
      <c r="G53" s="16"/>
      <c r="H53" s="81"/>
    </row>
    <row r="54" spans="1:8" ht="18" customHeight="1"/>
    <row r="55" spans="1:8" ht="29.25" customHeight="1"/>
    <row r="56" spans="1:8" ht="18" customHeight="1" thickBot="1">
      <c r="A56" s="102"/>
      <c r="B56" s="8"/>
      <c r="C56" s="15"/>
      <c r="D56" s="15"/>
      <c r="E56" s="16"/>
      <c r="F56" s="16"/>
      <c r="G56" s="16"/>
      <c r="H56" s="81"/>
    </row>
    <row r="57" spans="1:8" ht="13.5" customHeight="1" thickTop="1">
      <c r="A57" s="927"/>
      <c r="B57" s="942"/>
      <c r="C57" s="955"/>
      <c r="D57" s="955"/>
      <c r="E57" s="956"/>
      <c r="F57" s="956"/>
      <c r="G57" s="956"/>
      <c r="H57" s="928"/>
    </row>
    <row r="58" spans="1:8" ht="18" customHeight="1">
      <c r="A58" s="102"/>
      <c r="B58" s="8"/>
      <c r="C58" s="15"/>
      <c r="D58" s="15"/>
      <c r="E58" s="16"/>
      <c r="F58" s="16"/>
      <c r="G58" s="16"/>
      <c r="H58" s="81"/>
    </row>
    <row r="59" spans="1:8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</row>
    <row r="60" spans="1:8" ht="18" customHeight="1" thickTop="1">
      <c r="A60" s="1215"/>
      <c r="B60" s="1391" t="s">
        <v>199</v>
      </c>
      <c r="C60" s="1392" t="s">
        <v>191</v>
      </c>
      <c r="D60" s="1392" t="s">
        <v>202</v>
      </c>
      <c r="E60" s="1392"/>
      <c r="F60" s="1392" t="s">
        <v>201</v>
      </c>
      <c r="G60" s="1392"/>
      <c r="H60" s="1217"/>
    </row>
    <row r="61" spans="1:8" ht="18" customHeight="1">
      <c r="A61" s="229"/>
      <c r="B61" s="1394" t="s">
        <v>8</v>
      </c>
      <c r="C61" s="1394" t="s">
        <v>3</v>
      </c>
      <c r="D61" s="1394" t="s">
        <v>5</v>
      </c>
      <c r="E61" s="2302" t="s">
        <v>7</v>
      </c>
      <c r="F61" s="2302"/>
      <c r="G61" s="2302"/>
      <c r="H61" s="1396"/>
    </row>
    <row r="62" spans="1:8" ht="18" customHeight="1">
      <c r="A62" s="141"/>
      <c r="B62" s="1404" t="s">
        <v>200</v>
      </c>
      <c r="C62" s="1404" t="s">
        <v>203</v>
      </c>
      <c r="D62" s="1404"/>
      <c r="E62" s="1404" t="s">
        <v>191</v>
      </c>
      <c r="F62" s="1404" t="s">
        <v>190</v>
      </c>
      <c r="G62" s="1404" t="s">
        <v>189</v>
      </c>
      <c r="H62" s="1406"/>
    </row>
    <row r="63" spans="1:8" ht="18" customHeight="1">
      <c r="A63" s="121"/>
      <c r="B63" s="1393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</row>
    <row r="64" spans="1:8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</row>
    <row r="65" spans="1:8" ht="18" customHeight="1">
      <c r="A65" s="269" t="s">
        <v>9</v>
      </c>
      <c r="B65" s="1412">
        <f>'[7]p61--64socR4'!B65</f>
        <v>109411</v>
      </c>
      <c r="C65" s="1412">
        <f>'[7]p61--64socR4'!C65</f>
        <v>234180</v>
      </c>
      <c r="D65" s="1412">
        <f>'[7]p61--64socR4'!D65</f>
        <v>27276</v>
      </c>
      <c r="E65" s="84">
        <f>'[7]p61--64socR4'!E65</f>
        <v>206904</v>
      </c>
      <c r="F65" s="84">
        <f>'[7]p61--64socR4'!F65</f>
        <v>64067</v>
      </c>
      <c r="G65" s="84">
        <f>'[7]p61--64socR4'!G65</f>
        <v>142837</v>
      </c>
      <c r="H65" s="122" t="s">
        <v>198</v>
      </c>
    </row>
    <row r="66" spans="1:8" ht="18" customHeight="1">
      <c r="A66" s="1109" t="s">
        <v>10</v>
      </c>
      <c r="B66" s="1110">
        <f>'[7]p61--64socR4'!B66</f>
        <v>0.14290752305033783</v>
      </c>
      <c r="C66" s="1110">
        <f>'[7]p61--64socR4'!C66</f>
        <v>0.13991420411772437</v>
      </c>
      <c r="D66" s="1110">
        <f>'[7]p61--64socR4'!D66</f>
        <v>0.1827917356368827</v>
      </c>
      <c r="E66" s="1110">
        <f>'[7]p61--64socR4'!E66</f>
        <v>0.13571738270578104</v>
      </c>
      <c r="F66" s="1110">
        <f>'[7]p61--64socR4'!F66</f>
        <v>0.12196872489405529</v>
      </c>
      <c r="G66" s="1110">
        <f>'[7]p61--64socR4'!G66</f>
        <v>0.14294463731189586</v>
      </c>
      <c r="H66" s="961" t="s">
        <v>188</v>
      </c>
    </row>
    <row r="67" spans="1:8" ht="18" customHeight="1">
      <c r="A67" s="269" t="s">
        <v>501</v>
      </c>
      <c r="B67" s="84"/>
      <c r="C67" s="85">
        <f>'[7]p61--64socR4'!C67</f>
        <v>493</v>
      </c>
      <c r="D67" s="85">
        <f>'[7]p61--64socR4'!D67</f>
        <v>237</v>
      </c>
      <c r="E67" s="86">
        <f>'[7]p61--64socR4'!E67</f>
        <v>256</v>
      </c>
      <c r="F67" s="85">
        <f>'[7]p61--64socR4'!F67</f>
        <v>89</v>
      </c>
      <c r="G67" s="85">
        <f>'[7]p61--64socR4'!G67</f>
        <v>167</v>
      </c>
      <c r="H67" s="122" t="s">
        <v>500</v>
      </c>
    </row>
    <row r="68" spans="1:8" ht="18" customHeight="1">
      <c r="A68" s="976" t="s">
        <v>10</v>
      </c>
      <c r="B68" s="1111"/>
      <c r="C68" s="1112">
        <f>'[7]p61--64socR4'!C68</f>
        <v>0.15039658328248931</v>
      </c>
      <c r="D68" s="1112">
        <f>'[7]p61--64socR4'!D68</f>
        <v>0.17927382753403934</v>
      </c>
      <c r="E68" s="1112">
        <f>'[7]p61--64socR4'!E68</f>
        <v>0.130879345603272</v>
      </c>
      <c r="F68" s="1112">
        <f>'[7]p61--64socR4'!F68</f>
        <v>0.10495283018867925</v>
      </c>
      <c r="G68" s="1112">
        <f>'[7]p61--64socR4'!G68</f>
        <v>0.15072202166064982</v>
      </c>
      <c r="H68" s="116" t="s">
        <v>188</v>
      </c>
    </row>
    <row r="69" spans="1:8" ht="18" customHeight="1">
      <c r="A69" s="1106"/>
      <c r="B69" s="1107"/>
      <c r="C69" s="1108"/>
      <c r="D69" s="1108"/>
      <c r="E69" s="1108"/>
      <c r="F69" s="1108"/>
      <c r="G69" s="1108"/>
      <c r="H69" s="329"/>
    </row>
    <row r="70" spans="1:8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</row>
    <row r="71" spans="1:8" ht="18" customHeight="1">
      <c r="A71" s="269" t="s">
        <v>9</v>
      </c>
      <c r="B71" s="1412">
        <f>'[7]p61--64socR4'!B71</f>
        <v>110461</v>
      </c>
      <c r="C71" s="1412">
        <f>'[7]p61--64socR4'!C71</f>
        <v>234906</v>
      </c>
      <c r="D71" s="1412">
        <f>'[7]p61--64socR4'!D71</f>
        <v>29263</v>
      </c>
      <c r="E71" s="84">
        <f>'[7]p61--64socR4'!E71</f>
        <v>205643</v>
      </c>
      <c r="F71" s="84">
        <f>'[7]p61--64socR4'!F71</f>
        <v>65808</v>
      </c>
      <c r="G71" s="84">
        <f>'[7]p61--64socR4'!G71</f>
        <v>139835</v>
      </c>
      <c r="H71" s="122" t="s">
        <v>198</v>
      </c>
    </row>
    <row r="72" spans="1:8" s="39" customFormat="1" ht="18" customHeight="1">
      <c r="A72" s="1109" t="s">
        <v>10</v>
      </c>
      <c r="B72" s="1110">
        <f>'[7]p61--64socR4'!B72</f>
        <v>0.14151814826345249</v>
      </c>
      <c r="C72" s="1110">
        <f>'[7]p61--64socR4'!C72</f>
        <v>0.13918540990211647</v>
      </c>
      <c r="D72" s="1110">
        <f>'[7]p61--64socR4'!D72</f>
        <v>0.18450703337305566</v>
      </c>
      <c r="E72" s="1110">
        <f>'[7]p61--64socR4'!E72</f>
        <v>0.1344846280766899</v>
      </c>
      <c r="F72" s="1110">
        <f>'[7]p61--64socR4'!F72</f>
        <v>0.12223722655531677</v>
      </c>
      <c r="G72" s="1110">
        <f>'[7]p61--64socR4'!G72</f>
        <v>0.1411396953437577</v>
      </c>
      <c r="H72" s="961" t="s">
        <v>188</v>
      </c>
    </row>
    <row r="73" spans="1:8" ht="18" customHeight="1">
      <c r="A73" s="269" t="s">
        <v>501</v>
      </c>
      <c r="B73" s="84"/>
      <c r="C73" s="85">
        <f>'[7]p61--64socR4'!C73</f>
        <v>523</v>
      </c>
      <c r="D73" s="85">
        <f>'[7]p61--64socR4'!D73</f>
        <v>262</v>
      </c>
      <c r="E73" s="86">
        <f>'[7]p61--64socR4'!E73</f>
        <v>261</v>
      </c>
      <c r="F73" s="85">
        <f>'[7]p61--64socR4'!F73</f>
        <v>0</v>
      </c>
      <c r="G73" s="85">
        <f>'[7]p61--64socR4'!G73</f>
        <v>0</v>
      </c>
      <c r="H73" s="122" t="s">
        <v>500</v>
      </c>
    </row>
    <row r="74" spans="1:8" ht="18" customHeight="1" thickBot="1">
      <c r="A74" s="1177" t="s">
        <v>10</v>
      </c>
      <c r="B74" s="1186"/>
      <c r="C74" s="1187">
        <f>'[7]p61--64socR4'!C74</f>
        <v>0.15283459964932788</v>
      </c>
      <c r="D74" s="1187">
        <f>'[7]p61--64socR4'!D74</f>
        <v>0.18131487889273357</v>
      </c>
      <c r="E74" s="1187">
        <f>'[7]p61--64socR4'!E74</f>
        <v>0.13201820940819423</v>
      </c>
      <c r="F74" s="1187">
        <f>'[7]p61--64socR4'!F74</f>
        <v>0</v>
      </c>
      <c r="G74" s="1187">
        <f>'[7]p61--64socR4'!G74</f>
        <v>0</v>
      </c>
      <c r="H74" s="1179" t="s">
        <v>188</v>
      </c>
    </row>
    <row r="75" spans="1:8" ht="18" customHeight="1" thickTop="1">
      <c r="A75" s="102"/>
      <c r="B75" s="8"/>
      <c r="C75" s="15"/>
      <c r="D75" s="15"/>
      <c r="E75" s="16"/>
      <c r="F75" s="16"/>
      <c r="G75" s="16"/>
      <c r="H75" s="81"/>
    </row>
    <row r="76" spans="1:8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</row>
    <row r="77" spans="1:8" ht="18" customHeight="1" thickTop="1">
      <c r="A77" s="1215"/>
      <c r="B77" s="1391" t="s">
        <v>199</v>
      </c>
      <c r="C77" s="1392" t="s">
        <v>191</v>
      </c>
      <c r="D77" s="1392" t="s">
        <v>202</v>
      </c>
      <c r="E77" s="1392"/>
      <c r="F77" s="1392" t="s">
        <v>201</v>
      </c>
      <c r="G77" s="1392"/>
      <c r="H77" s="1217"/>
    </row>
    <row r="78" spans="1:8" ht="18" customHeight="1">
      <c r="A78" s="229"/>
      <c r="B78" s="1394" t="s">
        <v>8</v>
      </c>
      <c r="C78" s="1394" t="s">
        <v>3</v>
      </c>
      <c r="D78" s="1394" t="s">
        <v>5</v>
      </c>
      <c r="E78" s="2302" t="s">
        <v>7</v>
      </c>
      <c r="F78" s="2302"/>
      <c r="G78" s="2302"/>
      <c r="H78" s="1396"/>
    </row>
    <row r="79" spans="1:8" ht="18" customHeight="1">
      <c r="A79" s="141"/>
      <c r="B79" s="1404" t="s">
        <v>200</v>
      </c>
      <c r="C79" s="1404" t="s">
        <v>203</v>
      </c>
      <c r="D79" s="1404"/>
      <c r="E79" s="1404" t="s">
        <v>191</v>
      </c>
      <c r="F79" s="1404" t="s">
        <v>190</v>
      </c>
      <c r="G79" s="1404" t="s">
        <v>189</v>
      </c>
      <c r="H79" s="1406"/>
    </row>
    <row r="80" spans="1:8" ht="18" customHeight="1">
      <c r="A80" s="121"/>
      <c r="B80" s="1393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</row>
    <row r="81" spans="1:8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</row>
    <row r="82" spans="1:8" ht="18" customHeight="1">
      <c r="A82" s="269" t="s">
        <v>9</v>
      </c>
      <c r="B82" s="87">
        <f>'[7]p61--64socR4'!B82</f>
        <v>70716</v>
      </c>
      <c r="C82" s="85">
        <f>'[7]p61--64socR4'!C82</f>
        <v>138671</v>
      </c>
      <c r="D82" s="85">
        <f>'[7]p61--64socR4'!D82</f>
        <v>16853</v>
      </c>
      <c r="E82" s="1412">
        <f>'[7]p61--64socR4'!E82</f>
        <v>121818</v>
      </c>
      <c r="F82" s="1412">
        <f>'[7]p61--64socR4'!F82</f>
        <v>16360</v>
      </c>
      <c r="G82" s="1412">
        <f>'[7]p61--64socR4'!G82</f>
        <v>105458</v>
      </c>
      <c r="H82" s="122" t="s">
        <v>198</v>
      </c>
    </row>
    <row r="83" spans="1:8" ht="18" customHeight="1">
      <c r="A83" s="23" t="s">
        <v>10</v>
      </c>
      <c r="B83" s="483">
        <f>'[7]p61--64socR4'!B83</f>
        <v>0.1426836207209643</v>
      </c>
      <c r="C83" s="483">
        <f>'[7]p61--64socR4'!C83</f>
        <v>0.13806640720285868</v>
      </c>
      <c r="D83" s="483">
        <f>'[7]p61--64socR4'!D83</f>
        <v>0.19848775719316428</v>
      </c>
      <c r="E83" s="483">
        <f>'[7]p61--64socR4'!E83</f>
        <v>0.13248690552839021</v>
      </c>
      <c r="F83" s="483">
        <f>'[7]p61--64socR4'!F83</f>
        <v>0.1039119416162245</v>
      </c>
      <c r="G83" s="483">
        <f>'[7]p61--64socR4'!G83</f>
        <v>0.1383906953916573</v>
      </c>
      <c r="H83" s="123" t="s">
        <v>188</v>
      </c>
    </row>
    <row r="84" spans="1:8" ht="18" customHeight="1">
      <c r="A84" s="269" t="s">
        <v>501</v>
      </c>
      <c r="B84" s="90"/>
      <c r="C84" s="89">
        <f>'[7]p61--64socR4'!C84</f>
        <v>297</v>
      </c>
      <c r="D84" s="89">
        <f>'[7]p61--64socR4'!D84</f>
        <v>147</v>
      </c>
      <c r="E84" s="85">
        <f>'[7]p61--64socR4'!E84</f>
        <v>150</v>
      </c>
      <c r="F84" s="85">
        <f>'[7]p61--64socR4'!F84</f>
        <v>30</v>
      </c>
      <c r="G84" s="88">
        <f>'[7]p61--64socR4'!G84</f>
        <v>120</v>
      </c>
      <c r="H84" s="122" t="s">
        <v>500</v>
      </c>
    </row>
    <row r="85" spans="1:8" ht="18" customHeight="1">
      <c r="A85" s="23" t="s">
        <v>10</v>
      </c>
      <c r="B85" s="484"/>
      <c r="C85" s="485">
        <f>'[7]p61--64socR4'!C85</f>
        <v>0.15924932975871314</v>
      </c>
      <c r="D85" s="485">
        <f>'[7]p61--64socR4'!D85</f>
        <v>0.2109038737446198</v>
      </c>
      <c r="E85" s="485">
        <f>'[7]p61--64socR4'!E85</f>
        <v>0.12842465753424659</v>
      </c>
      <c r="F85" s="485">
        <f>'[7]p61--64socR4'!F85</f>
        <v>3.1250000000000002E-3</v>
      </c>
      <c r="G85" s="485">
        <f>'[7]p61--64socR4'!G85</f>
        <v>0.14150943396226415</v>
      </c>
      <c r="H85" s="116" t="s">
        <v>188</v>
      </c>
    </row>
    <row r="86" spans="1:8" ht="18" customHeight="1">
      <c r="A86" s="1106"/>
      <c r="B86" s="1107"/>
      <c r="C86" s="1108"/>
      <c r="D86" s="1108"/>
      <c r="E86" s="1108"/>
      <c r="F86" s="1108"/>
      <c r="G86" s="1108"/>
      <c r="H86" s="329"/>
    </row>
    <row r="87" spans="1:8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</row>
    <row r="88" spans="1:8" ht="18" customHeight="1">
      <c r="A88" s="269" t="s">
        <v>9</v>
      </c>
      <c r="B88" s="1412">
        <f>'[7]p61--64socR4'!B88</f>
        <v>71792</v>
      </c>
      <c r="C88" s="1412">
        <f>'[7]p61--64socR4'!C88</f>
        <v>139786</v>
      </c>
      <c r="D88" s="1412">
        <f>'[7]p61--64socR4'!D88</f>
        <v>18290</v>
      </c>
      <c r="E88" s="84">
        <f>'[7]p61--64socR4'!E88</f>
        <v>121496</v>
      </c>
      <c r="F88" s="84">
        <f>'[7]p61--64socR4'!F88</f>
        <v>63040</v>
      </c>
      <c r="G88" s="84">
        <f>'[7]p61--64socR4'!G88</f>
        <v>58456</v>
      </c>
      <c r="H88" s="122" t="s">
        <v>198</v>
      </c>
    </row>
    <row r="89" spans="1:8" ht="18" customHeight="1">
      <c r="A89" s="1109" t="s">
        <v>10</v>
      </c>
      <c r="B89" s="1110">
        <f>'[7]p61--64socR4'!B89</f>
        <v>0.14176683273796475</v>
      </c>
      <c r="C89" s="1110">
        <f>'[7]p61--64socR4'!C89</f>
        <v>0.13872365425570976</v>
      </c>
      <c r="D89" s="1110">
        <f>'[7]p61--64socR4'!D89</f>
        <v>0.20284808020761705</v>
      </c>
      <c r="E89" s="1110">
        <f>'[7]p61--64socR4'!E89</f>
        <v>0.13242186307891513</v>
      </c>
      <c r="F89" s="1110">
        <f>'[7]p61--64socR4'!F89</f>
        <v>0.38515350542233084</v>
      </c>
      <c r="G89" s="1110">
        <f>'[7]p61--64socR4'!G89</f>
        <v>7.7546672468251573E-2</v>
      </c>
      <c r="H89" s="961" t="s">
        <v>188</v>
      </c>
    </row>
    <row r="90" spans="1:8" ht="18" customHeight="1">
      <c r="A90" s="269" t="s">
        <v>501</v>
      </c>
      <c r="B90" s="84"/>
      <c r="C90" s="85">
        <f>'[7]p61--64socR4'!C90</f>
        <v>317</v>
      </c>
      <c r="D90" s="85">
        <f>'[7]p61--64socR4'!D90</f>
        <v>165</v>
      </c>
      <c r="E90" s="86">
        <f>'[7]p61--64socR4'!E90</f>
        <v>152</v>
      </c>
      <c r="F90" s="85">
        <f>'[7]p61--64socR4'!F90</f>
        <v>31</v>
      </c>
      <c r="G90" s="85">
        <f>'[7]p61--64socR4'!G90</f>
        <v>121</v>
      </c>
      <c r="H90" s="122" t="s">
        <v>500</v>
      </c>
    </row>
    <row r="91" spans="1:8" ht="18" customHeight="1" thickBot="1">
      <c r="A91" s="1177" t="s">
        <v>10</v>
      </c>
      <c r="B91" s="1186"/>
      <c r="C91" s="1187">
        <f>'[7]p61--64socR4'!C91</f>
        <v>0.15685304304799605</v>
      </c>
      <c r="D91" s="1187">
        <f>'[7]p61--64socR4'!D91</f>
        <v>0.20270270270270271</v>
      </c>
      <c r="E91" s="1187">
        <f>'[7]p61--64socR4'!E91</f>
        <v>0.12593206296603149</v>
      </c>
      <c r="F91" s="1187">
        <f>'[7]p61--64socR4'!F91</f>
        <v>8.9337175792507204E-2</v>
      </c>
      <c r="G91" s="1187">
        <f>'[7]p61--64socR4'!G91</f>
        <v>0.14069767441860465</v>
      </c>
      <c r="H91" s="1179" t="s">
        <v>188</v>
      </c>
    </row>
    <row r="92" spans="1:8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8" s="262" customFormat="1" ht="18" customHeight="1">
      <c r="A93" s="102"/>
      <c r="B93" s="8"/>
      <c r="C93" s="15"/>
      <c r="D93" s="15"/>
      <c r="E93" s="16"/>
      <c r="F93" s="16"/>
      <c r="G93" s="16"/>
      <c r="H93" s="81"/>
    </row>
    <row r="94" spans="1:8" s="262" customFormat="1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8" s="262" customFormat="1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8" s="262" customFormat="1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</row>
    <row r="97" spans="1:8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</row>
    <row r="98" spans="1:8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">
        <v>1220</v>
      </c>
      <c r="H98" s="117"/>
    </row>
    <row r="99" spans="1:8" s="262" customFormat="1" ht="18" customHeight="1">
      <c r="A99" s="232" t="s">
        <v>63</v>
      </c>
      <c r="B99" s="125">
        <f>'[7]p61--64socR4'!B99</f>
        <v>10217</v>
      </c>
      <c r="C99" s="125">
        <f>'[7]p61--64socR4'!C99</f>
        <v>10275</v>
      </c>
      <c r="D99" s="1113">
        <f>'[7]p61--64socR4'!D99</f>
        <v>3161</v>
      </c>
      <c r="E99" s="1113">
        <f>'[7]p61--64socR4'!E99</f>
        <v>1609</v>
      </c>
      <c r="F99" s="125">
        <f>'[7]p61--64socR4'!F99</f>
        <v>7056</v>
      </c>
      <c r="G99" s="125">
        <f>'[7]p61--64socR4'!G99</f>
        <v>8666</v>
      </c>
      <c r="H99" s="128" t="s">
        <v>212</v>
      </c>
    </row>
    <row r="100" spans="1:8" s="262" customFormat="1" ht="18" customHeight="1">
      <c r="A100" s="23" t="s">
        <v>10</v>
      </c>
      <c r="B100" s="1377">
        <f>'[7]p61--64socR4'!B100</f>
        <v>0.18882256186586335</v>
      </c>
      <c r="C100" s="1377">
        <f>'[7]p61--64socR4'!C100</f>
        <v>0.19534963306589603</v>
      </c>
      <c r="D100" s="1114">
        <f>'[7]p61--64socR4'!D100</f>
        <v>0.18315081986210094</v>
      </c>
      <c r="E100" s="1114">
        <f>'[7]p61--64socR4'!E100</f>
        <v>0.29752218934911245</v>
      </c>
      <c r="F100" s="1377">
        <f>'[7]p61--64socR4'!F100</f>
        <v>0.19147896879240162</v>
      </c>
      <c r="G100" s="1377">
        <f>'[7]p61--64socR4'!G100</f>
        <v>0.18364060182242001</v>
      </c>
      <c r="H100" s="123" t="s">
        <v>188</v>
      </c>
    </row>
    <row r="101" spans="1:8" ht="18" customHeight="1">
      <c r="A101" s="269" t="s">
        <v>64</v>
      </c>
      <c r="B101" s="1720">
        <f>'[7]p61--64socR4'!B101</f>
        <v>14605</v>
      </c>
      <c r="C101" s="1720">
        <f>'[7]p61--64socR4'!C101</f>
        <v>14927</v>
      </c>
      <c r="D101" s="1113">
        <f>'[7]p61--64socR4'!D101</f>
        <v>1629</v>
      </c>
      <c r="E101" s="1113">
        <f>'[7]p61--64socR4'!E101</f>
        <v>2249</v>
      </c>
      <c r="F101" s="1720">
        <f>'[7]p61--64socR4'!F101</f>
        <v>12976</v>
      </c>
      <c r="G101" s="1720">
        <f>'[7]p61--64socR4'!G101</f>
        <v>12678</v>
      </c>
      <c r="H101" s="129" t="s">
        <v>214</v>
      </c>
    </row>
    <row r="102" spans="1:8" ht="18" customHeight="1">
      <c r="A102" s="23" t="s">
        <v>10</v>
      </c>
      <c r="B102" s="1377">
        <f>'[7]p61--64socR4'!B102</f>
        <v>0.17637610801149675</v>
      </c>
      <c r="C102" s="1377">
        <f>'[7]p61--64socR4'!C102</f>
        <v>0.18948424032395242</v>
      </c>
      <c r="D102" s="1114">
        <f>'[7]p61--64socR4'!D102</f>
        <v>0.16711120229790727</v>
      </c>
      <c r="E102" s="1114">
        <f>'[7]p61--64socR4'!E102</f>
        <v>0.38424739449854778</v>
      </c>
      <c r="F102" s="1377">
        <f>'[7]p61--64socR4'!F102</f>
        <v>0.17761230802923705</v>
      </c>
      <c r="G102" s="1377">
        <f>'[7]p61--64socR4'!G102</f>
        <v>0.17385222971861117</v>
      </c>
      <c r="H102" s="123" t="s">
        <v>188</v>
      </c>
    </row>
    <row r="103" spans="1:8" ht="18" customHeight="1">
      <c r="A103" s="269" t="s">
        <v>65</v>
      </c>
      <c r="B103" s="1720">
        <f>'[7]p61--64socR4'!B103</f>
        <v>15541</v>
      </c>
      <c r="C103" s="1720">
        <f>'[7]p61--64socR4'!C103</f>
        <v>15710</v>
      </c>
      <c r="D103" s="1113">
        <f>'[7]p61--64socR4'!D103</f>
        <v>3570</v>
      </c>
      <c r="E103" s="1113">
        <f>'[7]p61--64socR4'!E103</f>
        <v>2868</v>
      </c>
      <c r="F103" s="1972">
        <f>'[7]p61--64socR4'!F103</f>
        <v>11971</v>
      </c>
      <c r="G103" s="1972">
        <f>'[7]p61--64socR4'!G103</f>
        <v>12842</v>
      </c>
      <c r="H103" s="129" t="s">
        <v>213</v>
      </c>
    </row>
    <row r="104" spans="1:8" ht="18" customHeight="1">
      <c r="A104" s="23" t="s">
        <v>10</v>
      </c>
      <c r="B104" s="1377">
        <f>'[7]p61--64socR4'!B104</f>
        <v>0.13935242057692135</v>
      </c>
      <c r="C104" s="1377">
        <f>'[7]p61--64socR4'!C104</f>
        <v>0.13925453175552896</v>
      </c>
      <c r="D104" s="1114">
        <f>'[7]p61--64socR4'!D104</f>
        <v>0.17786856658861044</v>
      </c>
      <c r="E104" s="1114">
        <f>'[7]p61--64socR4'!E104</f>
        <v>0.1952348536419333</v>
      </c>
      <c r="F104" s="1377">
        <f>'[7]p61--64socR4'!F104</f>
        <v>0.13089926956217468</v>
      </c>
      <c r="G104" s="1377">
        <f>'[7]p61--64socR4'!G104</f>
        <v>0.13087388535031846</v>
      </c>
      <c r="H104" s="123" t="s">
        <v>188</v>
      </c>
    </row>
    <row r="105" spans="1:8" ht="18" customHeight="1">
      <c r="A105" s="269" t="s">
        <v>66</v>
      </c>
      <c r="B105" s="1768">
        <f>'[7]p61--64socR4'!B105</f>
        <v>31487</v>
      </c>
      <c r="C105" s="1768">
        <f>'[7]p61--64socR4'!C105</f>
        <v>29837</v>
      </c>
      <c r="D105" s="1113">
        <f>'[7]p61--64socR4'!D105</f>
        <v>7003</v>
      </c>
      <c r="E105" s="1113">
        <f>'[7]p61--64socR4'!E105</f>
        <v>5660</v>
      </c>
      <c r="F105" s="1973">
        <f>'[7]p61--64socR4'!F105</f>
        <v>24484</v>
      </c>
      <c r="G105" s="1973">
        <f>'[7]p61--64socR4'!G105</f>
        <v>24177</v>
      </c>
      <c r="H105" s="129" t="s">
        <v>215</v>
      </c>
    </row>
    <row r="106" spans="1:8" ht="18" customHeight="1">
      <c r="A106" s="23" t="s">
        <v>10</v>
      </c>
      <c r="B106" s="1377">
        <f>'[7]p61--64socR4'!B106</f>
        <v>0.21319511683176362</v>
      </c>
      <c r="C106" s="1377">
        <f>'[7]p61--64socR4'!C106</f>
        <v>0.21813702195480367</v>
      </c>
      <c r="D106" s="1114">
        <f>'[7]p61--64socR4'!D106</f>
        <v>0.23912449634637711</v>
      </c>
      <c r="E106" s="1114">
        <f>'[7]p61--64socR4'!E106</f>
        <v>0.2536637834446287</v>
      </c>
      <c r="F106" s="1377">
        <f>'[7]p61--64socR4'!F106</f>
        <v>0.20678180820066719</v>
      </c>
      <c r="G106" s="1377">
        <f>'[7]p61--64socR4'!G106</f>
        <v>0.21121186707202014</v>
      </c>
      <c r="H106" s="123" t="s">
        <v>188</v>
      </c>
    </row>
    <row r="107" spans="1:8" ht="18" customHeight="1">
      <c r="A107" s="22"/>
      <c r="B107" s="53"/>
      <c r="C107" s="53"/>
      <c r="D107" s="53"/>
      <c r="E107" s="53"/>
      <c r="F107" s="53"/>
      <c r="G107" s="53"/>
      <c r="H107" s="122"/>
    </row>
    <row r="108" spans="1:8" ht="18" customHeight="1">
      <c r="A108" s="23" t="s">
        <v>67</v>
      </c>
      <c r="B108" s="1405">
        <f>'[7]p61--64socR4'!B108</f>
        <v>71850</v>
      </c>
      <c r="C108" s="1405">
        <f>'[7]p61--64socR4'!C108</f>
        <v>70749</v>
      </c>
      <c r="D108" s="1115">
        <f>'[7]p61--64socR4'!D108</f>
        <v>15363</v>
      </c>
      <c r="E108" s="1115">
        <f>'[7]p61--64socR4'!E108</f>
        <v>12386</v>
      </c>
      <c r="F108" s="1405">
        <f>'[7]p61--64socR4'!F108</f>
        <v>56487</v>
      </c>
      <c r="G108" s="1405">
        <f>'[7]p61--64socR4'!G108</f>
        <v>58363</v>
      </c>
      <c r="H108" s="123" t="s">
        <v>204</v>
      </c>
    </row>
    <row r="109" spans="1:8" s="39" customFormat="1" ht="18" customHeight="1" thickBot="1">
      <c r="A109" s="1177" t="s">
        <v>10</v>
      </c>
      <c r="B109" s="1188">
        <f>'[7]p61--64socR4'!B109</f>
        <v>0.18138030792999249</v>
      </c>
      <c r="C109" s="1188">
        <f>'[7]p61--64socR4'!C109</f>
        <v>0.18570704856800124</v>
      </c>
      <c r="D109" s="1189">
        <f>'[7]p61--64socR4'!D109</f>
        <v>0.20118118485150072</v>
      </c>
      <c r="E109" s="1189">
        <f>'[7]p61--64socR4'!E109</f>
        <v>0.25663020056356706</v>
      </c>
      <c r="F109" s="1188">
        <f>'[7]p61--64socR4'!F109</f>
        <v>0.17665160352133599</v>
      </c>
      <c r="G109" s="1188">
        <f>'[7]p61--64socR4'!G109</f>
        <v>0.17541861157114216</v>
      </c>
      <c r="H109" s="1179" t="s">
        <v>188</v>
      </c>
    </row>
    <row r="110" spans="1:8" s="39" customFormat="1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8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8" ht="18" customHeight="1">
      <c r="A112" s="6"/>
      <c r="B112" s="7"/>
      <c r="C112" s="7"/>
      <c r="D112" s="7"/>
      <c r="E112" s="7"/>
      <c r="F112" s="7"/>
      <c r="G112" s="7"/>
      <c r="H112" s="7"/>
    </row>
    <row r="113" spans="1:8" ht="27.75" customHeight="1">
      <c r="A113" s="6"/>
      <c r="B113" s="7"/>
      <c r="C113" s="7"/>
      <c r="D113" s="7"/>
      <c r="E113" s="7"/>
      <c r="F113" s="7"/>
      <c r="G113" s="7"/>
      <c r="H113" s="7"/>
    </row>
    <row r="114" spans="1:8" ht="18" customHeight="1" thickBot="1">
      <c r="A114" s="102"/>
      <c r="B114" s="8"/>
      <c r="C114" s="15"/>
      <c r="D114" s="15"/>
      <c r="E114" s="16"/>
      <c r="F114" s="16"/>
      <c r="G114" s="16"/>
      <c r="H114" s="81"/>
    </row>
    <row r="115" spans="1:8" ht="13.5" customHeight="1" thickTop="1">
      <c r="A115" s="927"/>
      <c r="B115" s="942"/>
      <c r="C115" s="955"/>
      <c r="D115" s="955"/>
      <c r="E115" s="956"/>
      <c r="F115" s="956"/>
      <c r="G115" s="956"/>
      <c r="H115" s="928"/>
    </row>
    <row r="116" spans="1:8" ht="18" customHeight="1">
      <c r="A116" s="7"/>
      <c r="B116" s="7"/>
      <c r="C116" s="7"/>
      <c r="D116" s="7"/>
      <c r="E116" s="7"/>
      <c r="F116" s="7"/>
      <c r="G116" s="7"/>
      <c r="H116" s="7"/>
    </row>
    <row r="117" spans="1:8" ht="18" customHeight="1">
      <c r="A117" s="426" t="s">
        <v>391</v>
      </c>
      <c r="B117" s="427"/>
      <c r="C117" s="7"/>
      <c r="D117" s="7"/>
      <c r="E117" s="7"/>
      <c r="F117" s="7"/>
      <c r="G117" s="427"/>
      <c r="H117" s="504" t="s">
        <v>208</v>
      </c>
    </row>
    <row r="118" spans="1:8" ht="18" customHeight="1">
      <c r="A118" s="44"/>
      <c r="B118" s="20"/>
      <c r="C118" s="20"/>
      <c r="D118" s="20"/>
      <c r="E118" s="20"/>
      <c r="F118" s="20"/>
      <c r="G118" s="20"/>
      <c r="H118" s="20"/>
    </row>
    <row r="119" spans="1:8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</row>
    <row r="120" spans="1:8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8" ht="18" customHeight="1">
      <c r="A121" s="130"/>
      <c r="B121" s="2299" t="s">
        <v>10</v>
      </c>
      <c r="C121" s="2299"/>
      <c r="D121" s="143"/>
      <c r="E121" s="1421"/>
      <c r="F121" s="2299" t="s">
        <v>14</v>
      </c>
      <c r="G121" s="2299"/>
      <c r="H121" s="1421"/>
    </row>
    <row r="122" spans="1:8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421"/>
    </row>
    <row r="123" spans="1:8" ht="18" customHeight="1">
      <c r="A123" s="130" t="s">
        <v>12</v>
      </c>
      <c r="B123" s="31"/>
      <c r="C123" s="31"/>
      <c r="D123" s="31"/>
      <c r="E123" s="31"/>
      <c r="F123" s="31"/>
      <c r="G123" s="31"/>
      <c r="H123" s="131" t="s">
        <v>209</v>
      </c>
    </row>
    <row r="124" spans="1:8" ht="18" customHeight="1">
      <c r="A124" s="54" t="s">
        <v>107</v>
      </c>
      <c r="B124" s="2023">
        <f>'[8]p61--64socR4'!B124</f>
        <v>0.14170954057225382</v>
      </c>
      <c r="C124" s="1380" t="str">
        <f>'[8]p61--64socR4'!C124</f>
        <v>…</v>
      </c>
      <c r="D124" s="1380"/>
      <c r="E124" s="33"/>
      <c r="F124" s="1468">
        <f>'[8]p61--64socR4'!F124</f>
        <v>1570</v>
      </c>
      <c r="G124" s="38" t="str">
        <f>'[8]p61--64socR4'!G124</f>
        <v>…</v>
      </c>
      <c r="H124" s="126" t="s">
        <v>216</v>
      </c>
    </row>
    <row r="125" spans="1:8" ht="18" customHeight="1">
      <c r="A125" s="54" t="s">
        <v>106</v>
      </c>
      <c r="B125" s="2023">
        <f>'[8]p61--64socR4'!B125</f>
        <v>0.18736383442265794</v>
      </c>
      <c r="C125" s="1380" t="str">
        <f>'[8]p61--64socR4'!C125</f>
        <v>…</v>
      </c>
      <c r="D125" s="1380"/>
      <c r="E125" s="33"/>
      <c r="F125" s="1468">
        <f>'[8]p61--64socR4'!F125</f>
        <v>86</v>
      </c>
      <c r="G125" s="38" t="str">
        <f>'[8]p61--64socR4'!G125</f>
        <v>…</v>
      </c>
      <c r="H125" s="126" t="s">
        <v>217</v>
      </c>
    </row>
    <row r="126" spans="1:8" ht="18" customHeight="1">
      <c r="A126" s="1116" t="s">
        <v>402</v>
      </c>
      <c r="B126" s="2024">
        <f>'[8]p61--64socR4'!B126</f>
        <v>0.15543399731654453</v>
      </c>
      <c r="C126" s="1117" t="str">
        <f>'[8]p61--64socR4'!C126</f>
        <v>…</v>
      </c>
      <c r="D126" s="1117"/>
      <c r="E126" s="653"/>
      <c r="F126" s="1456">
        <f>'[8]p61--64socR4'!F126</f>
        <v>4518</v>
      </c>
      <c r="G126" s="1847" t="str">
        <f>'[8]p61--64socR4'!G126</f>
        <v>…</v>
      </c>
      <c r="H126" s="1118" t="s">
        <v>401</v>
      </c>
    </row>
    <row r="127" spans="1:8" ht="18" customHeight="1">
      <c r="A127" s="34" t="s">
        <v>11</v>
      </c>
      <c r="B127" s="2023"/>
      <c r="C127" s="486"/>
      <c r="D127" s="486"/>
      <c r="E127" s="22"/>
      <c r="F127" s="1468"/>
      <c r="G127" s="38"/>
      <c r="H127" s="127" t="s">
        <v>210</v>
      </c>
    </row>
    <row r="128" spans="1:8" ht="18" customHeight="1">
      <c r="A128" s="54" t="s">
        <v>107</v>
      </c>
      <c r="B128" s="2023">
        <f>'[8]p61--64socR4'!B128</f>
        <v>0.20799868873955088</v>
      </c>
      <c r="C128" s="1380" t="str">
        <f>'[8]p61--64socR4'!C128</f>
        <v>…</v>
      </c>
      <c r="D128" s="1380"/>
      <c r="E128" s="22"/>
      <c r="F128" s="1468">
        <f>'[8]p61--64socR4'!F128</f>
        <v>2538</v>
      </c>
      <c r="G128" s="38" t="str">
        <f>'[8]p61--64socR4'!G128</f>
        <v>…</v>
      </c>
      <c r="H128" s="126" t="s">
        <v>216</v>
      </c>
    </row>
    <row r="129" spans="1:8" ht="18" customHeight="1" thickBot="1">
      <c r="A129" s="1190" t="s">
        <v>106</v>
      </c>
      <c r="B129" s="2025">
        <f>'[8]p61--64socR4'!B129</f>
        <v>0.20602371034924705</v>
      </c>
      <c r="C129" s="1191" t="str">
        <f>'[8]p61--64socR4'!C129</f>
        <v>…</v>
      </c>
      <c r="D129" s="1191"/>
      <c r="E129" s="1192"/>
      <c r="F129" s="1193">
        <f>'[8]p61--64socR4'!F129</f>
        <v>643</v>
      </c>
      <c r="G129" s="1848" t="str">
        <f>'[8]p61--64socR4'!G129</f>
        <v>…</v>
      </c>
      <c r="H129" s="1194" t="s">
        <v>217</v>
      </c>
    </row>
    <row r="130" spans="1: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</row>
    <row r="136" spans="1:8" ht="18" customHeight="1">
      <c r="A136" s="130"/>
      <c r="B136" s="2299" t="s">
        <v>10</v>
      </c>
      <c r="C136" s="2299"/>
      <c r="D136" s="143"/>
      <c r="E136" s="1421"/>
      <c r="F136" s="2299" t="s">
        <v>14</v>
      </c>
      <c r="G136" s="2299"/>
      <c r="H136" s="1421"/>
    </row>
    <row r="137" spans="1: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421"/>
    </row>
    <row r="138" spans="1:8" ht="18" customHeight="1">
      <c r="A138" s="388" t="s">
        <v>502</v>
      </c>
      <c r="B138" s="2018">
        <f>'[8]p61--64socR4'!B138</f>
        <v>6.1403508771929821E-2</v>
      </c>
      <c r="C138" s="389" t="str">
        <f>'[8]p61--64socR4'!C138</f>
        <v>…</v>
      </c>
      <c r="D138" s="32"/>
      <c r="E138" s="188"/>
      <c r="F138" s="1849">
        <f>'[8]p61--64socR4'!F138</f>
        <v>7</v>
      </c>
      <c r="G138" s="32" t="str">
        <f>'[8]p61--64socR4'!G138</f>
        <v>…</v>
      </c>
      <c r="H138" s="46" t="s">
        <v>503</v>
      </c>
    </row>
    <row r="139" spans="1:8" ht="18" customHeight="1">
      <c r="A139" s="388" t="s">
        <v>459</v>
      </c>
      <c r="B139" s="2018">
        <f>'[8]p61--64socR4'!B139</f>
        <v>0.13598074608904934</v>
      </c>
      <c r="C139" s="389" t="str">
        <f>'[8]p61--64socR4'!C139</f>
        <v>…</v>
      </c>
      <c r="D139" s="32"/>
      <c r="E139" s="188"/>
      <c r="F139" s="1849">
        <f>'[8]p61--64socR4'!F139</f>
        <v>113</v>
      </c>
      <c r="G139" s="32" t="str">
        <f>'[8]p61--64socR4'!G139</f>
        <v>…</v>
      </c>
      <c r="H139" s="46" t="s">
        <v>218</v>
      </c>
    </row>
    <row r="140" spans="1:8" ht="18" customHeight="1">
      <c r="A140" s="395" t="s">
        <v>411</v>
      </c>
      <c r="B140" s="2018">
        <f>'[8]p61--64socR4'!B140</f>
        <v>5.2356020942408377E-2</v>
      </c>
      <c r="C140" s="389" t="str">
        <f>'[8]p61--64socR4'!C140</f>
        <v>…</v>
      </c>
      <c r="D140" s="32"/>
      <c r="E140" s="188"/>
      <c r="F140" s="1849">
        <f>'[8]p61--64socR4'!F140</f>
        <v>40</v>
      </c>
      <c r="G140" s="32" t="str">
        <f>'[8]p61--64socR4'!G140</f>
        <v>…</v>
      </c>
      <c r="H140" s="46" t="s">
        <v>219</v>
      </c>
    </row>
    <row r="141" spans="1:8" ht="18" customHeight="1">
      <c r="A141" s="388" t="s">
        <v>460</v>
      </c>
      <c r="B141" s="2018">
        <f>'[8]p61--64socR4'!B141</f>
        <v>6.9291338582677164E-2</v>
      </c>
      <c r="C141" s="396" t="str">
        <f>'[8]p61--64socR4'!C141</f>
        <v>…</v>
      </c>
      <c r="D141" s="32"/>
      <c r="E141" s="32"/>
      <c r="F141" s="32">
        <f>'[8]p61--64socR4'!F141</f>
        <v>88</v>
      </c>
      <c r="G141" s="32" t="str">
        <f>'[8]p61--64socR4'!G141</f>
        <v>…</v>
      </c>
      <c r="H141" s="46" t="s">
        <v>220</v>
      </c>
    </row>
    <row r="142" spans="1:8" ht="18" customHeight="1">
      <c r="A142" s="51" t="s">
        <v>461</v>
      </c>
      <c r="B142" s="2019">
        <f>'[8]p61--64socR4'!B142</f>
        <v>0</v>
      </c>
      <c r="C142" s="271" t="str">
        <f>'[8]p61--64socR4'!C142</f>
        <v>…</v>
      </c>
      <c r="D142" s="63"/>
      <c r="E142" s="63"/>
      <c r="F142" s="271">
        <f>'[8]p61--64socR4'!F142</f>
        <v>0</v>
      </c>
      <c r="G142" s="38" t="str">
        <f>'[8]p61--64socR4'!G142</f>
        <v>…</v>
      </c>
      <c r="H142" s="59" t="s">
        <v>221</v>
      </c>
    </row>
    <row r="143" spans="1:8" ht="18" customHeight="1">
      <c r="A143" s="51" t="s">
        <v>125</v>
      </c>
      <c r="B143" s="2019">
        <f>'[8]p61--64socR4'!B143</f>
        <v>1.891891891891892E-2</v>
      </c>
      <c r="C143" s="271" t="str">
        <f>'[8]p61--64socR4'!C143</f>
        <v>…</v>
      </c>
      <c r="D143" s="38"/>
      <c r="E143" s="63"/>
      <c r="F143" s="271">
        <f>'[8]p61--64socR4'!F143</f>
        <v>7</v>
      </c>
      <c r="G143" s="38" t="str">
        <f>'[8]p61--64socR4'!G143</f>
        <v>…</v>
      </c>
      <c r="H143" s="59" t="s">
        <v>439</v>
      </c>
    </row>
    <row r="144" spans="1:8" ht="18" customHeight="1">
      <c r="A144" s="395" t="s">
        <v>13</v>
      </c>
      <c r="B144" s="2018">
        <f>'[8]p61--64socR4'!B144</f>
        <v>7.792207792207792E-2</v>
      </c>
      <c r="C144" s="1849" t="str">
        <f>'[8]p61--64socR4'!C144</f>
        <v>…</v>
      </c>
      <c r="D144" s="65"/>
      <c r="E144" s="32"/>
      <c r="F144" s="1849">
        <f>'[8]p61--64socR4'!F144</f>
        <v>6</v>
      </c>
      <c r="G144" s="32" t="str">
        <f>'[8]p61--64socR4'!G144</f>
        <v>…</v>
      </c>
      <c r="H144" s="397" t="s">
        <v>222</v>
      </c>
    </row>
    <row r="145" spans="1:8" ht="18" customHeight="1" thickBot="1">
      <c r="A145" s="1195" t="s">
        <v>85</v>
      </c>
      <c r="B145" s="2020">
        <f>'[8]p61--64socR4'!B145</f>
        <v>3.8461538461538464E-2</v>
      </c>
      <c r="C145" s="1850" t="str">
        <f>'[8]p61--64socR4'!C145</f>
        <v>…</v>
      </c>
      <c r="D145" s="1296"/>
      <c r="E145" s="1296"/>
      <c r="F145" s="1850">
        <f>'[8]p61--64socR4'!F145</f>
        <v>1</v>
      </c>
      <c r="G145" s="1296" t="str">
        <f>'[8]p61--64socR4'!G145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8"/>
      <c r="B149" s="98"/>
      <c r="C149" s="98"/>
      <c r="D149" s="98"/>
      <c r="E149" s="7"/>
      <c r="F149" s="7"/>
      <c r="G149" s="7"/>
      <c r="H149" s="11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830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421"/>
      <c r="F153" s="2299" t="s">
        <v>14</v>
      </c>
      <c r="G153" s="2299"/>
      <c r="H153" s="1421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421"/>
    </row>
    <row r="155" spans="1:8" ht="36" customHeight="1">
      <c r="A155" s="105" t="s">
        <v>161</v>
      </c>
      <c r="B155" s="2021">
        <f>'[8]p61--64socR4'!B155</f>
        <v>0.21654323057184943</v>
      </c>
      <c r="C155" s="480">
        <f>'[8]p61--64socR4'!C155</f>
        <v>0.22703087350318879</v>
      </c>
      <c r="D155" s="1827"/>
      <c r="E155" s="1827"/>
      <c r="F155" s="195">
        <f>'[8]p61--64socR4'!F155</f>
        <v>656223</v>
      </c>
      <c r="G155" s="1827">
        <f>'[8]p61--64socR4'!G155</f>
        <v>686582</v>
      </c>
      <c r="H155" s="132" t="s">
        <v>225</v>
      </c>
    </row>
    <row r="156" spans="1:8" ht="18" customHeight="1" thickBot="1">
      <c r="A156" s="1199" t="s">
        <v>162</v>
      </c>
      <c r="B156" s="2042">
        <f>'[8]p61--64socR4'!B156</f>
        <v>0.14032705963465103</v>
      </c>
      <c r="C156" s="1200">
        <f>'[8]p61--64socR4'!C156</f>
        <v>0.13932017367201899</v>
      </c>
      <c r="D156" s="1828"/>
      <c r="E156" s="1828"/>
      <c r="F156" s="1203">
        <f>'[8]p61--64socR4'!F156</f>
        <v>915495</v>
      </c>
      <c r="G156" s="1828">
        <f>'[8]p61--64socR4'!G156</f>
        <v>847447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606</v>
      </c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8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8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8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8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8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8" ht="27.75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8" ht="18" customHeight="1">
      <c r="A170" s="924"/>
      <c r="B170" s="925"/>
      <c r="C170" s="925"/>
      <c r="D170" s="925"/>
      <c r="E170" s="925"/>
      <c r="F170" s="925"/>
      <c r="G170" s="925"/>
      <c r="H170" s="926"/>
    </row>
    <row r="171" spans="1:8" ht="18" customHeight="1" thickBot="1">
      <c r="A171" s="924"/>
      <c r="B171" s="925"/>
      <c r="C171" s="925"/>
      <c r="D171" s="925"/>
      <c r="E171" s="925"/>
      <c r="F171" s="925"/>
      <c r="G171" s="925"/>
      <c r="H171" s="926"/>
    </row>
    <row r="172" spans="1:8" ht="13.5" customHeight="1" thickTop="1">
      <c r="A172" s="944"/>
      <c r="B172" s="919"/>
      <c r="C172" s="920"/>
      <c r="D172" s="921"/>
      <c r="E172" s="922"/>
      <c r="F172" s="923"/>
      <c r="G172" s="922"/>
      <c r="H172" s="914"/>
    </row>
    <row r="173" spans="1:8" ht="18" customHeight="1">
      <c r="A173" s="508"/>
      <c r="B173" s="1449"/>
      <c r="C173" s="94"/>
      <c r="D173" s="21"/>
      <c r="E173" s="52"/>
      <c r="F173" s="57"/>
      <c r="G173" s="52"/>
      <c r="H173" s="1"/>
    </row>
    <row r="174" spans="1:8" ht="18" customHeight="1">
      <c r="A174" s="449" t="s">
        <v>558</v>
      </c>
      <c r="B174" s="20"/>
      <c r="C174" s="20"/>
      <c r="D174" s="7"/>
      <c r="E174" s="7"/>
      <c r="F174" s="7"/>
      <c r="G174" s="7"/>
      <c r="H174" s="133" t="s">
        <v>559</v>
      </c>
    </row>
    <row r="175" spans="1:8" ht="18" customHeight="1" thickBot="1">
      <c r="A175" s="28" t="s">
        <v>465</v>
      </c>
      <c r="B175" s="20"/>
      <c r="C175" s="20"/>
      <c r="D175" s="7"/>
      <c r="E175" s="7"/>
      <c r="F175" s="7"/>
      <c r="G175" s="7"/>
      <c r="H175" s="133" t="s">
        <v>466</v>
      </c>
    </row>
    <row r="176" spans="1:8" ht="18" customHeight="1" thickTop="1">
      <c r="A176" s="1210"/>
      <c r="B176" s="2298" t="s">
        <v>188</v>
      </c>
      <c r="C176" s="2298"/>
      <c r="D176" s="1420" t="s">
        <v>435</v>
      </c>
      <c r="E176" s="2298" t="s">
        <v>188</v>
      </c>
      <c r="F176" s="2298"/>
      <c r="G176" s="1420" t="s">
        <v>187</v>
      </c>
      <c r="H176" s="1209"/>
    </row>
    <row r="177" spans="1:8" ht="18" customHeight="1">
      <c r="A177" s="31"/>
      <c r="B177" s="2299" t="s">
        <v>10</v>
      </c>
      <c r="C177" s="2299"/>
      <c r="D177" s="1421" t="s">
        <v>428</v>
      </c>
      <c r="E177" s="2299" t="s">
        <v>10</v>
      </c>
      <c r="F177" s="2299"/>
      <c r="G177" s="1421" t="s">
        <v>14</v>
      </c>
      <c r="H177" s="136"/>
    </row>
    <row r="178" spans="1:8" ht="18" customHeight="1">
      <c r="A178" s="1101" t="s">
        <v>1222</v>
      </c>
      <c r="B178" s="1124"/>
      <c r="C178" s="74"/>
      <c r="D178" s="74"/>
      <c r="E178" s="74"/>
      <c r="F178" s="74"/>
      <c r="G178" s="74"/>
      <c r="H178" s="397" t="s">
        <v>1223</v>
      </c>
    </row>
    <row r="179" spans="1:8" ht="36" customHeight="1">
      <c r="A179" s="134" t="s">
        <v>161</v>
      </c>
      <c r="B179" s="2303">
        <f>'[8]p61--64socR4'!B179:C179</f>
        <v>0.29127032586038304</v>
      </c>
      <c r="C179" s="2303"/>
      <c r="D179" s="1123">
        <f>'[8]p61--64socR4'!D179</f>
        <v>590093</v>
      </c>
      <c r="E179" s="2303">
        <f>'[8]p61--64socR4'!E179:F179</f>
        <v>0.28836236220126843</v>
      </c>
      <c r="F179" s="2303"/>
      <c r="G179" s="243">
        <f>'[8]p61--64socR4'!G179</f>
        <v>39420</v>
      </c>
      <c r="H179" s="135" t="s">
        <v>225</v>
      </c>
    </row>
    <row r="180" spans="1:8" ht="18" customHeight="1">
      <c r="A180" s="73" t="s">
        <v>162</v>
      </c>
      <c r="B180" s="2292">
        <f>'[8]p61--64socR4'!B180:C180</f>
        <v>0.13919051974557492</v>
      </c>
      <c r="C180" s="2292"/>
      <c r="D180" s="243">
        <f>'[8]p61--64socR4'!D180</f>
        <v>238767</v>
      </c>
      <c r="E180" s="2292">
        <f>'[8]p61--64socR4'!E180:F180</f>
        <v>0.13249749461608989</v>
      </c>
      <c r="F180" s="2292"/>
      <c r="G180" s="242">
        <f>'[8]p61--64socR4'!G180</f>
        <v>18642</v>
      </c>
      <c r="H180" s="109" t="s">
        <v>427</v>
      </c>
    </row>
    <row r="181" spans="1:8" ht="18" customHeight="1">
      <c r="A181" s="93"/>
      <c r="B181" s="1119"/>
      <c r="C181" s="1119"/>
      <c r="D181" s="1120"/>
      <c r="E181" s="1119"/>
      <c r="F181" s="1119"/>
      <c r="G181" s="1121"/>
      <c r="H181" s="1122"/>
    </row>
    <row r="182" spans="1:8" ht="18" customHeight="1">
      <c r="A182" s="1102" t="s">
        <v>1224</v>
      </c>
      <c r="B182" s="723"/>
      <c r="C182" s="262"/>
      <c r="D182" s="262"/>
      <c r="E182" s="262"/>
      <c r="F182" s="262"/>
      <c r="G182" s="262"/>
      <c r="H182" s="1125" t="s">
        <v>1225</v>
      </c>
    </row>
    <row r="183" spans="1:8" ht="36" customHeight="1">
      <c r="A183" s="134" t="s">
        <v>161</v>
      </c>
      <c r="B183" s="2292">
        <f>'[8]p61--64socR4'!B183:C183</f>
        <v>0.28434043903361317</v>
      </c>
      <c r="C183" s="2292"/>
      <c r="D183" s="244">
        <f>'[8]p61--64socR4'!D183</f>
        <v>654192</v>
      </c>
      <c r="E183" s="2292">
        <f>'[8]p61--64socR4'!E183:F183</f>
        <v>0.2812613563900907</v>
      </c>
      <c r="F183" s="2292"/>
      <c r="G183" s="195">
        <f>'[8]p61--64socR4'!G183</f>
        <v>41020</v>
      </c>
      <c r="H183" s="135" t="s">
        <v>225</v>
      </c>
    </row>
    <row r="184" spans="1:8" ht="18" customHeight="1" thickBot="1">
      <c r="A184" s="1199" t="s">
        <v>162</v>
      </c>
      <c r="B184" s="2293">
        <f>'[8]p61--64socR4'!B184:C184</f>
        <v>0.13708962944575237</v>
      </c>
      <c r="C184" s="2293"/>
      <c r="D184" s="1203">
        <f>'[8]p61--64socR4'!D184</f>
        <v>260114</v>
      </c>
      <c r="E184" s="2293">
        <f>'[8]p61--64socR4'!E184:F184</f>
        <v>0.13268472922772251</v>
      </c>
      <c r="F184" s="2293"/>
      <c r="G184" s="1205">
        <f>'[8]p61--64socR4'!G184</f>
        <v>19966</v>
      </c>
      <c r="H184" s="1204" t="s">
        <v>427</v>
      </c>
    </row>
    <row r="185" spans="1:8" ht="18" customHeight="1" thickTop="1">
      <c r="A185" s="102" t="s">
        <v>437</v>
      </c>
      <c r="B185" s="7"/>
      <c r="C185" s="7"/>
      <c r="D185" s="7"/>
      <c r="E185" s="7"/>
      <c r="F185" s="7"/>
      <c r="G185" s="7"/>
      <c r="H185" s="118" t="s">
        <v>429</v>
      </c>
    </row>
    <row r="186" spans="1:8" ht="18" customHeight="1">
      <c r="A186" s="102" t="s">
        <v>607</v>
      </c>
      <c r="B186" s="7"/>
      <c r="C186" s="7"/>
      <c r="D186" s="7"/>
      <c r="E186" s="7"/>
      <c r="F186" s="7"/>
      <c r="G186" s="7"/>
      <c r="H186" s="118" t="s">
        <v>430</v>
      </c>
    </row>
    <row r="187" spans="1:8" ht="18" customHeight="1">
      <c r="A187" s="102" t="s">
        <v>403</v>
      </c>
      <c r="B187" s="7"/>
      <c r="C187" s="7"/>
      <c r="D187" s="7"/>
      <c r="E187" s="7"/>
      <c r="F187" s="7"/>
      <c r="G187" s="7"/>
      <c r="H187" s="118" t="s">
        <v>606</v>
      </c>
    </row>
    <row r="188" spans="1:8" ht="18" customHeight="1">
      <c r="A188" s="7"/>
      <c r="B188" s="7"/>
      <c r="C188" s="7"/>
      <c r="D188" s="7"/>
      <c r="E188" s="7"/>
      <c r="F188" s="7"/>
      <c r="G188" s="7"/>
    </row>
    <row r="189" spans="1:8" ht="18" customHeight="1">
      <c r="A189" s="426" t="s">
        <v>96</v>
      </c>
      <c r="B189" s="427"/>
      <c r="G189" s="427"/>
      <c r="H189" s="504" t="s">
        <v>228</v>
      </c>
    </row>
    <row r="190" spans="1:8" ht="18" customHeight="1">
      <c r="A190" s="44"/>
      <c r="B190" s="20"/>
      <c r="C190" s="39"/>
      <c r="D190" s="39"/>
      <c r="E190" s="39"/>
      <c r="F190" s="39"/>
      <c r="G190" s="39"/>
    </row>
    <row r="191" spans="1:8" ht="18" customHeight="1" thickBot="1">
      <c r="A191" s="2297" t="s">
        <v>177</v>
      </c>
      <c r="B191" s="2297"/>
      <c r="H191" s="107" t="s">
        <v>234</v>
      </c>
    </row>
    <row r="192" spans="1:8" ht="18" customHeight="1" thickTop="1">
      <c r="A192" s="1208"/>
      <c r="B192" s="2296" t="s">
        <v>191</v>
      </c>
      <c r="C192" s="2296"/>
      <c r="D192" s="2296" t="s">
        <v>200</v>
      </c>
      <c r="E192" s="2296"/>
      <c r="F192" s="2294" t="s">
        <v>229</v>
      </c>
      <c r="G192" s="2294"/>
      <c r="H192" s="1209"/>
    </row>
    <row r="193" spans="1:8" ht="18" customHeight="1">
      <c r="A193" s="67"/>
      <c r="B193" s="2295" t="s">
        <v>4</v>
      </c>
      <c r="C193" s="2295"/>
      <c r="D193" s="2295" t="s">
        <v>6</v>
      </c>
      <c r="E193" s="2295"/>
      <c r="F193" s="2295" t="s">
        <v>100</v>
      </c>
      <c r="G193" s="2295"/>
      <c r="H193" s="136"/>
    </row>
    <row r="194" spans="1:8" ht="18" customHeight="1">
      <c r="A194" s="31"/>
      <c r="B194" s="1097">
        <v>2017</v>
      </c>
      <c r="C194" s="1097">
        <v>2016</v>
      </c>
      <c r="D194" s="1097">
        <v>2017</v>
      </c>
      <c r="E194" s="1097">
        <v>2016</v>
      </c>
      <c r="F194" s="1097">
        <v>2017</v>
      </c>
      <c r="G194" s="1097">
        <v>2016</v>
      </c>
      <c r="H194" s="115"/>
    </row>
    <row r="195" spans="1:8" ht="18" customHeight="1">
      <c r="A195" s="137" t="s">
        <v>126</v>
      </c>
      <c r="B195" s="1916">
        <f t="shared" ref="B195:B198" si="0">F195+D195</f>
        <v>2199</v>
      </c>
      <c r="C195" s="1929">
        <f t="shared" ref="C195:C198" si="1">G195+E195</f>
        <v>2176</v>
      </c>
      <c r="D195" s="1916">
        <v>619</v>
      </c>
      <c r="E195" s="1929">
        <v>614</v>
      </c>
      <c r="F195" s="1916">
        <v>1580</v>
      </c>
      <c r="G195" s="1929">
        <v>1562</v>
      </c>
      <c r="H195" s="139" t="s">
        <v>230</v>
      </c>
    </row>
    <row r="196" spans="1:8" ht="18" customHeight="1">
      <c r="A196" s="60" t="s">
        <v>467</v>
      </c>
      <c r="B196" s="1977">
        <f t="shared" si="0"/>
        <v>667</v>
      </c>
      <c r="C196" s="1916">
        <f t="shared" si="1"/>
        <v>648</v>
      </c>
      <c r="D196" s="1977">
        <v>92</v>
      </c>
      <c r="E196" s="1977">
        <v>91</v>
      </c>
      <c r="F196" s="1977">
        <v>575</v>
      </c>
      <c r="G196" s="1977">
        <v>557</v>
      </c>
      <c r="H196" s="139" t="s">
        <v>486</v>
      </c>
    </row>
    <row r="197" spans="1:8" ht="18" customHeight="1">
      <c r="A197" s="60" t="s">
        <v>181</v>
      </c>
      <c r="B197" s="1977">
        <f t="shared" si="0"/>
        <v>52</v>
      </c>
      <c r="C197" s="1916">
        <f t="shared" si="1"/>
        <v>52</v>
      </c>
      <c r="D197" s="1977">
        <v>18</v>
      </c>
      <c r="E197" s="1977">
        <v>18</v>
      </c>
      <c r="F197" s="1977">
        <v>34</v>
      </c>
      <c r="G197" s="1977">
        <v>34</v>
      </c>
      <c r="H197" s="139" t="s">
        <v>231</v>
      </c>
    </row>
    <row r="198" spans="1:8" ht="18" customHeight="1">
      <c r="A198" s="60" t="s">
        <v>97</v>
      </c>
      <c r="B198" s="1977">
        <f t="shared" si="0"/>
        <v>215</v>
      </c>
      <c r="C198" s="1916">
        <f t="shared" si="1"/>
        <v>217</v>
      </c>
      <c r="D198" s="1977">
        <v>33</v>
      </c>
      <c r="E198" s="1977">
        <v>33</v>
      </c>
      <c r="F198" s="1977">
        <v>182</v>
      </c>
      <c r="G198" s="1977">
        <v>184</v>
      </c>
      <c r="H198" s="139" t="s">
        <v>485</v>
      </c>
    </row>
    <row r="199" spans="1:8" ht="18" customHeight="1">
      <c r="A199" s="60" t="s">
        <v>98</v>
      </c>
      <c r="B199" s="1977">
        <f t="shared" ref="B199:C201" si="2">F199+D199</f>
        <v>344</v>
      </c>
      <c r="C199" s="1977">
        <f t="shared" si="2"/>
        <v>345</v>
      </c>
      <c r="D199" s="1977">
        <v>195</v>
      </c>
      <c r="E199" s="1937">
        <v>195</v>
      </c>
      <c r="F199" s="1977">
        <v>149</v>
      </c>
      <c r="G199" s="1937">
        <v>150</v>
      </c>
      <c r="H199" s="139" t="s">
        <v>436</v>
      </c>
    </row>
    <row r="200" spans="1:8" ht="18" customHeight="1">
      <c r="A200" s="137" t="s">
        <v>99</v>
      </c>
      <c r="B200" s="138">
        <f t="shared" si="2"/>
        <v>382</v>
      </c>
      <c r="C200" s="138">
        <f t="shared" si="2"/>
        <v>384</v>
      </c>
      <c r="D200" s="673">
        <v>0</v>
      </c>
      <c r="E200" s="673">
        <v>0</v>
      </c>
      <c r="F200" s="138">
        <v>382</v>
      </c>
      <c r="G200" s="277">
        <v>384</v>
      </c>
      <c r="H200" s="115" t="s">
        <v>232</v>
      </c>
    </row>
    <row r="201" spans="1:8" ht="18" customHeight="1" thickBot="1">
      <c r="A201" s="1206" t="s">
        <v>178</v>
      </c>
      <c r="B201" s="1202">
        <f t="shared" si="2"/>
        <v>86</v>
      </c>
      <c r="C201" s="1202">
        <f t="shared" si="2"/>
        <v>87</v>
      </c>
      <c r="D201" s="1202">
        <v>35</v>
      </c>
      <c r="E201" s="1202">
        <v>35</v>
      </c>
      <c r="F201" s="1202">
        <v>51</v>
      </c>
      <c r="G201" s="1202">
        <v>52</v>
      </c>
      <c r="H201" s="1207" t="s">
        <v>233</v>
      </c>
    </row>
    <row r="202" spans="1:8" ht="18" customHeight="1" thickTop="1">
      <c r="A202" s="98" t="s">
        <v>1226</v>
      </c>
      <c r="H202" s="81" t="s">
        <v>1227</v>
      </c>
    </row>
    <row r="203" spans="1:8" ht="18" customHeight="1">
      <c r="A203" s="17"/>
    </row>
    <row r="204" spans="1:8" ht="18" customHeight="1">
      <c r="A204" s="17"/>
    </row>
    <row r="205" spans="1:8" ht="18" customHeight="1"/>
    <row r="206" spans="1:8" ht="18" customHeight="1"/>
    <row r="207" spans="1:8" ht="18" customHeight="1"/>
    <row r="208" spans="1:8" ht="18" customHeight="1"/>
    <row r="209" ht="18" customHeight="1"/>
    <row r="210" ht="18" customHeight="1"/>
    <row r="211" ht="18" customHeight="1"/>
    <row r="230" spans="1:8" ht="14.25" customHeight="1"/>
    <row r="234" spans="1:8" ht="13.5" thickBot="1"/>
    <row r="235" spans="1:8" ht="13.5" customHeight="1" thickTop="1">
      <c r="A235" s="914"/>
      <c r="B235" s="914"/>
      <c r="C235" s="914"/>
      <c r="D235" s="914"/>
      <c r="E235" s="914"/>
      <c r="F235" s="914"/>
      <c r="G235" s="914"/>
      <c r="H235" s="914"/>
    </row>
  </sheetData>
  <mergeCells count="63">
    <mergeCell ref="B193:C193"/>
    <mergeCell ref="D193:E193"/>
    <mergeCell ref="F193:G193"/>
    <mergeCell ref="B184:C184"/>
    <mergeCell ref="E184:F184"/>
    <mergeCell ref="B192:C192"/>
    <mergeCell ref="D192:E192"/>
    <mergeCell ref="F192:G192"/>
    <mergeCell ref="B179:C179"/>
    <mergeCell ref="E179:F179"/>
    <mergeCell ref="B180:C180"/>
    <mergeCell ref="E180:F180"/>
    <mergeCell ref="B183:C183"/>
    <mergeCell ref="E183:F183"/>
    <mergeCell ref="F153:G153"/>
    <mergeCell ref="B176:C176"/>
    <mergeCell ref="E176:F176"/>
    <mergeCell ref="B177:C177"/>
    <mergeCell ref="E177:F177"/>
    <mergeCell ref="D12:E12"/>
    <mergeCell ref="A150:B150"/>
    <mergeCell ref="A151:C151"/>
    <mergeCell ref="B120:C120"/>
    <mergeCell ref="F120:G120"/>
    <mergeCell ref="B121:C121"/>
    <mergeCell ref="F121:G121"/>
    <mergeCell ref="B135:C135"/>
    <mergeCell ref="F135:G135"/>
    <mergeCell ref="B136:C136"/>
    <mergeCell ref="F136:G136"/>
    <mergeCell ref="F19:G19"/>
    <mergeCell ref="F26:H26"/>
    <mergeCell ref="B28:C28"/>
    <mergeCell ref="D28:E28"/>
    <mergeCell ref="F28:G28"/>
    <mergeCell ref="B152:C152"/>
    <mergeCell ref="F152:G152"/>
    <mergeCell ref="B153:C153"/>
    <mergeCell ref="A191:B191"/>
    <mergeCell ref="B7:C7"/>
    <mergeCell ref="D7:E7"/>
    <mergeCell ref="F7:G7"/>
    <mergeCell ref="B8:C8"/>
    <mergeCell ref="D8:E8"/>
    <mergeCell ref="F8:G8"/>
    <mergeCell ref="F16:H16"/>
    <mergeCell ref="B18:C18"/>
    <mergeCell ref="D18:E18"/>
    <mergeCell ref="F18:G18"/>
    <mergeCell ref="B19:C19"/>
    <mergeCell ref="D19:E19"/>
    <mergeCell ref="B29:C29"/>
    <mergeCell ref="D29:E29"/>
    <mergeCell ref="F29:G29"/>
    <mergeCell ref="B97:C97"/>
    <mergeCell ref="D97:E97"/>
    <mergeCell ref="F97:G97"/>
    <mergeCell ref="E39:G39"/>
    <mergeCell ref="E61:G61"/>
    <mergeCell ref="E78:G78"/>
    <mergeCell ref="B96:C96"/>
    <mergeCell ref="D96:E96"/>
    <mergeCell ref="F96:G96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P404"/>
  <sheetViews>
    <sheetView showGridLines="0" topLeftCell="A154" zoomScaleNormal="100" workbookViewId="0">
      <selection activeCell="A169" sqref="A169:M169"/>
    </sheetView>
  </sheetViews>
  <sheetFormatPr baseColWidth="10" defaultColWidth="9.33203125" defaultRowHeight="12.75"/>
  <cols>
    <col min="1" max="1" width="24.83203125" style="81" customWidth="1"/>
    <col min="2" max="2" width="10.83203125" style="81" customWidth="1"/>
    <col min="3" max="5" width="9.83203125" style="81" customWidth="1"/>
    <col min="6" max="6" width="9.33203125" style="81" customWidth="1"/>
    <col min="7" max="7" width="9.83203125" style="81" customWidth="1"/>
    <col min="8" max="8" width="9.5" style="81" customWidth="1"/>
    <col min="9" max="9" width="9.83203125" style="81" customWidth="1"/>
    <col min="10" max="10" width="10.33203125" style="81" customWidth="1"/>
    <col min="11" max="11" width="8" style="81" customWidth="1"/>
    <col min="12" max="12" width="8.83203125" style="81" customWidth="1"/>
    <col min="13" max="13" width="11.33203125" style="81" customWidth="1"/>
    <col min="14" max="14" width="9.33203125" style="81"/>
    <col min="15" max="15" width="16.33203125" style="81" customWidth="1"/>
    <col min="16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122</v>
      </c>
      <c r="B3" s="427"/>
      <c r="C3" s="263"/>
      <c r="K3" s="427"/>
      <c r="L3" s="427"/>
      <c r="M3" s="428" t="s">
        <v>237</v>
      </c>
    </row>
    <row r="4" spans="1:13" s="263" customFormat="1" ht="18" customHeight="1">
      <c r="A4" s="28"/>
      <c r="B4" s="20"/>
    </row>
    <row r="5" spans="1:13" ht="23.1" customHeight="1" thickBot="1">
      <c r="A5" s="18" t="s">
        <v>110</v>
      </c>
      <c r="M5" s="107" t="s">
        <v>238</v>
      </c>
    </row>
    <row r="6" spans="1:13" ht="23.1" customHeight="1" thickTop="1">
      <c r="A6" s="1218"/>
      <c r="B6" s="1218"/>
      <c r="C6" s="1218"/>
      <c r="D6" s="1420" t="s">
        <v>244</v>
      </c>
      <c r="E6" s="1218"/>
      <c r="F6" s="1218"/>
      <c r="G6" s="1218"/>
      <c r="H6" s="1218"/>
      <c r="I6" s="1420" t="s">
        <v>243</v>
      </c>
      <c r="J6" s="1218"/>
      <c r="K6" s="1219"/>
      <c r="L6" s="1219"/>
      <c r="M6" s="1218"/>
    </row>
    <row r="7" spans="1:13" ht="23.1" customHeight="1">
      <c r="A7" s="95" t="s">
        <v>68</v>
      </c>
      <c r="B7" s="143"/>
      <c r="C7" s="143"/>
      <c r="D7" s="1421" t="s">
        <v>148</v>
      </c>
      <c r="E7" s="143"/>
      <c r="F7" s="1421"/>
      <c r="G7" s="143"/>
      <c r="H7" s="143"/>
      <c r="I7" s="1421" t="s">
        <v>182</v>
      </c>
      <c r="J7" s="143"/>
      <c r="K7" s="143"/>
      <c r="L7" s="143"/>
      <c r="M7" s="144" t="s">
        <v>239</v>
      </c>
    </row>
    <row r="8" spans="1:13" ht="23.1" customHeight="1">
      <c r="A8" s="95"/>
      <c r="B8" s="31"/>
      <c r="C8" s="1097" t="s">
        <v>1220</v>
      </c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23.1" customHeight="1">
      <c r="A9" s="232" t="s">
        <v>69</v>
      </c>
      <c r="B9" s="232"/>
      <c r="C9" s="268">
        <f>'[6]p65--71écoR4'!C9</f>
        <v>15522.1</v>
      </c>
      <c r="D9" s="268"/>
      <c r="E9" s="268">
        <f>'[6]p65--71écoR4'!E9</f>
        <v>5909.8</v>
      </c>
      <c r="F9" s="268"/>
      <c r="G9" s="268"/>
      <c r="H9" s="268">
        <f>'[6]p65--71écoR4'!H9</f>
        <v>544.70000000000005</v>
      </c>
      <c r="I9" s="268"/>
      <c r="J9" s="268">
        <f>'[6]p65--71écoR4'!J9</f>
        <v>513.6</v>
      </c>
      <c r="K9" s="721"/>
      <c r="L9" s="721"/>
      <c r="M9" s="511" t="s">
        <v>240</v>
      </c>
    </row>
    <row r="10" spans="1:13" ht="23.1" customHeight="1">
      <c r="A10" s="269" t="s">
        <v>446</v>
      </c>
      <c r="B10" s="269"/>
      <c r="C10" s="268">
        <f>'[6]p65--71écoR4'!C10</f>
        <v>860.2</v>
      </c>
      <c r="D10" s="268"/>
      <c r="E10" s="268">
        <f>'[6]p65--71écoR4'!E10</f>
        <v>614.29999999999995</v>
      </c>
      <c r="F10" s="268"/>
      <c r="G10" s="268"/>
      <c r="H10" s="268">
        <f>'[6]p65--71écoR4'!H10</f>
        <v>27.9</v>
      </c>
      <c r="I10" s="268"/>
      <c r="J10" s="268">
        <f>'[6]p65--71écoR4'!J10</f>
        <v>66.099999999999994</v>
      </c>
      <c r="K10" s="247"/>
      <c r="L10" s="247"/>
      <c r="M10" s="512" t="s">
        <v>449</v>
      </c>
    </row>
    <row r="11" spans="1:13" ht="23.1" customHeight="1">
      <c r="A11" s="269" t="s">
        <v>447</v>
      </c>
      <c r="B11" s="269"/>
      <c r="C11" s="268">
        <f>'[6]p65--71écoR4'!C11</f>
        <v>12232.5</v>
      </c>
      <c r="D11" s="268"/>
      <c r="E11" s="268">
        <f>'[6]p65--71écoR4'!E11</f>
        <v>3960.6</v>
      </c>
      <c r="F11" s="268"/>
      <c r="G11" s="268"/>
      <c r="H11" s="268">
        <f>'[6]p65--71écoR4'!H11</f>
        <v>425.9</v>
      </c>
      <c r="I11" s="268"/>
      <c r="J11" s="268">
        <f>'[6]p65--71écoR4'!J11</f>
        <v>330.5</v>
      </c>
      <c r="K11" s="247"/>
      <c r="L11" s="247"/>
      <c r="M11" s="512" t="s">
        <v>450</v>
      </c>
    </row>
    <row r="12" spans="1:13" ht="23.1" customHeight="1">
      <c r="A12" s="269" t="s">
        <v>448</v>
      </c>
      <c r="B12" s="269"/>
      <c r="C12" s="268">
        <f>'[6]p65--71écoR4'!C12</f>
        <v>1772.3</v>
      </c>
      <c r="D12" s="268"/>
      <c r="E12" s="268">
        <f>'[6]p65--71écoR4'!E12</f>
        <v>724.3</v>
      </c>
      <c r="F12" s="268"/>
      <c r="G12" s="268"/>
      <c r="H12" s="268">
        <f>'[6]p65--71écoR4'!H12</f>
        <v>78.7</v>
      </c>
      <c r="I12" s="268"/>
      <c r="J12" s="268">
        <f>'[6]p65--71écoR4'!J12</f>
        <v>100.8</v>
      </c>
      <c r="K12" s="247"/>
      <c r="L12" s="247"/>
      <c r="M12" s="512" t="s">
        <v>451</v>
      </c>
    </row>
    <row r="13" spans="1:13" ht="23.1" customHeight="1">
      <c r="A13" s="269" t="s">
        <v>70</v>
      </c>
      <c r="B13" s="269"/>
      <c r="C13" s="268">
        <f>'[6]p65--71écoR4'!C13</f>
        <v>655.5</v>
      </c>
      <c r="D13" s="268"/>
      <c r="E13" s="268">
        <f>'[6]p65--71écoR4'!E13</f>
        <v>511.5</v>
      </c>
      <c r="F13" s="268"/>
      <c r="G13" s="268"/>
      <c r="H13" s="268">
        <f>'[6]p65--71écoR4'!H13</f>
        <v>58.6</v>
      </c>
      <c r="I13" s="268"/>
      <c r="J13" s="268">
        <f>'[6]p65--71écoR4'!J13</f>
        <v>75.5</v>
      </c>
      <c r="K13" s="247"/>
      <c r="L13" s="247"/>
      <c r="M13" s="512" t="s">
        <v>241</v>
      </c>
    </row>
    <row r="14" spans="1:13" ht="23.1" customHeight="1">
      <c r="A14" s="269" t="s">
        <v>1099</v>
      </c>
      <c r="B14" s="269"/>
      <c r="C14" s="268">
        <f>'[6]p65--71écoR4'!C14</f>
        <v>10987.6</v>
      </c>
      <c r="D14" s="268"/>
      <c r="E14" s="268">
        <f>'[6]p65--71écoR4'!E14</f>
        <v>10881.2</v>
      </c>
      <c r="F14" s="247"/>
      <c r="G14" s="271"/>
      <c r="H14" s="247">
        <f>'[6]p65--71écoR4'!H14</f>
        <v>19</v>
      </c>
      <c r="I14" s="268"/>
      <c r="J14" s="247">
        <f>'[6]p65--71écoR4'!J14</f>
        <v>19.2</v>
      </c>
      <c r="K14" s="247"/>
      <c r="L14" s="247"/>
      <c r="M14" s="512" t="s">
        <v>1098</v>
      </c>
    </row>
    <row r="15" spans="1:13" ht="23.1" customHeight="1" thickBot="1">
      <c r="A15" s="2075" t="s">
        <v>71</v>
      </c>
      <c r="B15" s="2075"/>
      <c r="C15" s="1816">
        <f>'[6]p65--71écoR4'!C15</f>
        <v>428.3</v>
      </c>
      <c r="D15" s="1815"/>
      <c r="E15" s="1815">
        <f>'[6]p65--71écoR4'!E15</f>
        <v>470.4</v>
      </c>
      <c r="F15" s="1816"/>
      <c r="G15" s="1817"/>
      <c r="H15" s="1816">
        <f>'[6]p65--71écoR4'!H15</f>
        <v>23.7</v>
      </c>
      <c r="I15" s="1815"/>
      <c r="J15" s="1816">
        <f>'[6]p65--71écoR4'!J15</f>
        <v>36.1</v>
      </c>
      <c r="K15" s="1816"/>
      <c r="L15" s="1816"/>
      <c r="M15" s="2088" t="s">
        <v>242</v>
      </c>
    </row>
    <row r="16" spans="1:13" ht="18" customHeight="1" thickTop="1">
      <c r="A16" s="237"/>
      <c r="B16" s="237"/>
      <c r="C16" s="336"/>
      <c r="D16" s="2162"/>
      <c r="E16" s="336"/>
      <c r="F16" s="336"/>
      <c r="G16" s="340"/>
      <c r="H16" s="336"/>
      <c r="I16" s="2162"/>
      <c r="J16" s="336"/>
      <c r="K16" s="728"/>
      <c r="L16" s="728"/>
      <c r="M16" s="2087"/>
    </row>
    <row r="17" spans="1:14" ht="2.1" customHeight="1">
      <c r="A17" s="237"/>
      <c r="B17" s="237"/>
      <c r="C17" s="336"/>
      <c r="D17" s="2162"/>
      <c r="E17" s="336"/>
      <c r="F17" s="336"/>
      <c r="G17" s="336"/>
      <c r="H17" s="336"/>
      <c r="I17" s="2162"/>
      <c r="J17" s="336"/>
      <c r="K17" s="728"/>
      <c r="L17" s="728"/>
      <c r="M17" s="2087"/>
    </row>
    <row r="18" spans="1:14" ht="2.1" customHeight="1">
      <c r="A18" s="237"/>
      <c r="B18" s="237"/>
      <c r="C18" s="336"/>
      <c r="D18" s="2162"/>
      <c r="E18" s="336"/>
      <c r="F18" s="336"/>
      <c r="G18" s="336"/>
      <c r="H18" s="336"/>
      <c r="I18" s="2162"/>
      <c r="J18" s="336"/>
      <c r="K18" s="728"/>
      <c r="L18" s="728"/>
      <c r="M18" s="2087"/>
    </row>
    <row r="19" spans="1:14" ht="2.1" customHeight="1">
      <c r="A19" s="237"/>
      <c r="B19" s="237"/>
      <c r="C19" s="336"/>
      <c r="D19" s="2162"/>
      <c r="E19" s="336"/>
      <c r="F19" s="336"/>
      <c r="G19" s="336"/>
      <c r="H19" s="336"/>
      <c r="I19" s="2162"/>
      <c r="J19" s="336"/>
      <c r="K19" s="728"/>
      <c r="L19" s="728"/>
      <c r="M19" s="2087"/>
    </row>
    <row r="20" spans="1:14" ht="2.1" customHeight="1">
      <c r="A20" s="102"/>
      <c r="C20" s="513"/>
      <c r="D20" s="513"/>
      <c r="E20" s="513"/>
      <c r="F20" s="513"/>
      <c r="G20" s="7"/>
      <c r="H20" s="7"/>
      <c r="I20" s="7"/>
      <c r="J20" s="7"/>
      <c r="M20" s="265"/>
    </row>
    <row r="21" spans="1:14" ht="18" customHeight="1" thickBot="1">
      <c r="A21" s="368" t="s">
        <v>127</v>
      </c>
      <c r="B21" s="229"/>
      <c r="C21" s="444"/>
      <c r="D21" s="444"/>
      <c r="E21" s="444"/>
      <c r="F21" s="444"/>
      <c r="G21" s="8"/>
      <c r="H21" s="8"/>
      <c r="I21" s="8"/>
      <c r="J21" s="8"/>
      <c r="K21" s="229"/>
      <c r="L21" s="229"/>
      <c r="M21" s="445" t="s">
        <v>246</v>
      </c>
    </row>
    <row r="22" spans="1:14" ht="18" customHeight="1" thickTop="1">
      <c r="A22" s="1218"/>
      <c r="B22" s="1220"/>
      <c r="C22" s="1220"/>
      <c r="D22" s="1420" t="s">
        <v>245</v>
      </c>
      <c r="E22" s="1220"/>
      <c r="F22" s="1218"/>
      <c r="G22" s="1220"/>
      <c r="H22" s="1220"/>
      <c r="I22" s="1420" t="s">
        <v>484</v>
      </c>
      <c r="J22" s="1220"/>
      <c r="K22" s="1218"/>
      <c r="L22" s="1218"/>
      <c r="M22" s="1218"/>
    </row>
    <row r="23" spans="1:14" ht="18" customHeight="1">
      <c r="A23" s="232"/>
      <c r="B23" s="69"/>
      <c r="C23" s="69"/>
      <c r="D23" s="1424" t="s">
        <v>80</v>
      </c>
      <c r="E23" s="69"/>
      <c r="F23" s="69"/>
      <c r="G23" s="69"/>
      <c r="H23" s="69"/>
      <c r="I23" s="1424" t="s">
        <v>79</v>
      </c>
      <c r="J23" s="69"/>
      <c r="K23" s="69"/>
      <c r="L23" s="69"/>
      <c r="M23" s="69"/>
    </row>
    <row r="24" spans="1:14" ht="18" customHeight="1">
      <c r="A24" s="232"/>
      <c r="B24" s="69"/>
      <c r="C24" s="1097" t="s">
        <v>1221</v>
      </c>
      <c r="E24" s="1097" t="s">
        <v>1220</v>
      </c>
      <c r="F24" s="1097"/>
      <c r="G24" s="1097"/>
      <c r="H24" s="1097" t="s">
        <v>1221</v>
      </c>
      <c r="I24" s="264"/>
      <c r="J24" s="1097" t="s">
        <v>1220</v>
      </c>
      <c r="K24" s="69"/>
      <c r="L24" s="69"/>
      <c r="M24" s="69"/>
      <c r="N24" s="11"/>
    </row>
    <row r="25" spans="1:14" ht="18" customHeight="1" thickBot="1">
      <c r="A25" s="2075" t="s">
        <v>127</v>
      </c>
      <c r="B25" s="2070"/>
      <c r="C25" s="1815">
        <f>'[6]p65--71écoR4'!C25</f>
        <v>452879.5</v>
      </c>
      <c r="D25" s="1815"/>
      <c r="E25" s="1815">
        <f>'[6]p65--71écoR4'!E25</f>
        <v>418094.1</v>
      </c>
      <c r="F25" s="2072"/>
      <c r="G25" s="2072"/>
      <c r="H25" s="1815">
        <f>'[6]p65--71écoR4'!H25</f>
        <v>24594.9</v>
      </c>
      <c r="I25" s="1815"/>
      <c r="J25" s="1815">
        <f>'[6]p65--71écoR4'!J25</f>
        <v>23198</v>
      </c>
      <c r="K25" s="2070"/>
      <c r="L25" s="2070"/>
      <c r="M25" s="2070" t="s">
        <v>246</v>
      </c>
      <c r="N25" s="42"/>
    </row>
    <row r="26" spans="1:14" ht="18" customHeight="1" thickTop="1">
      <c r="A26" s="47"/>
      <c r="B26" s="728"/>
      <c r="C26" s="157"/>
      <c r="D26" s="157"/>
      <c r="E26" s="157"/>
      <c r="F26" s="156"/>
      <c r="G26" s="156"/>
      <c r="H26" s="157"/>
      <c r="I26" s="157"/>
      <c r="J26" s="157"/>
      <c r="K26" s="728"/>
      <c r="L26" s="728"/>
      <c r="M26" s="1098"/>
      <c r="N26" s="42"/>
    </row>
    <row r="27" spans="1:14" ht="18" customHeight="1">
      <c r="N27" s="43"/>
    </row>
    <row r="28" spans="1:14" ht="18" customHeight="1" thickBot="1">
      <c r="A28" s="2" t="s">
        <v>165</v>
      </c>
      <c r="M28" s="114" t="s">
        <v>247</v>
      </c>
      <c r="N28" s="43"/>
    </row>
    <row r="29" spans="1:14" ht="18" customHeight="1" thickTop="1">
      <c r="A29" s="1221"/>
      <c r="B29" s="1439"/>
      <c r="C29" s="2333" t="s">
        <v>250</v>
      </c>
      <c r="D29" s="2333"/>
      <c r="E29" s="1439"/>
      <c r="F29" s="2333" t="s">
        <v>249</v>
      </c>
      <c r="G29" s="2333"/>
      <c r="H29" s="1439"/>
      <c r="I29" s="2333" t="s">
        <v>248</v>
      </c>
      <c r="J29" s="2333"/>
      <c r="K29" s="1219"/>
      <c r="L29" s="1219"/>
      <c r="M29" s="1218"/>
      <c r="N29" s="43"/>
    </row>
    <row r="30" spans="1:14" ht="18" customHeight="1">
      <c r="A30" s="232"/>
      <c r="B30" s="69"/>
      <c r="C30" s="2302" t="s">
        <v>83</v>
      </c>
      <c r="D30" s="2302"/>
      <c r="E30" s="69"/>
      <c r="F30" s="2302" t="s">
        <v>82</v>
      </c>
      <c r="G30" s="2302"/>
      <c r="H30" s="69"/>
      <c r="I30" s="2302" t="s">
        <v>81</v>
      </c>
      <c r="J30" s="2302"/>
      <c r="K30" s="69"/>
      <c r="L30" s="69"/>
      <c r="M30" s="142"/>
      <c r="N30" s="43"/>
    </row>
    <row r="31" spans="1:14" ht="18" customHeight="1">
      <c r="A31" s="269"/>
      <c r="B31" s="1097"/>
      <c r="C31" s="1097">
        <v>2017</v>
      </c>
      <c r="D31" s="1097">
        <v>2016</v>
      </c>
      <c r="E31" s="1955"/>
      <c r="F31" s="1097">
        <v>2017</v>
      </c>
      <c r="G31" s="1097">
        <v>2016</v>
      </c>
      <c r="H31" s="1955"/>
      <c r="I31" s="1097">
        <v>2017</v>
      </c>
      <c r="J31" s="1097">
        <v>2016</v>
      </c>
      <c r="K31" s="69"/>
      <c r="L31" s="69"/>
      <c r="M31" s="142"/>
      <c r="N31" s="43"/>
    </row>
    <row r="32" spans="1:14" ht="18" customHeight="1" thickBot="1">
      <c r="A32" s="2071" t="s">
        <v>1228</v>
      </c>
      <c r="B32" s="2072"/>
      <c r="C32" s="2073">
        <f>'[6]p65--71écoR4'!C32</f>
        <v>128.19999999999999</v>
      </c>
      <c r="D32" s="1815">
        <f>'[6]p65--71écoR4'!D32</f>
        <v>229.7</v>
      </c>
      <c r="E32" s="2073"/>
      <c r="F32" s="2073">
        <f>'[6]p65--71écoR4'!F32</f>
        <v>1585.4</v>
      </c>
      <c r="G32" s="2073">
        <f>'[6]p65--71écoR4'!G32</f>
        <v>1634.4</v>
      </c>
      <c r="H32" s="2073"/>
      <c r="I32" s="1815">
        <f>'[6]p65--71écoR4'!I32</f>
        <v>512.79999999999995</v>
      </c>
      <c r="J32" s="2073">
        <f>'[6]p65--71écoR4'!J32</f>
        <v>485.6</v>
      </c>
      <c r="K32" s="2074"/>
      <c r="L32" s="2074"/>
      <c r="M32" s="2074" t="s">
        <v>1229</v>
      </c>
      <c r="N32" s="43"/>
    </row>
    <row r="33" spans="1:14" ht="18" customHeight="1" thickTop="1">
      <c r="A33" s="47"/>
      <c r="B33" s="728"/>
      <c r="C33" s="157"/>
      <c r="D33" s="157"/>
      <c r="E33" s="157"/>
      <c r="F33" s="157"/>
      <c r="G33" s="157"/>
      <c r="H33" s="157"/>
      <c r="I33" s="157"/>
      <c r="J33" s="157"/>
      <c r="K33" s="728"/>
      <c r="L33" s="728"/>
      <c r="M33" s="1098"/>
      <c r="N33" s="43"/>
    </row>
    <row r="34" spans="1:14" ht="18" customHeight="1">
      <c r="A34" s="98" t="s">
        <v>404</v>
      </c>
      <c r="B34" s="98"/>
      <c r="C34" s="98"/>
      <c r="M34" s="81" t="s">
        <v>405</v>
      </c>
      <c r="N34" s="43"/>
    </row>
    <row r="35" spans="1:14" ht="18" customHeight="1">
      <c r="A35" s="5"/>
      <c r="N35" s="43"/>
    </row>
    <row r="36" spans="1:14" ht="18" customHeight="1">
      <c r="A36" s="18" t="s">
        <v>111</v>
      </c>
      <c r="M36" s="107" t="s">
        <v>441</v>
      </c>
      <c r="N36" s="43"/>
    </row>
    <row r="37" spans="1:14" ht="18" customHeight="1">
      <c r="A37" s="148" t="s">
        <v>506</v>
      </c>
      <c r="B37" s="148"/>
      <c r="M37" s="150" t="s">
        <v>392</v>
      </c>
      <c r="N37" s="43"/>
    </row>
    <row r="38" spans="1:14" ht="18" customHeight="1" thickBot="1">
      <c r="A38" s="1225" t="s">
        <v>1222</v>
      </c>
      <c r="B38" s="723"/>
      <c r="C38" s="1226"/>
      <c r="D38" s="1226"/>
      <c r="E38" s="1226"/>
      <c r="F38" s="1226"/>
      <c r="G38" s="1226"/>
      <c r="H38" s="1226"/>
      <c r="I38" s="1226"/>
      <c r="J38" s="1226"/>
      <c r="K38" s="1226"/>
      <c r="L38" s="1226"/>
      <c r="M38" s="70" t="s">
        <v>1223</v>
      </c>
      <c r="N38" s="83"/>
    </row>
    <row r="39" spans="1:14" ht="18" customHeight="1" thickTop="1">
      <c r="A39" s="1224"/>
      <c r="B39" s="1220"/>
      <c r="C39" s="1420" t="s">
        <v>204</v>
      </c>
      <c r="D39" s="1420"/>
      <c r="E39" s="1420"/>
      <c r="F39" s="2294" t="s">
        <v>831</v>
      </c>
      <c r="G39" s="2294"/>
      <c r="H39" s="2294"/>
      <c r="I39" s="2294"/>
      <c r="J39" s="1420" t="s">
        <v>832</v>
      </c>
      <c r="K39" s="1420"/>
      <c r="L39" s="1220"/>
      <c r="M39" s="1218"/>
    </row>
    <row r="40" spans="1:14" ht="18" customHeight="1">
      <c r="A40" s="232"/>
      <c r="B40" s="69"/>
      <c r="C40" s="615" t="s">
        <v>67</v>
      </c>
      <c r="D40" s="615"/>
      <c r="E40" s="615"/>
      <c r="F40" s="2302" t="s">
        <v>833</v>
      </c>
      <c r="G40" s="2302"/>
      <c r="H40" s="2302"/>
      <c r="I40" s="2302"/>
      <c r="J40" s="615" t="s">
        <v>834</v>
      </c>
      <c r="K40" s="615"/>
      <c r="L40" s="69"/>
      <c r="M40" s="142"/>
    </row>
    <row r="41" spans="1:14" ht="18" customHeight="1">
      <c r="A41" s="121" t="s">
        <v>15</v>
      </c>
      <c r="B41" s="516"/>
      <c r="C41" s="516"/>
      <c r="D41" s="516"/>
      <c r="E41" s="516"/>
      <c r="F41" s="516"/>
      <c r="G41" s="516"/>
      <c r="H41" s="516"/>
      <c r="I41" s="516"/>
      <c r="J41" s="65"/>
      <c r="K41" s="65"/>
      <c r="L41" s="65"/>
      <c r="M41" s="149" t="s">
        <v>251</v>
      </c>
    </row>
    <row r="42" spans="1:14" ht="18" customHeight="1">
      <c r="A42" s="269" t="s">
        <v>18</v>
      </c>
      <c r="B42" s="623"/>
      <c r="C42" s="623">
        <f>'[6]p65--71écoR4'!C42</f>
        <v>190</v>
      </c>
      <c r="D42" s="623"/>
      <c r="E42" s="912"/>
      <c r="F42" s="2365">
        <f>'[6]p65--71écoR4'!E42</f>
        <v>89</v>
      </c>
      <c r="G42" s="2365">
        <f>'[6]p65--71écoR4'!G42</f>
        <v>0</v>
      </c>
      <c r="H42" s="2365"/>
      <c r="I42" s="2365"/>
      <c r="J42" s="623">
        <f>'[6]p65--71écoR4'!I42</f>
        <v>101</v>
      </c>
      <c r="K42" s="623"/>
      <c r="L42" s="623"/>
      <c r="M42" s="139" t="s">
        <v>252</v>
      </c>
    </row>
    <row r="43" spans="1:14" ht="18" customHeight="1">
      <c r="A43" s="269" t="s">
        <v>19</v>
      </c>
      <c r="B43" s="623"/>
      <c r="C43" s="623">
        <f>'[6]p65--71écoR4'!C43</f>
        <v>7340</v>
      </c>
      <c r="D43" s="623"/>
      <c r="E43" s="912"/>
      <c r="F43" s="2365">
        <f>'[6]p65--71écoR4'!E43</f>
        <v>2143</v>
      </c>
      <c r="G43" s="2365">
        <f>'[6]p65--71écoR4'!G43</f>
        <v>0</v>
      </c>
      <c r="H43" s="2365"/>
      <c r="I43" s="2365"/>
      <c r="J43" s="623">
        <f>'[6]p65--71écoR4'!I43</f>
        <v>5197</v>
      </c>
      <c r="K43" s="623"/>
      <c r="L43" s="623"/>
      <c r="M43" s="139" t="s">
        <v>253</v>
      </c>
    </row>
    <row r="44" spans="1:14" ht="18" customHeight="1">
      <c r="A44" s="46" t="s">
        <v>16</v>
      </c>
      <c r="B44" s="623"/>
      <c r="C44" s="623"/>
      <c r="D44" s="623"/>
      <c r="E44" s="623"/>
      <c r="F44" s="2365"/>
      <c r="G44" s="2365"/>
      <c r="H44" s="2365"/>
      <c r="I44" s="2365"/>
      <c r="J44" s="623"/>
      <c r="K44" s="623"/>
      <c r="L44" s="623"/>
      <c r="M44" s="166" t="s">
        <v>254</v>
      </c>
    </row>
    <row r="45" spans="1:14" ht="18" customHeight="1">
      <c r="A45" s="269" t="s">
        <v>18</v>
      </c>
      <c r="B45" s="623"/>
      <c r="C45" s="623">
        <f>'[6]p65--71écoR4'!C45</f>
        <v>3850</v>
      </c>
      <c r="D45" s="623"/>
      <c r="E45" s="912"/>
      <c r="F45" s="2365">
        <f>'[6]p65--71écoR4'!E45</f>
        <v>1</v>
      </c>
      <c r="G45" s="2365">
        <f>'[6]p65--71écoR4'!G45</f>
        <v>0</v>
      </c>
      <c r="H45" s="2365"/>
      <c r="I45" s="2365"/>
      <c r="J45" s="623">
        <f>'[6]p65--71écoR4'!I45</f>
        <v>3849</v>
      </c>
      <c r="K45" s="623"/>
      <c r="L45" s="623"/>
      <c r="M45" s="139" t="s">
        <v>252</v>
      </c>
    </row>
    <row r="46" spans="1:14" ht="18" customHeight="1">
      <c r="A46" s="269" t="s">
        <v>19</v>
      </c>
      <c r="B46" s="623"/>
      <c r="C46" s="623">
        <f>'[6]p65--71écoR4'!C46</f>
        <v>21028</v>
      </c>
      <c r="D46" s="623"/>
      <c r="E46" s="912"/>
      <c r="F46" s="2365">
        <f>'[6]p65--71écoR4'!E46</f>
        <v>7</v>
      </c>
      <c r="G46" s="2365">
        <f>'[6]p65--71écoR4'!G46</f>
        <v>0</v>
      </c>
      <c r="H46" s="2365"/>
      <c r="I46" s="2365"/>
      <c r="J46" s="623">
        <f>'[6]p65--71écoR4'!I46</f>
        <v>21021</v>
      </c>
      <c r="K46" s="623"/>
      <c r="L46" s="623"/>
      <c r="M46" s="139" t="s">
        <v>253</v>
      </c>
    </row>
    <row r="47" spans="1:14" ht="18" customHeight="1">
      <c r="A47" s="46" t="s">
        <v>1271</v>
      </c>
      <c r="B47" s="623"/>
      <c r="C47" s="623"/>
      <c r="D47" s="623"/>
      <c r="E47" s="623"/>
      <c r="F47" s="2365"/>
      <c r="G47" s="2365"/>
      <c r="H47" s="2365"/>
      <c r="I47" s="2365"/>
      <c r="J47" s="623"/>
      <c r="K47" s="623"/>
      <c r="L47" s="623"/>
      <c r="M47" s="149" t="s">
        <v>1270</v>
      </c>
    </row>
    <row r="48" spans="1:14" ht="18" customHeight="1">
      <c r="A48" s="269" t="s">
        <v>18</v>
      </c>
      <c r="B48" s="623"/>
      <c r="C48" s="623">
        <f>'[6]p65--71écoR4'!C48</f>
        <v>81</v>
      </c>
      <c r="D48" s="623"/>
      <c r="E48" s="912"/>
      <c r="F48" s="2364">
        <f>'[6]p65--71écoR4'!E48</f>
        <v>0</v>
      </c>
      <c r="G48" s="2364">
        <f>'[6]p65--71écoR4'!G48</f>
        <v>0</v>
      </c>
      <c r="H48" s="2364"/>
      <c r="I48" s="2364"/>
      <c r="J48" s="623">
        <f>'[6]p65--71écoR4'!I48</f>
        <v>81</v>
      </c>
      <c r="K48" s="623"/>
      <c r="L48" s="623"/>
      <c r="M48" s="139" t="s">
        <v>252</v>
      </c>
    </row>
    <row r="49" spans="1:13" s="263" customFormat="1" ht="18" customHeight="1">
      <c r="A49" s="269" t="s">
        <v>19</v>
      </c>
      <c r="B49" s="623"/>
      <c r="C49" s="623">
        <f>'[6]p65--71écoR4'!C49</f>
        <v>4938</v>
      </c>
      <c r="D49" s="623"/>
      <c r="E49" s="912"/>
      <c r="F49" s="2364">
        <f>'[6]p65--71écoR4'!E49</f>
        <v>0</v>
      </c>
      <c r="G49" s="2364">
        <f>'[6]p65--71écoR4'!G49</f>
        <v>0</v>
      </c>
      <c r="H49" s="2364"/>
      <c r="I49" s="2364"/>
      <c r="J49" s="623">
        <f>'[6]p65--71écoR4'!I49</f>
        <v>4938</v>
      </c>
      <c r="K49" s="623"/>
      <c r="L49" s="623"/>
      <c r="M49" s="139" t="s">
        <v>253</v>
      </c>
    </row>
    <row r="50" spans="1:13" ht="18" customHeight="1">
      <c r="A50" s="46" t="s">
        <v>17</v>
      </c>
      <c r="B50" s="623"/>
      <c r="C50" s="623"/>
      <c r="D50" s="623"/>
      <c r="E50" s="623"/>
      <c r="F50" s="2365"/>
      <c r="G50" s="2365"/>
      <c r="H50" s="2365"/>
      <c r="I50" s="2365"/>
      <c r="J50" s="623"/>
      <c r="K50" s="623"/>
      <c r="L50" s="623"/>
      <c r="M50" s="149" t="s">
        <v>256</v>
      </c>
    </row>
    <row r="51" spans="1:13" ht="18" customHeight="1">
      <c r="A51" s="269" t="s">
        <v>18</v>
      </c>
      <c r="B51" s="623"/>
      <c r="C51" s="623">
        <f>'[6]p65--71écoR4'!C51</f>
        <v>622</v>
      </c>
      <c r="D51" s="623"/>
      <c r="E51" s="623"/>
      <c r="F51" s="2365">
        <f>'[6]p65--71écoR4'!E51</f>
        <v>28</v>
      </c>
      <c r="G51" s="2365">
        <f>'[6]p65--71écoR4'!G51</f>
        <v>0</v>
      </c>
      <c r="H51" s="2365"/>
      <c r="I51" s="2365"/>
      <c r="J51" s="623">
        <f>'[6]p65--71écoR4'!I51</f>
        <v>476</v>
      </c>
      <c r="K51" s="623"/>
      <c r="L51" s="623"/>
      <c r="M51" s="139" t="s">
        <v>252</v>
      </c>
    </row>
    <row r="52" spans="1:13" ht="18" customHeight="1">
      <c r="A52" s="269" t="s">
        <v>19</v>
      </c>
      <c r="B52" s="623"/>
      <c r="C52" s="623">
        <f>'[6]p65--71écoR4'!C52</f>
        <v>30635</v>
      </c>
      <c r="D52" s="623"/>
      <c r="E52" s="623"/>
      <c r="F52" s="2365">
        <f>'[6]p65--71écoR4'!E52</f>
        <v>1362</v>
      </c>
      <c r="G52" s="2365">
        <f>'[6]p65--71écoR4'!G52</f>
        <v>0</v>
      </c>
      <c r="H52" s="2365"/>
      <c r="I52" s="2365"/>
      <c r="J52" s="623">
        <f>'[6]p65--71écoR4'!I52</f>
        <v>22072</v>
      </c>
      <c r="K52" s="623"/>
      <c r="L52" s="623"/>
      <c r="M52" s="139" t="s">
        <v>253</v>
      </c>
    </row>
    <row r="53" spans="1:13" ht="18" customHeight="1">
      <c r="A53" s="46" t="s">
        <v>130</v>
      </c>
      <c r="B53" s="623">
        <v>0</v>
      </c>
      <c r="C53" s="623">
        <v>0</v>
      </c>
      <c r="D53" s="623"/>
      <c r="E53" s="623"/>
      <c r="F53" s="2365">
        <v>0</v>
      </c>
      <c r="G53" s="2365">
        <v>0</v>
      </c>
      <c r="H53" s="2365"/>
      <c r="I53" s="2365"/>
      <c r="J53" s="623">
        <v>0</v>
      </c>
      <c r="K53" s="623"/>
      <c r="L53" s="623"/>
      <c r="M53" s="149" t="s">
        <v>257</v>
      </c>
    </row>
    <row r="54" spans="1:13" ht="18" customHeight="1">
      <c r="A54" s="46" t="s">
        <v>18</v>
      </c>
      <c r="B54" s="624"/>
      <c r="C54" s="624">
        <f>'[6]p65--71écoR4'!C54</f>
        <v>4743</v>
      </c>
      <c r="D54" s="624"/>
      <c r="E54" s="624"/>
      <c r="F54" s="2367">
        <f>'[6]p65--71écoR4'!E54</f>
        <v>118</v>
      </c>
      <c r="G54" s="2367">
        <f>'[6]p65--71écoR4'!G54</f>
        <v>0</v>
      </c>
      <c r="H54" s="2367"/>
      <c r="I54" s="2367"/>
      <c r="J54" s="624">
        <f>'[6]p65--71écoR4'!I54</f>
        <v>4507</v>
      </c>
      <c r="K54" s="624"/>
      <c r="L54" s="624"/>
      <c r="M54" s="149" t="s">
        <v>252</v>
      </c>
    </row>
    <row r="55" spans="1:13" ht="18" customHeight="1" thickBot="1">
      <c r="A55" s="1196" t="s">
        <v>19</v>
      </c>
      <c r="B55" s="1301"/>
      <c r="C55" s="1301">
        <f>'[6]p65--71écoR4'!C55</f>
        <v>63941</v>
      </c>
      <c r="D55" s="1301"/>
      <c r="E55" s="1301"/>
      <c r="F55" s="2368">
        <f>'[6]p65--71écoR4'!E55</f>
        <v>3512</v>
      </c>
      <c r="G55" s="2368">
        <f>'[6]p65--71écoR4'!G55</f>
        <v>0</v>
      </c>
      <c r="H55" s="2368"/>
      <c r="I55" s="2368"/>
      <c r="J55" s="1301">
        <f>'[6]p65--71écoR4'!I55</f>
        <v>53228</v>
      </c>
      <c r="K55" s="1301"/>
      <c r="L55" s="1301"/>
      <c r="M55" s="1267" t="s">
        <v>253</v>
      </c>
    </row>
    <row r="56" spans="1:13" ht="38.25" customHeight="1" thickTop="1" thickBot="1">
      <c r="A56" s="102"/>
      <c r="B56" s="102"/>
      <c r="K56" s="4"/>
      <c r="L56" s="4"/>
    </row>
    <row r="57" spans="1:13" ht="13.5" customHeight="1" thickTop="1">
      <c r="A57" s="927"/>
      <c r="B57" s="927"/>
      <c r="C57" s="928"/>
      <c r="D57" s="928"/>
      <c r="E57" s="928"/>
      <c r="F57" s="928"/>
      <c r="G57" s="928"/>
      <c r="H57" s="928"/>
      <c r="I57" s="928"/>
      <c r="J57" s="928"/>
      <c r="K57" s="929"/>
      <c r="L57" s="929"/>
      <c r="M57" s="928"/>
    </row>
    <row r="58" spans="1:13" ht="18" customHeight="1">
      <c r="A58" s="895"/>
      <c r="B58" s="895"/>
      <c r="C58" s="229"/>
      <c r="D58" s="229"/>
      <c r="E58" s="229"/>
      <c r="F58" s="229"/>
      <c r="G58" s="229"/>
      <c r="H58" s="229"/>
      <c r="I58" s="229"/>
      <c r="J58" s="229"/>
      <c r="K58" s="1513"/>
      <c r="L58" s="1513"/>
      <c r="M58" s="229"/>
    </row>
    <row r="59" spans="1:13" ht="18" customHeight="1" thickBot="1">
      <c r="A59" s="1225" t="s">
        <v>1224</v>
      </c>
      <c r="B59" s="723"/>
      <c r="C59" s="1226"/>
      <c r="D59" s="1226"/>
      <c r="E59" s="1226"/>
      <c r="F59" s="1226"/>
      <c r="G59" s="1226"/>
      <c r="H59" s="1226"/>
      <c r="I59" s="1226"/>
      <c r="J59" s="1226"/>
      <c r="K59" s="1226"/>
      <c r="L59" s="1226"/>
      <c r="M59" s="70" t="s">
        <v>1225</v>
      </c>
    </row>
    <row r="60" spans="1:13" ht="18" customHeight="1" thickTop="1">
      <c r="A60" s="1224"/>
      <c r="B60" s="1220"/>
      <c r="C60" s="1420" t="s">
        <v>204</v>
      </c>
      <c r="D60" s="1420"/>
      <c r="E60" s="1420"/>
      <c r="F60" s="2294" t="s">
        <v>831</v>
      </c>
      <c r="G60" s="2294"/>
      <c r="H60" s="2294"/>
      <c r="I60" s="2294"/>
      <c r="J60" s="1420" t="s">
        <v>832</v>
      </c>
      <c r="K60" s="1420"/>
      <c r="L60" s="1220"/>
      <c r="M60" s="1218"/>
    </row>
    <row r="61" spans="1:13" ht="18" customHeight="1">
      <c r="A61" s="232"/>
      <c r="B61" s="69"/>
      <c r="C61" s="1424" t="s">
        <v>67</v>
      </c>
      <c r="D61" s="1424"/>
      <c r="E61" s="1424"/>
      <c r="F61" s="2302" t="s">
        <v>833</v>
      </c>
      <c r="G61" s="2302"/>
      <c r="H61" s="2302"/>
      <c r="I61" s="2302"/>
      <c r="J61" s="1424" t="s">
        <v>834</v>
      </c>
      <c r="K61" s="1424"/>
      <c r="L61" s="69"/>
      <c r="M61" s="142"/>
    </row>
    <row r="62" spans="1:13" s="302" customFormat="1" ht="18" customHeight="1">
      <c r="A62" s="121" t="s">
        <v>15</v>
      </c>
      <c r="B62" s="516"/>
      <c r="C62" s="516"/>
      <c r="D62" s="516"/>
      <c r="E62" s="516"/>
      <c r="F62" s="516"/>
      <c r="G62" s="516"/>
      <c r="H62" s="516"/>
      <c r="I62" s="516"/>
      <c r="J62" s="65"/>
      <c r="K62" s="65"/>
      <c r="L62" s="65"/>
      <c r="M62" s="149" t="s">
        <v>251</v>
      </c>
    </row>
    <row r="63" spans="1:13" s="302" customFormat="1" ht="18" customHeight="1">
      <c r="A63" s="269" t="s">
        <v>18</v>
      </c>
      <c r="B63" s="1453"/>
      <c r="C63" s="1453">
        <f>'[6]p65--71écoR4'!C63</f>
        <v>168</v>
      </c>
      <c r="D63" s="1453"/>
      <c r="E63" s="1453"/>
      <c r="F63" s="2365">
        <f>'[6]p65--71écoR4'!E63</f>
        <v>69</v>
      </c>
      <c r="G63" s="2365">
        <f>'[6]p65--71écoR4'!F63</f>
        <v>0</v>
      </c>
      <c r="H63" s="2365"/>
      <c r="I63" s="2365"/>
      <c r="J63" s="1453">
        <f>'[6]p65--71écoR4'!I63</f>
        <v>99</v>
      </c>
      <c r="K63" s="1453"/>
      <c r="L63" s="1453"/>
      <c r="M63" s="139" t="s">
        <v>252</v>
      </c>
    </row>
    <row r="64" spans="1:13" s="302" customFormat="1" ht="18" customHeight="1">
      <c r="A64" s="269" t="s">
        <v>19</v>
      </c>
      <c r="B64" s="1453"/>
      <c r="C64" s="1453">
        <f>'[6]p65--71écoR4'!C64</f>
        <v>7141</v>
      </c>
      <c r="D64" s="1453"/>
      <c r="E64" s="1453"/>
      <c r="F64" s="2365">
        <f>'[6]p65--71écoR4'!E64</f>
        <v>2096</v>
      </c>
      <c r="G64" s="2365">
        <f>'[6]p65--71écoR4'!F64</f>
        <v>0</v>
      </c>
      <c r="H64" s="2365"/>
      <c r="I64" s="2365"/>
      <c r="J64" s="1453">
        <f>'[6]p65--71écoR4'!I64</f>
        <v>5045</v>
      </c>
      <c r="K64" s="1453"/>
      <c r="L64" s="1453"/>
      <c r="M64" s="139" t="s">
        <v>253</v>
      </c>
    </row>
    <row r="65" spans="1:13" s="302" customFormat="1" ht="18" customHeight="1">
      <c r="A65" s="46" t="s">
        <v>16</v>
      </c>
      <c r="B65" s="1453"/>
      <c r="C65" s="1453"/>
      <c r="D65" s="1453"/>
      <c r="E65" s="1453"/>
      <c r="F65" s="2365"/>
      <c r="G65" s="2365"/>
      <c r="H65" s="2365"/>
      <c r="I65" s="2365"/>
      <c r="J65" s="1453"/>
      <c r="K65" s="1453"/>
      <c r="L65" s="1453"/>
      <c r="M65" s="166" t="s">
        <v>254</v>
      </c>
    </row>
    <row r="66" spans="1:13" ht="18" customHeight="1">
      <c r="A66" s="269" t="s">
        <v>18</v>
      </c>
      <c r="B66" s="1453"/>
      <c r="C66" s="1453">
        <f>'[6]p65--71écoR4'!C66</f>
        <v>8809</v>
      </c>
      <c r="D66" s="1453"/>
      <c r="E66" s="1453"/>
      <c r="F66" s="2365">
        <f>'[6]p65--71écoR4'!E66</f>
        <v>2</v>
      </c>
      <c r="G66" s="2365">
        <f>'[6]p65--71écoR4'!F66</f>
        <v>0</v>
      </c>
      <c r="H66" s="2365"/>
      <c r="I66" s="2365"/>
      <c r="J66" s="1453">
        <f>'[6]p65--71écoR4'!I66</f>
        <v>8807</v>
      </c>
      <c r="K66" s="1453"/>
      <c r="L66" s="1453"/>
      <c r="M66" s="139" t="s">
        <v>252</v>
      </c>
    </row>
    <row r="67" spans="1:13" ht="18" customHeight="1">
      <c r="A67" s="269" t="s">
        <v>19</v>
      </c>
      <c r="B67" s="1453"/>
      <c r="C67" s="1453">
        <f>'[6]p65--71écoR4'!C67</f>
        <v>46385</v>
      </c>
      <c r="D67" s="1453"/>
      <c r="E67" s="1453"/>
      <c r="F67" s="2365">
        <f>'[6]p65--71écoR4'!E67</f>
        <v>44</v>
      </c>
      <c r="G67" s="2365">
        <f>'[6]p65--71écoR4'!F67</f>
        <v>0</v>
      </c>
      <c r="H67" s="2365"/>
      <c r="I67" s="2365"/>
      <c r="J67" s="1453">
        <f>'[6]p65--71écoR4'!I67</f>
        <v>46341</v>
      </c>
      <c r="K67" s="1453"/>
      <c r="L67" s="1453"/>
      <c r="M67" s="139" t="s">
        <v>253</v>
      </c>
    </row>
    <row r="68" spans="1:13" s="302" customFormat="1" ht="18" customHeight="1">
      <c r="A68" s="46" t="s">
        <v>468</v>
      </c>
      <c r="B68" s="1453"/>
      <c r="C68" s="1453"/>
      <c r="D68" s="1453"/>
      <c r="E68" s="1453"/>
      <c r="F68" s="2365"/>
      <c r="G68" s="2365"/>
      <c r="H68" s="2365"/>
      <c r="I68" s="2365"/>
      <c r="J68" s="1453"/>
      <c r="K68" s="1453"/>
      <c r="L68" s="1453"/>
      <c r="M68" s="149" t="s">
        <v>255</v>
      </c>
    </row>
    <row r="69" spans="1:13" ht="18" customHeight="1">
      <c r="A69" s="269" t="s">
        <v>18</v>
      </c>
      <c r="B69" s="1453"/>
      <c r="C69" s="1453">
        <f>'[6]p65--71écoR4'!C69</f>
        <v>43</v>
      </c>
      <c r="D69" s="1453"/>
      <c r="E69" s="1453"/>
      <c r="F69" s="2364">
        <f>'[6]p65--71écoR4'!E69</f>
        <v>0</v>
      </c>
      <c r="G69" s="2364">
        <f>'[6]p65--71écoR4'!F69</f>
        <v>0</v>
      </c>
      <c r="H69" s="2364"/>
      <c r="I69" s="2364"/>
      <c r="J69" s="1453">
        <f>'[6]p65--71écoR4'!I69</f>
        <v>43</v>
      </c>
      <c r="K69" s="1453"/>
      <c r="L69" s="1453"/>
      <c r="M69" s="139" t="s">
        <v>252</v>
      </c>
    </row>
    <row r="70" spans="1:13" s="263" customFormat="1" ht="18" customHeight="1">
      <c r="A70" s="269" t="s">
        <v>19</v>
      </c>
      <c r="B70" s="1453"/>
      <c r="C70" s="1453">
        <f>'[6]p65--71écoR4'!C70</f>
        <v>4045</v>
      </c>
      <c r="D70" s="1453"/>
      <c r="E70" s="1453"/>
      <c r="F70" s="2364">
        <f>'[6]p65--71écoR4'!E70</f>
        <v>0</v>
      </c>
      <c r="G70" s="2364">
        <f>'[6]p65--71écoR4'!F70</f>
        <v>0</v>
      </c>
      <c r="H70" s="2364"/>
      <c r="I70" s="2364"/>
      <c r="J70" s="1453">
        <f>'[6]p65--71écoR4'!I70</f>
        <v>4045</v>
      </c>
      <c r="K70" s="1453"/>
      <c r="L70" s="1453"/>
      <c r="M70" s="139" t="s">
        <v>253</v>
      </c>
    </row>
    <row r="71" spans="1:13" s="263" customFormat="1" ht="18" customHeight="1">
      <c r="A71" s="46" t="s">
        <v>17</v>
      </c>
      <c r="B71" s="1453"/>
      <c r="C71" s="1453"/>
      <c r="D71" s="1453"/>
      <c r="E71" s="1453"/>
      <c r="F71" s="2365"/>
      <c r="G71" s="2365"/>
      <c r="H71" s="2365"/>
      <c r="I71" s="2365"/>
      <c r="J71" s="1453"/>
      <c r="K71" s="1453"/>
      <c r="L71" s="1453"/>
      <c r="M71" s="149" t="s">
        <v>256</v>
      </c>
    </row>
    <row r="72" spans="1:13" s="317" customFormat="1" ht="18" customHeight="1">
      <c r="A72" s="269" t="s">
        <v>18</v>
      </c>
      <c r="B72" s="1453"/>
      <c r="C72" s="1453">
        <f>'[6]p65--71écoR4'!C72</f>
        <v>566</v>
      </c>
      <c r="D72" s="1453"/>
      <c r="E72" s="1453"/>
      <c r="F72" s="2365">
        <f>'[6]p65--71écoR4'!E72</f>
        <v>21</v>
      </c>
      <c r="G72" s="2365">
        <f>'[6]p65--71écoR4'!F72</f>
        <v>0</v>
      </c>
      <c r="H72" s="2365"/>
      <c r="I72" s="2365"/>
      <c r="J72" s="1453">
        <f>'[6]p65--71écoR4'!I72</f>
        <v>464</v>
      </c>
      <c r="K72" s="1453"/>
      <c r="L72" s="1453"/>
      <c r="M72" s="139" t="s">
        <v>252</v>
      </c>
    </row>
    <row r="73" spans="1:13" s="302" customFormat="1" ht="18" customHeight="1">
      <c r="A73" s="269" t="s">
        <v>19</v>
      </c>
      <c r="B73" s="1453"/>
      <c r="C73" s="1453">
        <f>'[6]p65--71écoR4'!C73</f>
        <v>30900</v>
      </c>
      <c r="D73" s="1453"/>
      <c r="E73" s="1453"/>
      <c r="F73" s="2365">
        <f>'[6]p65--71écoR4'!E73</f>
        <v>1267</v>
      </c>
      <c r="G73" s="2365">
        <f>'[6]p65--71écoR4'!F73</f>
        <v>0</v>
      </c>
      <c r="H73" s="2365"/>
      <c r="I73" s="2365"/>
      <c r="J73" s="1453">
        <f>'[6]p65--71écoR4'!I73</f>
        <v>23003</v>
      </c>
      <c r="K73" s="1453"/>
      <c r="L73" s="1453"/>
      <c r="M73" s="139" t="s">
        <v>253</v>
      </c>
    </row>
    <row r="74" spans="1:13" ht="18" customHeight="1">
      <c r="A74" s="46" t="s">
        <v>130</v>
      </c>
      <c r="B74" s="1453">
        <v>0</v>
      </c>
      <c r="C74" s="1453">
        <v>0</v>
      </c>
      <c r="D74" s="1453"/>
      <c r="E74" s="1453"/>
      <c r="F74" s="2365"/>
      <c r="G74" s="2365"/>
      <c r="H74" s="2365"/>
      <c r="I74" s="2365"/>
      <c r="J74" s="1453">
        <v>0</v>
      </c>
      <c r="K74" s="1453"/>
      <c r="L74" s="1453"/>
      <c r="M74" s="149" t="s">
        <v>257</v>
      </c>
    </row>
    <row r="75" spans="1:13" ht="18" customHeight="1">
      <c r="A75" s="46" t="s">
        <v>18</v>
      </c>
      <c r="B75" s="1452"/>
      <c r="C75" s="1452">
        <f>'[6]p65--71écoR4'!C75</f>
        <v>9586</v>
      </c>
      <c r="D75" s="1452"/>
      <c r="E75" s="1452"/>
      <c r="F75" s="2367">
        <f>'[6]p65--71écoR4'!E75</f>
        <v>92</v>
      </c>
      <c r="G75" s="2367">
        <f>'[6]p65--71écoR4'!F75</f>
        <v>0</v>
      </c>
      <c r="H75" s="2367"/>
      <c r="I75" s="2367"/>
      <c r="J75" s="1452">
        <f>'[6]p65--71écoR4'!I75</f>
        <v>9413</v>
      </c>
      <c r="K75" s="1452"/>
      <c r="L75" s="1452"/>
      <c r="M75" s="149" t="s">
        <v>252</v>
      </c>
    </row>
    <row r="76" spans="1:13" ht="18" customHeight="1" thickBot="1">
      <c r="A76" s="1196" t="s">
        <v>19</v>
      </c>
      <c r="B76" s="1301"/>
      <c r="C76" s="1301">
        <f>'[6]p65--71écoR4'!C76</f>
        <v>88471</v>
      </c>
      <c r="D76" s="1301"/>
      <c r="E76" s="1301"/>
      <c r="F76" s="2368">
        <f>'[6]p65--71écoR4'!E76</f>
        <v>3407</v>
      </c>
      <c r="G76" s="2368">
        <f>'[6]p65--71écoR4'!F76</f>
        <v>0</v>
      </c>
      <c r="H76" s="2368"/>
      <c r="I76" s="2368"/>
      <c r="J76" s="1301">
        <f>'[6]p65--71écoR4'!I76</f>
        <v>78434</v>
      </c>
      <c r="K76" s="1301"/>
      <c r="L76" s="1301"/>
      <c r="M76" s="1267" t="s">
        <v>253</v>
      </c>
    </row>
    <row r="77" spans="1:13" s="263" customFormat="1" ht="15" customHeight="1" thickTop="1">
      <c r="A77" s="102" t="s">
        <v>407</v>
      </c>
      <c r="B77" s="102"/>
      <c r="C77" s="81"/>
      <c r="D77" s="81"/>
      <c r="E77" s="81"/>
      <c r="F77" s="81"/>
      <c r="G77" s="81"/>
      <c r="H77" s="81"/>
      <c r="I77" s="81"/>
      <c r="J77" s="81"/>
      <c r="K77" s="4"/>
      <c r="L77" s="4"/>
      <c r="M77" s="81" t="s">
        <v>409</v>
      </c>
    </row>
    <row r="78" spans="1:13" ht="18" customHeight="1">
      <c r="G78" s="66"/>
    </row>
    <row r="79" spans="1:13" ht="18" customHeight="1">
      <c r="A79" s="431" t="s">
        <v>128</v>
      </c>
      <c r="B79" s="427"/>
      <c r="C79" s="263"/>
      <c r="G79" s="66"/>
      <c r="K79" s="427"/>
      <c r="L79" s="427"/>
      <c r="M79" s="428" t="s">
        <v>258</v>
      </c>
    </row>
    <row r="80" spans="1:13" s="263" customFormat="1" ht="18" customHeight="1">
      <c r="A80" s="28"/>
      <c r="B80" s="20"/>
      <c r="G80" s="66"/>
    </row>
    <row r="81" spans="1:13" ht="18" customHeight="1">
      <c r="A81" s="18" t="s">
        <v>112</v>
      </c>
      <c r="M81" s="107" t="s">
        <v>259</v>
      </c>
    </row>
    <row r="82" spans="1:13" ht="18" customHeight="1" thickBot="1">
      <c r="A82" s="103" t="s">
        <v>20</v>
      </c>
      <c r="M82" s="81" t="s">
        <v>260</v>
      </c>
    </row>
    <row r="83" spans="1:13" ht="18" customHeight="1" thickTop="1">
      <c r="A83" s="1316"/>
      <c r="B83" s="1316"/>
      <c r="C83" s="1316"/>
      <c r="D83" s="1316"/>
      <c r="E83" s="1317">
        <v>2017</v>
      </c>
      <c r="F83" s="1317"/>
      <c r="G83" s="1317"/>
      <c r="H83" s="1317">
        <v>2016</v>
      </c>
      <c r="I83" s="1316"/>
      <c r="J83" s="1318"/>
      <c r="K83" s="1319"/>
      <c r="L83" s="1319"/>
      <c r="M83" s="1320"/>
    </row>
    <row r="84" spans="1:13" ht="18" customHeight="1">
      <c r="A84" s="461" t="s">
        <v>583</v>
      </c>
      <c r="B84" s="62"/>
      <c r="C84" s="62"/>
      <c r="D84" s="528"/>
      <c r="E84" s="32"/>
      <c r="F84" s="753"/>
      <c r="G84" s="32"/>
      <c r="H84" s="32"/>
      <c r="I84" s="32"/>
      <c r="J84" s="62"/>
      <c r="K84" s="62"/>
      <c r="L84" s="62"/>
      <c r="M84" s="465" t="s">
        <v>591</v>
      </c>
    </row>
    <row r="85" spans="1:13" ht="18" customHeight="1">
      <c r="A85" s="269" t="s">
        <v>835</v>
      </c>
      <c r="B85" s="62"/>
      <c r="C85" s="62"/>
      <c r="D85" s="268"/>
      <c r="E85" s="271">
        <f>'[9]p65--71écoR4'!E85</f>
        <v>865.2</v>
      </c>
      <c r="F85" s="268"/>
      <c r="G85" s="271"/>
      <c r="H85" s="271">
        <f>'[9]p65--71écoR4'!H85</f>
        <v>685.4</v>
      </c>
      <c r="I85" s="271"/>
      <c r="J85" s="62"/>
      <c r="K85" s="62"/>
      <c r="L85" s="62"/>
      <c r="M85" s="239" t="s">
        <v>836</v>
      </c>
    </row>
    <row r="86" spans="1:13" ht="18" customHeight="1">
      <c r="A86" s="2" t="s">
        <v>586</v>
      </c>
      <c r="E86" s="65"/>
      <c r="F86" s="65"/>
      <c r="G86" s="65"/>
      <c r="H86" s="65"/>
      <c r="J86" s="517"/>
      <c r="K86" s="24"/>
      <c r="L86" s="24"/>
      <c r="M86" s="133" t="s">
        <v>594</v>
      </c>
    </row>
    <row r="87" spans="1:13" ht="18" customHeight="1" thickBot="1">
      <c r="A87" s="1275" t="s">
        <v>837</v>
      </c>
      <c r="B87" s="1294"/>
      <c r="C87" s="1294"/>
      <c r="D87" s="1324"/>
      <c r="E87" s="1295">
        <f>'[9]p65--71écoR4'!E87</f>
        <v>10.9</v>
      </c>
      <c r="F87" s="1295"/>
      <c r="G87" s="1295"/>
      <c r="H87" s="1295">
        <f>'[9]p65--71écoR4'!H87</f>
        <v>5.0999999999999996</v>
      </c>
      <c r="I87" s="1295"/>
      <c r="J87" s="1294"/>
      <c r="K87" s="1294"/>
      <c r="L87" s="1294"/>
      <c r="M87" s="1207" t="s">
        <v>838</v>
      </c>
    </row>
    <row r="88" spans="1:13" ht="15" customHeight="1" thickTop="1">
      <c r="A88" s="98" t="s">
        <v>482</v>
      </c>
      <c r="M88" s="81" t="s">
        <v>483</v>
      </c>
    </row>
    <row r="89" spans="1:13" ht="18" customHeight="1"/>
    <row r="90" spans="1:13" ht="18" customHeight="1">
      <c r="A90" s="462" t="s">
        <v>590</v>
      </c>
      <c r="B90" s="229"/>
      <c r="C90" s="229"/>
      <c r="D90" s="229"/>
      <c r="E90" s="229"/>
      <c r="F90" s="229"/>
      <c r="G90" s="229"/>
      <c r="H90" s="229"/>
      <c r="I90" s="229"/>
      <c r="J90" s="467"/>
      <c r="K90" s="19"/>
      <c r="L90" s="19"/>
      <c r="M90" s="468" t="s">
        <v>598</v>
      </c>
    </row>
    <row r="91" spans="1:13" ht="18" customHeight="1" thickBot="1">
      <c r="A91" s="103" t="s">
        <v>20</v>
      </c>
      <c r="B91" s="69"/>
      <c r="C91" s="69"/>
      <c r="D91" s="615"/>
      <c r="E91" s="69"/>
      <c r="F91" s="615"/>
      <c r="G91" s="615"/>
      <c r="H91" s="69"/>
      <c r="I91" s="615"/>
      <c r="J91" s="69"/>
      <c r="K91" s="69"/>
      <c r="L91" s="69"/>
      <c r="M91" s="81" t="s">
        <v>260</v>
      </c>
    </row>
    <row r="92" spans="1:13" ht="18" customHeight="1" thickTop="1">
      <c r="A92" s="1316"/>
      <c r="B92" s="1316"/>
      <c r="C92" s="1316"/>
      <c r="D92" s="1316"/>
      <c r="E92" s="1317">
        <v>2017</v>
      </c>
      <c r="F92" s="1317"/>
      <c r="G92" s="1317"/>
      <c r="H92" s="1317">
        <v>2016</v>
      </c>
      <c r="I92" s="1316"/>
      <c r="J92" s="1318"/>
      <c r="K92" s="1319"/>
      <c r="L92" s="1319"/>
      <c r="M92" s="1320"/>
    </row>
    <row r="93" spans="1:13" ht="18" customHeight="1">
      <c r="A93" s="518" t="s">
        <v>719</v>
      </c>
      <c r="B93" s="239"/>
      <c r="C93" s="62"/>
      <c r="D93" s="32"/>
      <c r="E93" s="268">
        <f>'[9]p65--71écoR4'!E93</f>
        <v>4247.8</v>
      </c>
      <c r="F93" s="298"/>
      <c r="G93" s="268"/>
      <c r="H93" s="268">
        <f>'[9]p65--71écoR4'!H93</f>
        <v>4138</v>
      </c>
      <c r="I93" s="271"/>
      <c r="J93" s="62"/>
      <c r="K93" s="62"/>
      <c r="L93" s="62"/>
      <c r="M93" s="661" t="s">
        <v>720</v>
      </c>
    </row>
    <row r="94" spans="1:13" ht="18" customHeight="1" thickBot="1">
      <c r="A94" s="1291" t="s">
        <v>10</v>
      </c>
      <c r="B94" s="1268"/>
      <c r="C94" s="1268"/>
      <c r="D94" s="1268"/>
      <c r="E94" s="1825">
        <f>'[9]p65--71écoR4'!E94</f>
        <v>13.5</v>
      </c>
      <c r="F94" s="1293"/>
      <c r="G94" s="1825"/>
      <c r="H94" s="1825">
        <f>'[9]p65--71écoR4'!H94</f>
        <v>13.8</v>
      </c>
      <c r="I94" s="1268"/>
      <c r="J94" s="1268"/>
      <c r="K94" s="1268"/>
      <c r="L94" s="1268"/>
      <c r="M94" s="1292" t="s">
        <v>188</v>
      </c>
    </row>
    <row r="95" spans="1:13" ht="15" customHeight="1" thickTop="1">
      <c r="A95" s="99" t="s">
        <v>482</v>
      </c>
      <c r="B95" s="229"/>
      <c r="C95" s="229"/>
      <c r="D95" s="229"/>
      <c r="E95" s="229"/>
      <c r="F95" s="229"/>
      <c r="G95" s="229"/>
      <c r="H95" s="229"/>
      <c r="I95" s="229"/>
      <c r="J95" s="229"/>
      <c r="K95" s="229"/>
      <c r="L95" s="229"/>
      <c r="M95" s="229" t="s">
        <v>483</v>
      </c>
    </row>
    <row r="96" spans="1:13" ht="18" customHeight="1">
      <c r="A96" s="656"/>
      <c r="B96" s="657"/>
      <c r="C96" s="657"/>
      <c r="D96" s="658"/>
      <c r="E96" s="657"/>
      <c r="F96" s="658"/>
      <c r="G96" s="657"/>
      <c r="H96" s="657"/>
      <c r="I96" s="658"/>
      <c r="J96" s="657"/>
      <c r="K96" s="657"/>
      <c r="L96" s="657"/>
      <c r="M96" s="659"/>
    </row>
    <row r="97" spans="1:13" ht="18" customHeight="1" thickBot="1">
      <c r="A97" s="18" t="s">
        <v>625</v>
      </c>
      <c r="M97" s="107" t="s">
        <v>626</v>
      </c>
    </row>
    <row r="98" spans="1:13" ht="17.100000000000001" customHeight="1" thickTop="1">
      <c r="A98" s="1234"/>
      <c r="B98" s="2329" t="s">
        <v>262</v>
      </c>
      <c r="C98" s="2329"/>
      <c r="D98" s="2329" t="s">
        <v>487</v>
      </c>
      <c r="E98" s="2329"/>
      <c r="F98" s="2329"/>
      <c r="G98" s="2329"/>
      <c r="H98" s="2349" t="s">
        <v>261</v>
      </c>
      <c r="I98" s="2349"/>
      <c r="J98" s="1432"/>
      <c r="K98" s="1236"/>
      <c r="L98" s="1236"/>
      <c r="M98" s="1237"/>
    </row>
    <row r="99" spans="1:13" ht="17.100000000000001" customHeight="1">
      <c r="A99" s="303"/>
      <c r="B99" s="2330"/>
      <c r="C99" s="2330"/>
      <c r="D99" s="2330"/>
      <c r="E99" s="2330"/>
      <c r="F99" s="2330"/>
      <c r="G99" s="2330"/>
      <c r="H99" s="303" t="s">
        <v>488</v>
      </c>
      <c r="I99" s="1465"/>
      <c r="J99" s="1465"/>
      <c r="K99" s="305"/>
      <c r="L99" s="305"/>
      <c r="M99" s="304"/>
    </row>
    <row r="100" spans="1:13" ht="17.100000000000001" customHeight="1">
      <c r="A100" s="306"/>
      <c r="B100" s="2331" t="s">
        <v>94</v>
      </c>
      <c r="C100" s="2331"/>
      <c r="D100" s="2331" t="s">
        <v>489</v>
      </c>
      <c r="E100" s="2331"/>
      <c r="F100" s="2331"/>
      <c r="G100" s="2331"/>
      <c r="H100" s="2331" t="s">
        <v>93</v>
      </c>
      <c r="I100" s="2331"/>
      <c r="J100" s="1431"/>
      <c r="K100" s="307"/>
      <c r="L100" s="307"/>
      <c r="M100" s="304"/>
    </row>
    <row r="101" spans="1:13" ht="17.100000000000001" customHeight="1">
      <c r="A101" s="306"/>
      <c r="B101" s="2332"/>
      <c r="C101" s="2332"/>
      <c r="D101" s="2332"/>
      <c r="E101" s="2332"/>
      <c r="F101" s="2332"/>
      <c r="G101" s="2332"/>
      <c r="H101" s="2348" t="s">
        <v>490</v>
      </c>
      <c r="I101" s="2348"/>
      <c r="J101" s="1469"/>
      <c r="K101" s="309"/>
      <c r="L101" s="307"/>
      <c r="M101" s="304"/>
    </row>
    <row r="102" spans="1:13" ht="17.100000000000001" customHeight="1">
      <c r="A102" s="236"/>
      <c r="B102" s="2327" t="s">
        <v>491</v>
      </c>
      <c r="C102" s="2327"/>
      <c r="D102" s="2327" t="s">
        <v>492</v>
      </c>
      <c r="E102" s="2327"/>
      <c r="F102" s="2328" t="s">
        <v>600</v>
      </c>
      <c r="G102" s="2328"/>
      <c r="H102" s="154"/>
      <c r="I102" s="1441"/>
      <c r="J102" s="1441"/>
      <c r="K102" s="154"/>
      <c r="L102" s="154"/>
      <c r="M102" s="141"/>
    </row>
    <row r="103" spans="1:13" ht="17.100000000000001" customHeight="1">
      <c r="A103" s="232"/>
      <c r="B103" s="2326" t="s">
        <v>264</v>
      </c>
      <c r="C103" s="2326"/>
      <c r="D103" s="2326" t="s">
        <v>263</v>
      </c>
      <c r="E103" s="2326"/>
      <c r="F103" s="2326" t="s">
        <v>601</v>
      </c>
      <c r="G103" s="2326"/>
      <c r="H103" s="1442"/>
      <c r="I103" s="1442"/>
      <c r="J103" s="1442"/>
      <c r="K103" s="152"/>
      <c r="L103" s="152"/>
      <c r="M103" s="142"/>
    </row>
    <row r="104" spans="1:13" ht="18" customHeight="1">
      <c r="A104" s="232"/>
      <c r="B104" s="1097">
        <v>2017</v>
      </c>
      <c r="C104" s="1097">
        <v>2016</v>
      </c>
      <c r="D104" s="1097">
        <v>2017</v>
      </c>
      <c r="E104" s="1097">
        <v>2016</v>
      </c>
      <c r="F104" s="1097">
        <v>2017</v>
      </c>
      <c r="G104" s="1097">
        <v>2016</v>
      </c>
      <c r="H104" s="1097">
        <v>2017</v>
      </c>
      <c r="I104" s="1097">
        <v>2016</v>
      </c>
      <c r="J104" s="1442"/>
      <c r="K104" s="152"/>
      <c r="L104" s="187"/>
      <c r="M104" s="239"/>
    </row>
    <row r="105" spans="1:13" ht="18" customHeight="1">
      <c r="A105" s="310" t="s">
        <v>493</v>
      </c>
      <c r="B105" s="521">
        <f>'[9]p65--71écoR4'!B105</f>
        <v>269171</v>
      </c>
      <c r="C105" s="521">
        <f>'[9]p65--71écoR4'!C105</f>
        <v>258281</v>
      </c>
      <c r="D105" s="521">
        <f>'[9]p65--71écoR4'!D105</f>
        <v>35310</v>
      </c>
      <c r="E105" s="1467">
        <f>'[9]p65--71écoR4'!E105</f>
        <v>32268</v>
      </c>
      <c r="F105" s="1467">
        <f>'[9]p65--71écoR4'!F105</f>
        <v>199328</v>
      </c>
      <c r="G105" s="521">
        <f>'[9]p65--71écoR4'!G105</f>
        <v>186821</v>
      </c>
      <c r="H105" s="521">
        <f>'[9]p65--71écoR4'!H105</f>
        <v>280026</v>
      </c>
      <c r="I105" s="521">
        <f>'[9]p65--71écoR4'!I105</f>
        <v>264161</v>
      </c>
      <c r="J105" s="521"/>
      <c r="K105" s="521"/>
      <c r="L105" s="312"/>
      <c r="M105" s="302" t="s">
        <v>812</v>
      </c>
    </row>
    <row r="106" spans="1:13" ht="18" customHeight="1" thickBot="1">
      <c r="A106" s="1291" t="s">
        <v>10</v>
      </c>
      <c r="B106" s="1435">
        <f>'[9]p65--71écoR4'!B106</f>
        <v>12.9</v>
      </c>
      <c r="C106" s="1435">
        <f>'[9]p65--71écoR4'!C106</f>
        <v>13</v>
      </c>
      <c r="D106" s="1435">
        <f>'[9]p65--71écoR4'!D106</f>
        <v>11.5</v>
      </c>
      <c r="E106" s="1435">
        <f>'[9]p65--71écoR4'!E106</f>
        <v>10.8</v>
      </c>
      <c r="F106" s="1435">
        <f>'[9]p65--71écoR4'!F106</f>
        <v>30.9</v>
      </c>
      <c r="G106" s="1435">
        <f>'[9]p65--71écoR4'!G106</f>
        <v>29.9</v>
      </c>
      <c r="H106" s="1435">
        <f>'[9]p65--71écoR4'!H106</f>
        <v>24.6</v>
      </c>
      <c r="I106" s="1435">
        <f>'[9]p65--71écoR4'!I106</f>
        <v>23.8</v>
      </c>
      <c r="J106" s="1435"/>
      <c r="K106" s="1435"/>
      <c r="L106" s="1268"/>
      <c r="M106" s="1292" t="s">
        <v>188</v>
      </c>
    </row>
    <row r="107" spans="1:13" ht="15" customHeight="1" thickTop="1">
      <c r="A107" s="313" t="s">
        <v>495</v>
      </c>
      <c r="B107" s="314"/>
      <c r="C107" s="315"/>
      <c r="D107" s="315"/>
      <c r="E107" s="315"/>
      <c r="F107" s="315"/>
      <c r="G107" s="315"/>
      <c r="H107" s="315"/>
      <c r="I107" s="315"/>
      <c r="J107" s="315"/>
      <c r="K107" s="314"/>
      <c r="L107" s="314"/>
      <c r="M107" s="316" t="s">
        <v>496</v>
      </c>
    </row>
    <row r="108" spans="1:13" ht="15" customHeight="1">
      <c r="A108" s="318" t="s">
        <v>482</v>
      </c>
      <c r="B108" s="302"/>
      <c r="C108" s="302"/>
      <c r="D108" s="302"/>
      <c r="E108" s="302"/>
      <c r="F108" s="302"/>
      <c r="G108" s="302"/>
      <c r="H108" s="302"/>
      <c r="I108" s="302"/>
      <c r="J108" s="302"/>
      <c r="K108" s="302"/>
      <c r="L108" s="302"/>
      <c r="M108" s="302" t="s">
        <v>483</v>
      </c>
    </row>
    <row r="109" spans="1:13" ht="18" customHeight="1">
      <c r="A109" s="313"/>
      <c r="B109" s="314"/>
      <c r="C109" s="315"/>
      <c r="D109" s="315"/>
      <c r="E109" s="315"/>
      <c r="F109" s="315"/>
      <c r="G109" s="315"/>
      <c r="H109" s="315"/>
      <c r="I109" s="315"/>
      <c r="J109" s="315"/>
      <c r="K109" s="314"/>
      <c r="L109" s="314"/>
      <c r="M109" s="316"/>
    </row>
    <row r="110" spans="1:13" s="263" customFormat="1" ht="18" customHeight="1">
      <c r="A110" s="431" t="s">
        <v>627</v>
      </c>
      <c r="B110" s="427"/>
      <c r="D110" s="81"/>
      <c r="E110" s="81"/>
      <c r="F110" s="81"/>
      <c r="G110" s="81"/>
      <c r="H110" s="81"/>
      <c r="I110" s="81"/>
      <c r="J110" s="81"/>
      <c r="K110" s="427"/>
      <c r="L110" s="427"/>
      <c r="M110" s="428" t="s">
        <v>628</v>
      </c>
    </row>
    <row r="111" spans="1:13" s="263" customFormat="1" ht="18" customHeight="1">
      <c r="A111" s="28"/>
      <c r="B111" s="20"/>
    </row>
    <row r="112" spans="1:13" s="263" customFormat="1" ht="18" customHeight="1" thickBot="1">
      <c r="A112" s="18" t="s">
        <v>839</v>
      </c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151" t="s">
        <v>840</v>
      </c>
    </row>
    <row r="113" spans="1:13" ht="18" customHeight="1" thickTop="1">
      <c r="A113" s="1316"/>
      <c r="B113" s="1316"/>
      <c r="C113" s="1316"/>
      <c r="D113" s="1316"/>
      <c r="E113" s="1317">
        <v>2017</v>
      </c>
      <c r="F113" s="1317"/>
      <c r="G113" s="1317"/>
      <c r="H113" s="1317">
        <v>2016</v>
      </c>
      <c r="I113" s="1316"/>
      <c r="J113" s="1318"/>
      <c r="K113" s="1319"/>
      <c r="L113" s="1319"/>
      <c r="M113" s="1320"/>
    </row>
    <row r="114" spans="1:13" ht="18" customHeight="1" thickBot="1">
      <c r="A114" s="1275" t="s">
        <v>841</v>
      </c>
      <c r="B114" s="1288"/>
      <c r="C114" s="1288"/>
      <c r="D114" s="1289"/>
      <c r="E114" s="1288">
        <f>'[9]p65--71écoR4'!E114</f>
        <v>0</v>
      </c>
      <c r="F114" s="1514"/>
      <c r="G114" s="1288"/>
      <c r="H114" s="1289">
        <f>'[9]p65--71écoR4'!H114</f>
        <v>0</v>
      </c>
      <c r="I114" s="1288"/>
      <c r="J114" s="1288"/>
      <c r="K114" s="1288"/>
      <c r="L114" s="1288"/>
      <c r="M114" s="1325" t="s">
        <v>842</v>
      </c>
    </row>
    <row r="115" spans="1:13" s="695" customFormat="1" ht="31.5" customHeight="1" thickTop="1" thickBot="1">
      <c r="A115" s="985" t="s">
        <v>647</v>
      </c>
      <c r="B115" s="985"/>
      <c r="M115" s="695" t="s">
        <v>648</v>
      </c>
    </row>
    <row r="116" spans="1:13" ht="13.5" customHeight="1" thickTop="1">
      <c r="A116" s="1515"/>
      <c r="B116" s="1515"/>
      <c r="C116" s="928"/>
      <c r="D116" s="928"/>
      <c r="E116" s="928"/>
      <c r="F116" s="928"/>
      <c r="G116" s="928"/>
      <c r="H116" s="928"/>
      <c r="I116" s="928"/>
      <c r="J116" s="928"/>
      <c r="K116" s="928"/>
      <c r="L116" s="928"/>
      <c r="M116" s="928"/>
    </row>
    <row r="117" spans="1:13" s="263" customFormat="1" ht="18" customHeight="1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</row>
    <row r="118" spans="1:13" s="263" customFormat="1" ht="18" customHeight="1">
      <c r="A118" s="431" t="s">
        <v>649</v>
      </c>
      <c r="B118" s="427"/>
      <c r="D118" s="81"/>
      <c r="E118" s="81"/>
      <c r="F118" s="81"/>
      <c r="G118" s="81"/>
      <c r="H118" s="81"/>
      <c r="I118" s="81"/>
      <c r="J118" s="81"/>
      <c r="K118" s="427"/>
      <c r="L118" s="427"/>
      <c r="M118" s="428" t="s">
        <v>650</v>
      </c>
    </row>
    <row r="119" spans="1:13" s="263" customFormat="1" ht="18" customHeight="1">
      <c r="A119" s="28"/>
      <c r="B119" s="20"/>
    </row>
    <row r="120" spans="1:13" ht="18" customHeight="1">
      <c r="A120" s="18" t="s">
        <v>113</v>
      </c>
      <c r="M120" s="107" t="s">
        <v>265</v>
      </c>
    </row>
    <row r="121" spans="1:13" ht="18" customHeight="1" thickBot="1">
      <c r="A121" s="103" t="s">
        <v>21</v>
      </c>
      <c r="K121" s="24"/>
      <c r="L121" s="24"/>
      <c r="M121" s="81" t="s">
        <v>276</v>
      </c>
    </row>
    <row r="122" spans="1:13" ht="18" customHeight="1" thickTop="1">
      <c r="A122" s="1238"/>
      <c r="B122" s="2316" t="s">
        <v>272</v>
      </c>
      <c r="C122" s="2316" t="s">
        <v>271</v>
      </c>
      <c r="D122" s="2316"/>
      <c r="E122" s="2316" t="s">
        <v>261</v>
      </c>
      <c r="F122" s="1420" t="s">
        <v>269</v>
      </c>
      <c r="G122" s="1420" t="s">
        <v>267</v>
      </c>
      <c r="H122" s="2294" t="s">
        <v>266</v>
      </c>
      <c r="I122" s="2294"/>
      <c r="J122" s="2160" t="s">
        <v>266</v>
      </c>
      <c r="K122" s="1239"/>
      <c r="L122" s="1239"/>
      <c r="M122" s="1218"/>
    </row>
    <row r="123" spans="1:13" ht="18" customHeight="1">
      <c r="A123" s="124"/>
      <c r="B123" s="2323"/>
      <c r="C123" s="2323"/>
      <c r="D123" s="2323"/>
      <c r="E123" s="2323"/>
      <c r="F123" s="1430" t="s">
        <v>270</v>
      </c>
      <c r="G123" s="1430" t="s">
        <v>268</v>
      </c>
      <c r="H123" s="2307" t="s">
        <v>499</v>
      </c>
      <c r="I123" s="2307"/>
      <c r="J123" s="2161" t="s">
        <v>1255</v>
      </c>
      <c r="K123" s="179"/>
      <c r="L123" s="179"/>
      <c r="M123" s="229"/>
    </row>
    <row r="124" spans="1:13" ht="18" customHeight="1">
      <c r="A124" s="237"/>
      <c r="B124" s="1422"/>
      <c r="C124" s="2304"/>
      <c r="D124" s="2304"/>
      <c r="E124" s="1422"/>
      <c r="F124" s="1422"/>
      <c r="G124" s="1422" t="s">
        <v>23</v>
      </c>
      <c r="H124" s="2304" t="s">
        <v>22</v>
      </c>
      <c r="I124" s="2304"/>
      <c r="J124" s="1343" t="s">
        <v>180</v>
      </c>
      <c r="K124" s="153"/>
      <c r="L124" s="153"/>
      <c r="M124" s="229"/>
    </row>
    <row r="125" spans="1:13" ht="18" customHeight="1">
      <c r="A125" s="237"/>
      <c r="B125" s="70" t="s">
        <v>274</v>
      </c>
      <c r="C125" s="2304" t="s">
        <v>273</v>
      </c>
      <c r="D125" s="2304"/>
      <c r="E125" s="1422" t="s">
        <v>27</v>
      </c>
      <c r="F125" s="1422" t="s">
        <v>86</v>
      </c>
      <c r="G125" s="1422" t="s">
        <v>24</v>
      </c>
      <c r="H125" s="2304" t="s">
        <v>507</v>
      </c>
      <c r="I125" s="2304"/>
      <c r="J125" s="180" t="s">
        <v>1256</v>
      </c>
      <c r="K125" s="153"/>
      <c r="L125" s="153"/>
      <c r="M125" s="229"/>
    </row>
    <row r="126" spans="1:13" ht="18" customHeight="1">
      <c r="A126" s="232"/>
      <c r="B126" s="1424"/>
      <c r="C126" s="2302"/>
      <c r="D126" s="2302"/>
      <c r="E126" s="1424"/>
      <c r="F126" s="1424" t="s">
        <v>26</v>
      </c>
      <c r="G126" s="1424" t="s">
        <v>25</v>
      </c>
      <c r="H126" s="2302"/>
      <c r="I126" s="2302"/>
      <c r="J126" s="1424"/>
      <c r="K126" s="69"/>
      <c r="L126" s="69"/>
      <c r="M126" s="142"/>
    </row>
    <row r="127" spans="1:13" ht="18" customHeight="1">
      <c r="A127" s="1101" t="s">
        <v>1222</v>
      </c>
      <c r="B127" s="32"/>
      <c r="C127" s="1099"/>
      <c r="D127" s="1099"/>
      <c r="E127" s="1099"/>
      <c r="F127" s="1099"/>
      <c r="G127" s="1099"/>
      <c r="H127" s="1100"/>
      <c r="I127" s="1424"/>
      <c r="J127" s="1424"/>
      <c r="K127" s="69"/>
      <c r="L127" s="62"/>
      <c r="M127" s="1129" t="s">
        <v>1223</v>
      </c>
    </row>
    <row r="128" spans="1:13" ht="18" customHeight="1">
      <c r="A128" s="232" t="s">
        <v>166</v>
      </c>
      <c r="B128" s="488">
        <f>'[3]p65--71écoR4'!B128</f>
        <v>1706</v>
      </c>
      <c r="C128" s="2369">
        <f>'[3]p65--71écoR4'!C128</f>
        <v>11419</v>
      </c>
      <c r="D128" s="2369">
        <f>'[3]p65--71écoR4'!D128</f>
        <v>0</v>
      </c>
      <c r="E128" s="487">
        <f>'[3]p65--71écoR4'!E128</f>
        <v>24643</v>
      </c>
      <c r="F128" s="487">
        <f>'[3]p65--71écoR4'!F128</f>
        <v>26820</v>
      </c>
      <c r="G128" s="1458" t="str">
        <f>'[3]p65--71écoR4'!G128</f>
        <v>…</v>
      </c>
      <c r="H128" s="2318">
        <f>'[3]p65--71écoR4'!H128</f>
        <v>70852</v>
      </c>
      <c r="I128" s="2318">
        <f>'[3]p65--71écoR4'!I128</f>
        <v>0</v>
      </c>
      <c r="J128" s="1459">
        <f>'[3]p65--71écoR4'!J128</f>
        <v>803</v>
      </c>
      <c r="K128" s="273"/>
      <c r="L128" s="274"/>
      <c r="M128" s="155" t="s">
        <v>275</v>
      </c>
    </row>
    <row r="129" spans="1:14" ht="18" customHeight="1">
      <c r="A129" s="30" t="s">
        <v>10</v>
      </c>
      <c r="B129" s="1446">
        <f>'[3]p65--71écoR4'!B129</f>
        <v>9.7430039977155918</v>
      </c>
      <c r="C129" s="2322">
        <f>'[3]p65--71écoR4'!C129</f>
        <v>8.5733377380022819</v>
      </c>
      <c r="D129" s="2322">
        <f>'[3]p65--71écoR4'!D129</f>
        <v>0</v>
      </c>
      <c r="E129" s="1446">
        <f>'[3]p65--71écoR4'!E129</f>
        <v>6.7205004854315975</v>
      </c>
      <c r="F129" s="1446">
        <f>'[3]p65--71écoR4'!F129</f>
        <v>6.6811316571548147</v>
      </c>
      <c r="G129" s="1447" t="str">
        <f>'[3]p65--71écoR4'!G129</f>
        <v>…</v>
      </c>
      <c r="H129" s="2322">
        <f>'[3]p65--71écoR4'!H129</f>
        <v>11.151982195107747</v>
      </c>
      <c r="I129" s="2322">
        <f>'[3]p65--71écoR4'!I129</f>
        <v>0</v>
      </c>
      <c r="J129" s="1446">
        <f>'[3]p65--71écoR4'!J129</f>
        <v>11.41273450824332</v>
      </c>
      <c r="K129" s="164"/>
      <c r="L129" s="164"/>
      <c r="M129" s="123" t="s">
        <v>188</v>
      </c>
    </row>
    <row r="130" spans="1:14" ht="18" customHeight="1">
      <c r="A130" s="1106"/>
      <c r="B130" s="1130"/>
      <c r="C130" s="1130"/>
      <c r="D130" s="1130"/>
      <c r="E130" s="1130"/>
      <c r="F130" s="1130"/>
      <c r="G130" s="1130"/>
      <c r="H130" s="1130"/>
      <c r="I130" s="1130"/>
      <c r="J130" s="1130"/>
      <c r="K130" s="1133"/>
      <c r="L130" s="1133"/>
      <c r="M130" s="1134"/>
    </row>
    <row r="131" spans="1:14" ht="18" customHeight="1">
      <c r="A131" s="1102" t="s">
        <v>1224</v>
      </c>
      <c r="B131" s="1424"/>
      <c r="C131" s="106"/>
      <c r="D131" s="106"/>
      <c r="E131" s="106"/>
      <c r="F131" s="106"/>
      <c r="G131" s="106"/>
      <c r="H131" s="1098"/>
      <c r="I131" s="1424"/>
      <c r="J131" s="1424"/>
      <c r="K131" s="69"/>
      <c r="L131" s="69"/>
      <c r="M131" s="1132" t="s">
        <v>1225</v>
      </c>
    </row>
    <row r="132" spans="1:14" ht="18" customHeight="1">
      <c r="A132" s="232" t="s">
        <v>166</v>
      </c>
      <c r="B132" s="488">
        <f>'[3]p65--71écoR4'!B132</f>
        <v>1706</v>
      </c>
      <c r="C132" s="2369">
        <f>'[3]p65--71écoR4'!C132</f>
        <v>13376</v>
      </c>
      <c r="D132" s="2369">
        <f>'[3]p65--71écoR4'!D132</f>
        <v>0</v>
      </c>
      <c r="E132" s="487">
        <f>'[3]p65--71écoR4'!E132</f>
        <v>27690</v>
      </c>
      <c r="F132" s="487">
        <f>'[3]p65--71écoR4'!F132</f>
        <v>33582</v>
      </c>
      <c r="G132" s="1458" t="str">
        <f>'[3]p65--71écoR4'!G132</f>
        <v>…</v>
      </c>
      <c r="H132" s="2318">
        <f>'[3]p65--71écoR4'!H132</f>
        <v>110178</v>
      </c>
      <c r="I132" s="2318">
        <f>'[3]p65--71écoR4'!I132</f>
        <v>0</v>
      </c>
      <c r="J132" s="1459" t="str">
        <f>'[3]p65--71écoR4'!J132</f>
        <v>…</v>
      </c>
      <c r="K132" s="273"/>
      <c r="L132" s="274"/>
      <c r="M132" s="155" t="s">
        <v>275</v>
      </c>
    </row>
    <row r="133" spans="1:14" ht="18" customHeight="1" thickBot="1">
      <c r="A133" s="1183" t="s">
        <v>10</v>
      </c>
      <c r="B133" s="1433">
        <f>'[3]p65--71écoR4'!B133</f>
        <v>8.96385035729298</v>
      </c>
      <c r="C133" s="2317">
        <f>'[3]p65--71écoR4'!C133</f>
        <v>8.8578675160754141</v>
      </c>
      <c r="D133" s="2317">
        <f>'[3]p65--71écoR4'!D133</f>
        <v>0</v>
      </c>
      <c r="E133" s="1433">
        <f>'[3]p65--71écoR4'!E133</f>
        <v>7.2683460772192863</v>
      </c>
      <c r="F133" s="1433">
        <f>'[3]p65--71écoR4'!F133</f>
        <v>7.9318253212812042</v>
      </c>
      <c r="G133" s="1435" t="str">
        <f>'[3]p65--71écoR4'!G133</f>
        <v>…</v>
      </c>
      <c r="H133" s="2317">
        <f>'[3]p65--71écoR4'!H133</f>
        <v>14.706322044667026</v>
      </c>
      <c r="I133" s="2317">
        <f>'[3]p65--71écoR4'!I133</f>
        <v>0</v>
      </c>
      <c r="J133" s="1433" t="str">
        <f>'[3]p65--71écoR4'!J133</f>
        <v>…</v>
      </c>
      <c r="K133" s="1286"/>
      <c r="L133" s="1286"/>
      <c r="M133" s="1179" t="s">
        <v>188</v>
      </c>
    </row>
    <row r="134" spans="1:14" ht="18" customHeight="1" thickTop="1">
      <c r="A134" s="2320" t="s">
        <v>1258</v>
      </c>
      <c r="B134" s="2321"/>
      <c r="C134" s="2321"/>
      <c r="D134" s="2321"/>
      <c r="E134" s="2321"/>
      <c r="F134" s="2321"/>
      <c r="G134" s="2321"/>
      <c r="I134" s="2313" t="s">
        <v>1257</v>
      </c>
      <c r="J134" s="2313"/>
      <c r="K134" s="2313"/>
      <c r="L134" s="2313"/>
      <c r="M134" s="2313"/>
      <c r="N134" s="287"/>
    </row>
    <row r="135" spans="1:14" ht="18" customHeight="1"/>
    <row r="136" spans="1:14" ht="18" customHeight="1">
      <c r="A136" s="18" t="s">
        <v>114</v>
      </c>
      <c r="M136" s="107" t="s">
        <v>277</v>
      </c>
    </row>
    <row r="137" spans="1:14" ht="18" customHeight="1" thickBot="1">
      <c r="A137" s="103" t="s">
        <v>21</v>
      </c>
      <c r="K137" s="24"/>
      <c r="L137" s="24"/>
      <c r="M137" s="81" t="s">
        <v>276</v>
      </c>
    </row>
    <row r="138" spans="1:14" ht="18" customHeight="1" thickTop="1">
      <c r="A138" s="1321"/>
      <c r="B138" s="1316"/>
      <c r="C138" s="1322"/>
      <c r="D138" s="1323"/>
      <c r="E138" s="1317">
        <v>2017</v>
      </c>
      <c r="F138" s="1317"/>
      <c r="G138" s="1317"/>
      <c r="H138" s="1317">
        <v>2016</v>
      </c>
      <c r="I138" s="1323"/>
      <c r="J138" s="1322"/>
      <c r="K138" s="1322"/>
      <c r="L138" s="1322"/>
      <c r="M138" s="1316"/>
    </row>
    <row r="139" spans="1:14" ht="18" customHeight="1">
      <c r="A139" s="275" t="s">
        <v>28</v>
      </c>
      <c r="B139" s="197"/>
      <c r="C139" s="1448"/>
      <c r="D139" s="1448"/>
      <c r="E139" s="1448">
        <f>'[3]p65--71écoR4'!E139</f>
        <v>4275.7849999999999</v>
      </c>
      <c r="F139" s="1448"/>
      <c r="G139" s="1448"/>
      <c r="H139" s="1448" t="str">
        <f>'[3]p65--71écoR4'!H139</f>
        <v>…</v>
      </c>
      <c r="I139" s="197"/>
      <c r="J139" s="197"/>
      <c r="K139" s="197"/>
      <c r="L139" s="197"/>
      <c r="M139" s="139" t="s">
        <v>278</v>
      </c>
    </row>
    <row r="140" spans="1:14" ht="18" customHeight="1">
      <c r="A140" s="275" t="s">
        <v>87</v>
      </c>
      <c r="B140" s="197"/>
      <c r="C140" s="1448"/>
      <c r="D140" s="1448"/>
      <c r="E140" s="1448">
        <f>'[3]p65--71écoR4'!E140</f>
        <v>3196.4569999999999</v>
      </c>
      <c r="F140" s="1448"/>
      <c r="G140" s="1448"/>
      <c r="H140" s="1448" t="str">
        <f>'[3]p65--71écoR4'!H140</f>
        <v>…</v>
      </c>
      <c r="I140" s="197"/>
      <c r="J140" s="197"/>
      <c r="K140" s="197"/>
      <c r="L140" s="197"/>
      <c r="M140" s="139" t="s">
        <v>279</v>
      </c>
    </row>
    <row r="141" spans="1:14" ht="18" customHeight="1">
      <c r="A141" s="275" t="s">
        <v>88</v>
      </c>
      <c r="B141" s="197"/>
      <c r="C141" s="1448"/>
      <c r="D141" s="1448"/>
      <c r="E141" s="1448">
        <f>'[3]p65--71écoR4'!E141</f>
        <v>7305.8249999999998</v>
      </c>
      <c r="F141" s="1448"/>
      <c r="G141" s="1448"/>
      <c r="H141" s="1448" t="str">
        <f>'[3]p65--71écoR4'!H141</f>
        <v>…</v>
      </c>
      <c r="I141" s="197"/>
      <c r="J141" s="197"/>
      <c r="K141" s="197"/>
      <c r="L141" s="197"/>
      <c r="M141" s="139" t="s">
        <v>280</v>
      </c>
    </row>
    <row r="142" spans="1:14" ht="18" customHeight="1">
      <c r="A142" s="275" t="s">
        <v>89</v>
      </c>
      <c r="B142" s="197"/>
      <c r="C142" s="1448"/>
      <c r="D142" s="1448"/>
      <c r="E142" s="1448">
        <f>'[3]p65--71écoR4'!E142</f>
        <v>5348.6030000000001</v>
      </c>
      <c r="F142" s="1448"/>
      <c r="G142" s="1448"/>
      <c r="H142" s="1448" t="str">
        <f>'[3]p65--71écoR4'!H142</f>
        <v>…</v>
      </c>
      <c r="I142" s="197"/>
      <c r="J142" s="197"/>
      <c r="K142" s="197"/>
      <c r="L142" s="197"/>
      <c r="M142" s="139" t="s">
        <v>281</v>
      </c>
    </row>
    <row r="143" spans="1:14" ht="18" customHeight="1" thickBot="1">
      <c r="A143" s="1290" t="s">
        <v>90</v>
      </c>
      <c r="B143" s="1288"/>
      <c r="C143" s="1289"/>
      <c r="D143" s="1289"/>
      <c r="E143" s="1289">
        <f>'[3]p65--71écoR4'!E143</f>
        <v>7478.5450000000001</v>
      </c>
      <c r="F143" s="1289"/>
      <c r="G143" s="1289"/>
      <c r="H143" s="1289" t="str">
        <f>'[3]p65--71écoR4'!H143</f>
        <v>…</v>
      </c>
      <c r="I143" s="1288"/>
      <c r="J143" s="1288"/>
      <c r="K143" s="1288"/>
      <c r="L143" s="1288"/>
      <c r="M143" s="1207" t="s">
        <v>282</v>
      </c>
    </row>
    <row r="144" spans="1:14" ht="18" customHeight="1" thickTop="1">
      <c r="A144" s="2320" t="s">
        <v>1258</v>
      </c>
      <c r="B144" s="2321"/>
      <c r="C144" s="2321"/>
      <c r="D144" s="2321"/>
      <c r="E144" s="2321"/>
      <c r="F144" s="2321"/>
      <c r="G144" s="2321"/>
      <c r="I144" s="2313" t="s">
        <v>1257</v>
      </c>
      <c r="J144" s="2313"/>
      <c r="K144" s="2313"/>
      <c r="L144" s="2313"/>
      <c r="M144" s="2313"/>
    </row>
    <row r="145" spans="1:13" ht="18" customHeight="1">
      <c r="A145" s="237"/>
      <c r="B145" s="432"/>
      <c r="C145" s="432"/>
      <c r="D145" s="432"/>
      <c r="E145" s="432"/>
      <c r="F145" s="432"/>
      <c r="G145" s="432"/>
      <c r="H145" s="432"/>
      <c r="I145" s="432"/>
      <c r="J145" s="432"/>
      <c r="K145" s="432"/>
      <c r="L145" s="432"/>
      <c r="M145" s="229"/>
    </row>
    <row r="146" spans="1:13" ht="18" customHeight="1">
      <c r="A146" s="18" t="s">
        <v>115</v>
      </c>
      <c r="M146" s="107" t="s">
        <v>283</v>
      </c>
    </row>
    <row r="147" spans="1:13" ht="18" customHeight="1" thickBot="1">
      <c r="A147" s="103" t="s">
        <v>21</v>
      </c>
      <c r="K147" s="24"/>
      <c r="L147" s="24"/>
      <c r="M147" s="81" t="s">
        <v>276</v>
      </c>
    </row>
    <row r="148" spans="1:13" ht="18" customHeight="1" thickTop="1">
      <c r="A148" s="1321"/>
      <c r="B148" s="1316"/>
      <c r="C148" s="1322"/>
      <c r="D148" s="1323"/>
      <c r="E148" s="1317">
        <v>2017</v>
      </c>
      <c r="F148" s="1317"/>
      <c r="G148" s="1317"/>
      <c r="H148" s="1317">
        <v>2016</v>
      </c>
      <c r="I148" s="1323"/>
      <c r="J148" s="1322"/>
      <c r="K148" s="1322"/>
      <c r="L148" s="1322"/>
      <c r="M148" s="1316"/>
    </row>
    <row r="149" spans="1:13" ht="18" customHeight="1">
      <c r="A149" s="269" t="s">
        <v>28</v>
      </c>
      <c r="B149" s="197"/>
      <c r="C149" s="197"/>
      <c r="D149" s="618"/>
      <c r="E149" s="618">
        <f>'[3]p65--71écoR4'!E149</f>
        <v>107.334</v>
      </c>
      <c r="F149" s="911"/>
      <c r="G149" s="618"/>
      <c r="H149" s="618" t="str">
        <f>'[3]p65--71écoR4'!H149</f>
        <v>…</v>
      </c>
      <c r="I149" s="197"/>
      <c r="J149" s="197"/>
      <c r="K149" s="197"/>
      <c r="L149" s="197"/>
      <c r="M149" s="139" t="s">
        <v>278</v>
      </c>
    </row>
    <row r="150" spans="1:13" ht="18" customHeight="1">
      <c r="A150" s="269" t="s">
        <v>87</v>
      </c>
      <c r="B150" s="197"/>
      <c r="C150" s="197"/>
      <c r="D150" s="618"/>
      <c r="E150" s="618">
        <f>'[3]p65--71écoR4'!E150</f>
        <v>231.91399999999999</v>
      </c>
      <c r="F150" s="911"/>
      <c r="G150" s="618"/>
      <c r="H150" s="618" t="str">
        <f>'[3]p65--71écoR4'!H150</f>
        <v>…</v>
      </c>
      <c r="I150" s="197"/>
      <c r="J150" s="197"/>
      <c r="K150" s="197"/>
      <c r="L150" s="197"/>
      <c r="M150" s="139" t="s">
        <v>279</v>
      </c>
    </row>
    <row r="151" spans="1:13" ht="18" customHeight="1">
      <c r="A151" s="269" t="s">
        <v>88</v>
      </c>
      <c r="B151" s="197"/>
      <c r="C151" s="197"/>
      <c r="D151" s="618"/>
      <c r="E151" s="618">
        <f>'[3]p65--71écoR4'!E151</f>
        <v>367.63400000000001</v>
      </c>
      <c r="F151" s="911"/>
      <c r="G151" s="618"/>
      <c r="H151" s="618" t="str">
        <f>'[3]p65--71écoR4'!H151</f>
        <v>…</v>
      </c>
      <c r="I151" s="197"/>
      <c r="J151" s="197"/>
      <c r="K151" s="197"/>
      <c r="L151" s="197"/>
      <c r="M151" s="139" t="s">
        <v>280</v>
      </c>
    </row>
    <row r="152" spans="1:13" ht="18" customHeight="1">
      <c r="A152" s="269" t="s">
        <v>89</v>
      </c>
      <c r="B152" s="197"/>
      <c r="C152" s="197"/>
      <c r="D152" s="618"/>
      <c r="E152" s="618">
        <f>'[3]p65--71écoR4'!E152</f>
        <v>432.75599999999997</v>
      </c>
      <c r="F152" s="911"/>
      <c r="G152" s="618"/>
      <c r="H152" s="618" t="str">
        <f>'[3]p65--71écoR4'!H152</f>
        <v>…</v>
      </c>
      <c r="I152" s="197"/>
      <c r="J152" s="197"/>
      <c r="K152" s="197"/>
      <c r="L152" s="197"/>
      <c r="M152" s="139" t="s">
        <v>281</v>
      </c>
    </row>
    <row r="153" spans="1:13" ht="18" customHeight="1" thickBot="1">
      <c r="A153" s="1290" t="s">
        <v>90</v>
      </c>
      <c r="B153" s="1288"/>
      <c r="C153" s="1289"/>
      <c r="D153" s="1289"/>
      <c r="E153" s="1289">
        <f>'[3]p65--71écoR4'!E153</f>
        <v>564.94200000000001</v>
      </c>
      <c r="F153" s="1289"/>
      <c r="G153" s="1289"/>
      <c r="H153" s="1289" t="str">
        <f>'[3]p65--71écoR4'!H153</f>
        <v>…</v>
      </c>
      <c r="I153" s="1288"/>
      <c r="J153" s="1288"/>
      <c r="K153" s="1288"/>
      <c r="L153" s="1288"/>
      <c r="M153" s="1207" t="s">
        <v>282</v>
      </c>
    </row>
    <row r="154" spans="1:13" ht="18" customHeight="1" thickTop="1">
      <c r="A154" s="2320" t="s">
        <v>1258</v>
      </c>
      <c r="B154" s="2321"/>
      <c r="C154" s="2321"/>
      <c r="D154" s="2321"/>
      <c r="E154" s="2321"/>
      <c r="F154" s="2321"/>
      <c r="G154" s="2321"/>
      <c r="I154" s="2313" t="s">
        <v>1257</v>
      </c>
      <c r="J154" s="2313"/>
      <c r="K154" s="2313"/>
      <c r="L154" s="2313"/>
      <c r="M154" s="2313"/>
    </row>
    <row r="155" spans="1:13" ht="18" customHeight="1"/>
    <row r="156" spans="1:13" ht="18" customHeight="1">
      <c r="A156" s="431" t="s">
        <v>651</v>
      </c>
      <c r="B156" s="427"/>
      <c r="C156" s="263"/>
      <c r="K156" s="427"/>
      <c r="L156" s="427"/>
      <c r="M156" s="428" t="s">
        <v>652</v>
      </c>
    </row>
    <row r="157" spans="1:13" ht="18" customHeight="1">
      <c r="A157" s="28"/>
      <c r="B157" s="20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</row>
    <row r="158" spans="1:13" ht="18" customHeight="1" thickBot="1">
      <c r="A158" s="18" t="s">
        <v>116</v>
      </c>
      <c r="M158" s="107" t="s">
        <v>289</v>
      </c>
    </row>
    <row r="159" spans="1:13" ht="18" customHeight="1" thickTop="1">
      <c r="A159" s="1242"/>
      <c r="B159" s="1243" t="s">
        <v>191</v>
      </c>
      <c r="C159" s="1243" t="s">
        <v>393</v>
      </c>
      <c r="D159" s="2316" t="s">
        <v>581</v>
      </c>
      <c r="E159" s="2316"/>
      <c r="F159" s="1244" t="s">
        <v>563</v>
      </c>
      <c r="G159" s="1245" t="s">
        <v>288</v>
      </c>
      <c r="H159" s="1245" t="s">
        <v>287</v>
      </c>
      <c r="I159" s="1245" t="s">
        <v>286</v>
      </c>
      <c r="J159" s="1444" t="s">
        <v>285</v>
      </c>
      <c r="K159" s="1444" t="s">
        <v>284</v>
      </c>
      <c r="L159" s="1444"/>
      <c r="M159" s="1242"/>
    </row>
    <row r="160" spans="1:13" ht="36" customHeight="1">
      <c r="A160" s="277"/>
      <c r="B160" s="1427" t="s">
        <v>4</v>
      </c>
      <c r="C160" s="1427" t="s">
        <v>434</v>
      </c>
      <c r="D160" s="2315" t="s">
        <v>582</v>
      </c>
      <c r="E160" s="2315"/>
      <c r="F160" s="1443" t="s">
        <v>564</v>
      </c>
      <c r="G160" s="1427" t="s">
        <v>33</v>
      </c>
      <c r="H160" s="1427" t="s">
        <v>32</v>
      </c>
      <c r="I160" s="1427" t="s">
        <v>31</v>
      </c>
      <c r="J160" s="1427" t="s">
        <v>30</v>
      </c>
      <c r="K160" s="1427" t="s">
        <v>29</v>
      </c>
      <c r="L160" s="1427"/>
      <c r="M160" s="278"/>
    </row>
    <row r="161" spans="1:13" ht="18" customHeight="1">
      <c r="A161" s="1101" t="s">
        <v>1230</v>
      </c>
      <c r="B161" s="654"/>
      <c r="C161" s="654"/>
      <c r="D161" s="1135"/>
      <c r="E161" s="1135"/>
      <c r="F161" s="1135"/>
      <c r="G161" s="654"/>
      <c r="H161" s="654"/>
      <c r="I161" s="654"/>
      <c r="J161" s="654"/>
      <c r="K161" s="654"/>
      <c r="L161" s="654"/>
      <c r="M161" s="74" t="s">
        <v>1232</v>
      </c>
    </row>
    <row r="162" spans="1:13" ht="18" customHeight="1">
      <c r="A162" s="232" t="s">
        <v>167</v>
      </c>
      <c r="B162" s="1437">
        <f>'[2]p65--71écoR4'!B162</f>
        <v>90</v>
      </c>
      <c r="C162" s="1437">
        <f>'[2]p65--71écoR4'!C162</f>
        <v>6</v>
      </c>
      <c r="D162" s="2366">
        <f>'[2]p65--71écoR4'!D162:E162</f>
        <v>0</v>
      </c>
      <c r="E162" s="2366"/>
      <c r="F162" s="1437">
        <f>'[2]p65--71écoR4'!F162</f>
        <v>24</v>
      </c>
      <c r="G162" s="1437">
        <f>'[2]p65--71écoR4'!G162</f>
        <v>4</v>
      </c>
      <c r="H162" s="1437">
        <f>'[2]p65--71écoR4'!H162</f>
        <v>15</v>
      </c>
      <c r="I162" s="1437">
        <f>'[2]p65--71écoR4'!I162</f>
        <v>23</v>
      </c>
      <c r="J162" s="1437">
        <f>'[2]p65--71écoR4'!J162</f>
        <v>11</v>
      </c>
      <c r="K162" s="1437">
        <f>'[2]p65--71écoR4'!K162</f>
        <v>7</v>
      </c>
      <c r="L162" s="280"/>
      <c r="M162" s="155" t="s">
        <v>290</v>
      </c>
    </row>
    <row r="163" spans="1:13" ht="18" customHeight="1">
      <c r="A163" s="30" t="s">
        <v>10</v>
      </c>
      <c r="B163" s="1447">
        <f>'[2]p65--71écoR4'!B163</f>
        <v>100</v>
      </c>
      <c r="C163" s="1447">
        <f>'[2]p65--71écoR4'!C163</f>
        <v>6.666666666666667</v>
      </c>
      <c r="D163" s="2311" t="str">
        <f>'[2]p65--71écoR4'!D163:E163</f>
        <v>-</v>
      </c>
      <c r="E163" s="2311"/>
      <c r="F163" s="1447">
        <f>'[2]p65--71écoR4'!F163</f>
        <v>26.666666666666668</v>
      </c>
      <c r="G163" s="1447">
        <f>'[2]p65--71écoR4'!G163</f>
        <v>4.4444444444444446</v>
      </c>
      <c r="H163" s="1447">
        <f>'[2]p65--71écoR4'!H163</f>
        <v>16.666666666666664</v>
      </c>
      <c r="I163" s="1447">
        <f>'[2]p65--71écoR4'!I163</f>
        <v>25.555555555555554</v>
      </c>
      <c r="J163" s="1447">
        <f>'[2]p65--71écoR4'!J163</f>
        <v>12.222222222222221</v>
      </c>
      <c r="K163" s="1447">
        <f>'[2]p65--71écoR4'!K163</f>
        <v>7.7777777777777777</v>
      </c>
      <c r="L163" s="1447"/>
      <c r="M163" s="123" t="s">
        <v>188</v>
      </c>
    </row>
    <row r="164" spans="1:13" ht="18" customHeight="1">
      <c r="A164" s="1106"/>
      <c r="B164" s="1130"/>
      <c r="C164" s="1130"/>
      <c r="D164" s="1130"/>
      <c r="E164" s="1130"/>
      <c r="F164" s="1130"/>
      <c r="G164" s="1130"/>
      <c r="H164" s="1130"/>
      <c r="I164" s="1130"/>
      <c r="J164" s="1130"/>
      <c r="K164" s="1130"/>
      <c r="L164" s="1130"/>
      <c r="M164" s="1134"/>
    </row>
    <row r="165" spans="1:13" ht="18" customHeight="1">
      <c r="A165" s="1102" t="s">
        <v>1231</v>
      </c>
      <c r="B165" s="1427"/>
      <c r="C165" s="1427"/>
      <c r="D165" s="1443"/>
      <c r="E165" s="1443"/>
      <c r="F165" s="1443"/>
      <c r="G165" s="1427"/>
      <c r="H165" s="1427"/>
      <c r="I165" s="1427"/>
      <c r="J165" s="1427"/>
      <c r="K165" s="1427"/>
      <c r="L165" s="1427"/>
      <c r="M165" s="1103" t="s">
        <v>1233</v>
      </c>
    </row>
    <row r="166" spans="1:13" s="263" customFormat="1" ht="18" customHeight="1">
      <c r="A166" s="232" t="s">
        <v>167</v>
      </c>
      <c r="B166" s="1437">
        <f>'[2]p65--71écoR4'!B166</f>
        <v>93</v>
      </c>
      <c r="C166" s="1437">
        <f>'[2]p65--71écoR4'!C166</f>
        <v>6</v>
      </c>
      <c r="D166" s="2314">
        <f>'[2]p65--71écoR4'!D166:E166</f>
        <v>1</v>
      </c>
      <c r="E166" s="2314"/>
      <c r="F166" s="1437">
        <f>'[2]p65--71écoR4'!F166</f>
        <v>24</v>
      </c>
      <c r="G166" s="1437">
        <f>'[2]p65--71écoR4'!G166</f>
        <v>6</v>
      </c>
      <c r="H166" s="1437">
        <f>'[2]p65--71écoR4'!H166</f>
        <v>15</v>
      </c>
      <c r="I166" s="1437">
        <f>'[2]p65--71écoR4'!I166</f>
        <v>23</v>
      </c>
      <c r="J166" s="1437">
        <f>'[2]p65--71écoR4'!J166</f>
        <v>11</v>
      </c>
      <c r="K166" s="1437">
        <f>'[2]p65--71écoR4'!K166</f>
        <v>7</v>
      </c>
      <c r="L166" s="280"/>
      <c r="M166" s="155" t="s">
        <v>290</v>
      </c>
    </row>
    <row r="167" spans="1:13" s="263" customFormat="1" ht="18" customHeight="1" thickBot="1">
      <c r="A167" s="1183" t="s">
        <v>10</v>
      </c>
      <c r="B167" s="1435">
        <f>'[2]p65--71écoR4'!B167</f>
        <v>100</v>
      </c>
      <c r="C167" s="1435">
        <f>'[2]p65--71écoR4'!C167</f>
        <v>6.4516129032258061</v>
      </c>
      <c r="D167" s="2342">
        <f>'[2]p65--71écoR4'!D167:E167</f>
        <v>1.0752688172043012</v>
      </c>
      <c r="E167" s="2342"/>
      <c r="F167" s="1435">
        <f>'[2]p65--71écoR4'!F167</f>
        <v>25.806451612903224</v>
      </c>
      <c r="G167" s="1435">
        <f>'[2]p65--71écoR4'!G167</f>
        <v>6.4516129032258061</v>
      </c>
      <c r="H167" s="1435">
        <f>'[2]p65--71écoR4'!H167</f>
        <v>16.129032258064516</v>
      </c>
      <c r="I167" s="1435">
        <f>'[2]p65--71écoR4'!I167</f>
        <v>24.731182795698924</v>
      </c>
      <c r="J167" s="1435">
        <f>'[2]p65--71écoR4'!J167</f>
        <v>11.827956989247312</v>
      </c>
      <c r="K167" s="1435">
        <f>'[2]p65--71écoR4'!K167</f>
        <v>7.5268817204301079</v>
      </c>
      <c r="L167" s="1435"/>
      <c r="M167" s="1179" t="s">
        <v>188</v>
      </c>
    </row>
    <row r="168" spans="1:13" ht="18" customHeight="1" thickTop="1">
      <c r="A168" s="102" t="s">
        <v>565</v>
      </c>
      <c r="B168" s="102"/>
      <c r="C168" s="102"/>
      <c r="D168" s="102"/>
      <c r="E168" s="102"/>
      <c r="F168" s="456"/>
      <c r="G168" s="457"/>
      <c r="H168" s="457"/>
      <c r="M168" s="265" t="s">
        <v>566</v>
      </c>
    </row>
    <row r="169" spans="1:13" ht="18" customHeight="1">
      <c r="A169" s="98" t="s">
        <v>1259</v>
      </c>
      <c r="B169" s="98"/>
      <c r="M169" s="81" t="s">
        <v>1260</v>
      </c>
    </row>
    <row r="170" spans="1:13" ht="18" customHeight="1"/>
    <row r="171" spans="1:13" ht="25.5" customHeight="1"/>
    <row r="172" spans="1:13" ht="18" customHeight="1" thickBot="1">
      <c r="A172" s="237"/>
      <c r="B172" s="432"/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229"/>
    </row>
    <row r="173" spans="1:13" ht="13.5" customHeight="1" thickTop="1">
      <c r="A173" s="928"/>
      <c r="B173" s="928"/>
      <c r="C173" s="928"/>
      <c r="D173" s="928"/>
      <c r="E173" s="928"/>
      <c r="F173" s="928"/>
      <c r="G173" s="928"/>
      <c r="H173" s="928"/>
      <c r="I173" s="928"/>
      <c r="J173" s="928"/>
      <c r="K173" s="928"/>
      <c r="L173" s="928"/>
      <c r="M173" s="928"/>
    </row>
    <row r="174" spans="1:13" ht="18" customHeight="1">
      <c r="A174" s="229"/>
      <c r="B174" s="229"/>
      <c r="C174" s="229"/>
      <c r="D174" s="229"/>
      <c r="E174" s="229"/>
      <c r="F174" s="229"/>
      <c r="G174" s="229"/>
      <c r="H174" s="229"/>
      <c r="I174" s="229"/>
      <c r="J174" s="229"/>
      <c r="K174" s="229"/>
      <c r="L174" s="229"/>
      <c r="M174" s="229"/>
    </row>
    <row r="175" spans="1:13" ht="18" customHeight="1" thickBot="1">
      <c r="A175" s="18" t="s">
        <v>117</v>
      </c>
      <c r="M175" s="107" t="s">
        <v>292</v>
      </c>
    </row>
    <row r="176" spans="1:13" ht="18" customHeight="1" thickTop="1">
      <c r="A176" s="1242"/>
      <c r="B176" s="1444" t="s">
        <v>191</v>
      </c>
      <c r="C176" s="1444" t="s">
        <v>393</v>
      </c>
      <c r="D176" s="2316" t="s">
        <v>581</v>
      </c>
      <c r="E176" s="2316"/>
      <c r="F176" s="1244" t="s">
        <v>563</v>
      </c>
      <c r="G176" s="1245" t="s">
        <v>288</v>
      </c>
      <c r="H176" s="1245" t="s">
        <v>287</v>
      </c>
      <c r="I176" s="1245" t="s">
        <v>286</v>
      </c>
      <c r="J176" s="1444" t="s">
        <v>285</v>
      </c>
      <c r="K176" s="1444" t="s">
        <v>284</v>
      </c>
      <c r="L176" s="1444"/>
      <c r="M176" s="1242"/>
    </row>
    <row r="177" spans="1:13" ht="36" customHeight="1">
      <c r="A177" s="277"/>
      <c r="B177" s="1427" t="s">
        <v>4</v>
      </c>
      <c r="C177" s="1427" t="s">
        <v>394</v>
      </c>
      <c r="D177" s="2315" t="s">
        <v>582</v>
      </c>
      <c r="E177" s="2315"/>
      <c r="F177" s="1443" t="s">
        <v>564</v>
      </c>
      <c r="G177" s="1427" t="s">
        <v>33</v>
      </c>
      <c r="H177" s="1427" t="s">
        <v>32</v>
      </c>
      <c r="I177" s="1427" t="s">
        <v>31</v>
      </c>
      <c r="J177" s="1427" t="s">
        <v>30</v>
      </c>
      <c r="K177" s="1427" t="s">
        <v>29</v>
      </c>
      <c r="L177" s="1427"/>
      <c r="M177" s="278"/>
    </row>
    <row r="178" spans="1:13" ht="18" customHeight="1">
      <c r="A178" s="1101" t="s">
        <v>1230</v>
      </c>
      <c r="B178" s="654"/>
      <c r="C178" s="654"/>
      <c r="D178" s="1135"/>
      <c r="E178" s="1135"/>
      <c r="F178" s="1135"/>
      <c r="G178" s="654"/>
      <c r="H178" s="654"/>
      <c r="I178" s="654"/>
      <c r="J178" s="654"/>
      <c r="K178" s="654"/>
      <c r="L178" s="654"/>
      <c r="M178" s="74" t="s">
        <v>1232</v>
      </c>
    </row>
    <row r="179" spans="1:13" ht="18" customHeight="1">
      <c r="A179" s="269" t="s">
        <v>168</v>
      </c>
      <c r="B179" s="1436">
        <f>'[2]p65--71écoR4'!B179</f>
        <v>8519</v>
      </c>
      <c r="C179" s="1464">
        <f>'[2]p65--71écoR4'!C179</f>
        <v>532</v>
      </c>
      <c r="D179" s="2364">
        <f>'[2]p65--71écoR4'!D179:E179</f>
        <v>0</v>
      </c>
      <c r="E179" s="2364"/>
      <c r="F179" s="1436">
        <f>'[2]p65--71écoR4'!F179</f>
        <v>381</v>
      </c>
      <c r="G179" s="1464">
        <f>'[2]p65--71écoR4'!G179</f>
        <v>1420</v>
      </c>
      <c r="H179" s="1464">
        <f>'[2]p65--71écoR4'!H179</f>
        <v>2277</v>
      </c>
      <c r="I179" s="1464">
        <f>'[2]p65--71écoR4'!I179</f>
        <v>2583</v>
      </c>
      <c r="J179" s="1464">
        <f>'[2]p65--71écoR4'!J179</f>
        <v>892</v>
      </c>
      <c r="K179" s="1464">
        <f>'[2]p65--71écoR4'!K179</f>
        <v>434</v>
      </c>
      <c r="L179" s="280"/>
      <c r="M179" s="155" t="s">
        <v>291</v>
      </c>
    </row>
    <row r="180" spans="1:13" ht="18" customHeight="1">
      <c r="A180" s="30" t="s">
        <v>10</v>
      </c>
      <c r="B180" s="1447">
        <f>'[2]p65--71écoR4'!B180</f>
        <v>100</v>
      </c>
      <c r="C180" s="1447">
        <f>'[2]p65--71écoR4'!C180</f>
        <v>6.2448644207066559</v>
      </c>
      <c r="D180" s="2311" t="str">
        <f>'[2]p65--71écoR4'!D180:E180</f>
        <v>-</v>
      </c>
      <c r="E180" s="2311"/>
      <c r="F180" s="1447">
        <f>'[2]p65--71écoR4'!F180</f>
        <v>4.4723559103181127</v>
      </c>
      <c r="G180" s="1447">
        <f>'[2]p65--71écoR4'!G180</f>
        <v>16.668623077826037</v>
      </c>
      <c r="H180" s="1447">
        <f>'[2]p65--71écoR4'!H180</f>
        <v>26.728489259302734</v>
      </c>
      <c r="I180" s="1447">
        <f>'[2]p65--71écoR4'!I180</f>
        <v>30.320460147904683</v>
      </c>
      <c r="J180" s="1447">
        <f>'[2]p65--71écoR4'!J180</f>
        <v>10.470712524944242</v>
      </c>
      <c r="K180" s="1447">
        <f>'[2]p65--71écoR4'!K180</f>
        <v>5.0944946589975348</v>
      </c>
      <c r="L180" s="1447"/>
      <c r="M180" s="123" t="s">
        <v>188</v>
      </c>
    </row>
    <row r="181" spans="1:13" ht="18" customHeight="1">
      <c r="A181" s="1106"/>
      <c r="B181" s="1130"/>
      <c r="C181" s="1130"/>
      <c r="D181" s="1130"/>
      <c r="E181" s="1130"/>
      <c r="F181" s="1130"/>
      <c r="G181" s="1130"/>
      <c r="H181" s="1130"/>
      <c r="I181" s="1130"/>
      <c r="J181" s="1130"/>
      <c r="K181" s="1130"/>
      <c r="L181" s="1130"/>
      <c r="M181" s="1134"/>
    </row>
    <row r="182" spans="1:13" ht="18" customHeight="1">
      <c r="A182" s="1102" t="s">
        <v>1231</v>
      </c>
      <c r="B182" s="1427"/>
      <c r="C182" s="1427"/>
      <c r="D182" s="1443"/>
      <c r="E182" s="1443"/>
      <c r="F182" s="1443"/>
      <c r="G182" s="1427"/>
      <c r="H182" s="1427"/>
      <c r="I182" s="1427"/>
      <c r="J182" s="1427"/>
      <c r="K182" s="1427"/>
      <c r="L182" s="1427"/>
      <c r="M182" s="1103" t="s">
        <v>1233</v>
      </c>
    </row>
    <row r="183" spans="1:13" ht="18" customHeight="1">
      <c r="A183" s="269" t="s">
        <v>168</v>
      </c>
      <c r="B183" s="1436">
        <f>'[2]p65--71écoR4'!B183</f>
        <v>8751</v>
      </c>
      <c r="C183" s="1464">
        <f>'[2]p65--71écoR4'!C183</f>
        <v>532</v>
      </c>
      <c r="D183" s="2319">
        <f>'[2]p65--71écoR4'!D183:E183</f>
        <v>24</v>
      </c>
      <c r="E183" s="2319"/>
      <c r="F183" s="1436">
        <f>'[2]p65--71écoR4'!F183</f>
        <v>381</v>
      </c>
      <c r="G183" s="1464">
        <f>'[2]p65--71écoR4'!G183</f>
        <v>1976</v>
      </c>
      <c r="H183" s="1464">
        <f>'[2]p65--71écoR4'!H183</f>
        <v>2155</v>
      </c>
      <c r="I183" s="1464">
        <f>'[2]p65--71écoR4'!I183</f>
        <v>2357</v>
      </c>
      <c r="J183" s="1464">
        <f>'[2]p65--71écoR4'!J183</f>
        <v>892</v>
      </c>
      <c r="K183" s="1464">
        <f>'[2]p65--71écoR4'!K183</f>
        <v>434</v>
      </c>
      <c r="L183" s="280"/>
      <c r="M183" s="155" t="s">
        <v>291</v>
      </c>
    </row>
    <row r="184" spans="1:13" ht="18" customHeight="1" thickBot="1">
      <c r="A184" s="1183" t="s">
        <v>10</v>
      </c>
      <c r="B184" s="1435">
        <f>'[2]p65--71écoR4'!B184</f>
        <v>100</v>
      </c>
      <c r="C184" s="1435">
        <f>'[2]p65--71écoR4'!C184</f>
        <v>6.079305222260313</v>
      </c>
      <c r="D184" s="2342">
        <f>'[2]p65--71écoR4'!D184:E184</f>
        <v>0.27425437092903671</v>
      </c>
      <c r="E184" s="2342"/>
      <c r="F184" s="1435">
        <f>'[2]p65--71écoR4'!F184</f>
        <v>4.3537881384984569</v>
      </c>
      <c r="G184" s="1435">
        <f>'[2]p65--71écoR4'!G184</f>
        <v>22.58027653982402</v>
      </c>
      <c r="H184" s="1435">
        <f>'[2]p65--71écoR4'!H184</f>
        <v>24.625757056336418</v>
      </c>
      <c r="I184" s="1435">
        <f>'[2]p65--71écoR4'!I184</f>
        <v>26.934064678322478</v>
      </c>
      <c r="J184" s="1435">
        <f>'[2]p65--71écoR4'!J184</f>
        <v>10.193120786195864</v>
      </c>
      <c r="K184" s="1435">
        <f>'[2]p65--71écoR4'!K184</f>
        <v>4.9594332076334133</v>
      </c>
      <c r="L184" s="1435"/>
      <c r="M184" s="1179" t="s">
        <v>188</v>
      </c>
    </row>
    <row r="185" spans="1:13" ht="18" customHeight="1" thickTop="1">
      <c r="A185" s="102" t="s">
        <v>565</v>
      </c>
      <c r="B185" s="102"/>
      <c r="C185" s="102"/>
      <c r="D185" s="102"/>
      <c r="E185" s="102"/>
      <c r="F185" s="456"/>
      <c r="G185" s="457"/>
      <c r="H185" s="457"/>
      <c r="M185" s="265" t="s">
        <v>566</v>
      </c>
    </row>
    <row r="186" spans="1:13" ht="18" customHeight="1">
      <c r="A186" s="98" t="s">
        <v>1259</v>
      </c>
      <c r="B186" s="98"/>
      <c r="M186" s="81" t="s">
        <v>1260</v>
      </c>
    </row>
    <row r="187" spans="1:13" ht="18" customHeight="1">
      <c r="A187" s="47"/>
      <c r="B187" s="281"/>
      <c r="C187" s="283"/>
      <c r="D187" s="282"/>
      <c r="E187" s="282"/>
      <c r="F187" s="281"/>
      <c r="G187" s="281"/>
      <c r="H187" s="281"/>
      <c r="I187" s="281"/>
      <c r="J187" s="281"/>
      <c r="K187" s="281"/>
      <c r="L187" s="281"/>
      <c r="M187" s="263"/>
    </row>
    <row r="188" spans="1:13" ht="18" customHeight="1" thickBot="1">
      <c r="A188" s="18" t="s">
        <v>118</v>
      </c>
      <c r="M188" s="107" t="s">
        <v>293</v>
      </c>
    </row>
    <row r="189" spans="1:13" ht="18" customHeight="1" thickTop="1">
      <c r="A189" s="1242"/>
      <c r="B189" s="1444" t="s">
        <v>191</v>
      </c>
      <c r="C189" s="1444" t="s">
        <v>393</v>
      </c>
      <c r="D189" s="2316" t="s">
        <v>581</v>
      </c>
      <c r="E189" s="2316"/>
      <c r="F189" s="1244" t="s">
        <v>563</v>
      </c>
      <c r="G189" s="1245" t="s">
        <v>288</v>
      </c>
      <c r="H189" s="1245" t="s">
        <v>287</v>
      </c>
      <c r="I189" s="1245" t="s">
        <v>286</v>
      </c>
      <c r="J189" s="1444" t="s">
        <v>285</v>
      </c>
      <c r="K189" s="1444" t="s">
        <v>284</v>
      </c>
      <c r="L189" s="1444"/>
      <c r="M189" s="1242"/>
    </row>
    <row r="190" spans="1:13" ht="36" customHeight="1">
      <c r="A190" s="232"/>
      <c r="B190" s="1427" t="s">
        <v>4</v>
      </c>
      <c r="C190" s="1427" t="s">
        <v>394</v>
      </c>
      <c r="D190" s="2315" t="s">
        <v>582</v>
      </c>
      <c r="E190" s="2315"/>
      <c r="F190" s="1443" t="s">
        <v>564</v>
      </c>
      <c r="G190" s="1427" t="s">
        <v>33</v>
      </c>
      <c r="H190" s="1427" t="s">
        <v>32</v>
      </c>
      <c r="I190" s="1427" t="s">
        <v>31</v>
      </c>
      <c r="J190" s="1427" t="s">
        <v>30</v>
      </c>
      <c r="K190" s="1427" t="s">
        <v>29</v>
      </c>
      <c r="L190" s="1427"/>
      <c r="M190" s="142"/>
    </row>
    <row r="191" spans="1:13" ht="18" customHeight="1">
      <c r="A191" s="1101" t="s">
        <v>1222</v>
      </c>
      <c r="B191" s="165"/>
      <c r="C191" s="165"/>
      <c r="D191" s="165"/>
      <c r="E191" s="165"/>
      <c r="F191" s="165"/>
      <c r="G191" s="165"/>
      <c r="H191" s="165"/>
      <c r="I191" s="165"/>
      <c r="J191" s="165"/>
      <c r="K191" s="165"/>
      <c r="L191" s="74"/>
      <c r="M191" s="74" t="s">
        <v>1234</v>
      </c>
    </row>
    <row r="192" spans="1:13" ht="18" customHeight="1">
      <c r="A192" s="232" t="s">
        <v>169</v>
      </c>
      <c r="B192" s="1832">
        <f>'[2]p65--71écoR4'!B192</f>
        <v>787940</v>
      </c>
      <c r="C192" s="1832">
        <f>'[2]p65--71écoR4'!C192</f>
        <v>19029</v>
      </c>
      <c r="D192" s="2314" t="str">
        <f>'[2]p65--71écoR4'!D192:E192</f>
        <v>-</v>
      </c>
      <c r="E192" s="2314"/>
      <c r="F192" s="1832">
        <f>'[2]p65--71écoR4'!F192</f>
        <v>5097</v>
      </c>
      <c r="G192" s="1832">
        <f>'[2]p65--71écoR4'!G192</f>
        <v>190148</v>
      </c>
      <c r="H192" s="1832">
        <f>'[2]p65--71écoR4'!H192</f>
        <v>272782</v>
      </c>
      <c r="I192" s="1832">
        <f>'[2]p65--71écoR4'!I192</f>
        <v>215563</v>
      </c>
      <c r="J192" s="1832">
        <f>'[2]p65--71écoR4'!J192</f>
        <v>52973</v>
      </c>
      <c r="K192" s="1832">
        <f>'[2]p65--71écoR4'!K192</f>
        <v>32348</v>
      </c>
      <c r="L192" s="280"/>
      <c r="M192" s="155" t="s">
        <v>294</v>
      </c>
    </row>
    <row r="193" spans="1:16" ht="18" customHeight="1">
      <c r="A193" s="30" t="s">
        <v>10</v>
      </c>
      <c r="B193" s="1831">
        <f>'[2]p65--71écoR4'!B193</f>
        <v>100</v>
      </c>
      <c r="C193" s="1831">
        <f>'[2]p65--71écoR4'!C193</f>
        <v>2.415031601390969</v>
      </c>
      <c r="D193" s="2311" t="str">
        <f>'[2]p65--71écoR4'!D193:E193</f>
        <v>-</v>
      </c>
      <c r="E193" s="2311"/>
      <c r="F193" s="1831">
        <f>'[2]p65--71écoR4'!F193</f>
        <v>0.6</v>
      </c>
      <c r="G193" s="1831">
        <f>'[2]p65--71écoR4'!G193</f>
        <v>24.1</v>
      </c>
      <c r="H193" s="1831">
        <f>'[2]p65--71écoR4'!H193</f>
        <v>34.6</v>
      </c>
      <c r="I193" s="1831">
        <f>'[2]p65--71écoR4'!I193</f>
        <v>27.4</v>
      </c>
      <c r="J193" s="1831">
        <f>'[2]p65--71écoR4'!J193</f>
        <v>6.7</v>
      </c>
      <c r="K193" s="1831">
        <f>'[2]p65--71écoR4'!K193</f>
        <v>4.0999999999999996</v>
      </c>
      <c r="L193" s="1447"/>
      <c r="M193" s="123" t="s">
        <v>188</v>
      </c>
    </row>
    <row r="194" spans="1:16" ht="18" customHeight="1">
      <c r="A194" s="47"/>
      <c r="B194" s="157"/>
      <c r="C194" s="157"/>
      <c r="D194" s="157"/>
      <c r="E194" s="157"/>
      <c r="F194" s="157"/>
      <c r="G194" s="157"/>
      <c r="H194" s="157"/>
      <c r="I194" s="157"/>
      <c r="J194" s="157"/>
      <c r="K194" s="157"/>
      <c r="L194" s="157"/>
      <c r="M194" s="329"/>
    </row>
    <row r="195" spans="1:16" ht="18" customHeight="1">
      <c r="A195" s="1102" t="s">
        <v>1224</v>
      </c>
      <c r="B195" s="1103"/>
      <c r="C195" s="1103"/>
      <c r="D195" s="1103"/>
      <c r="E195" s="1103"/>
      <c r="F195" s="1103"/>
      <c r="G195" s="1103"/>
      <c r="H195" s="1103"/>
      <c r="I195" s="1103"/>
      <c r="J195" s="1103"/>
      <c r="K195" s="1103"/>
      <c r="L195" s="1103"/>
      <c r="M195" s="1103" t="s">
        <v>1235</v>
      </c>
    </row>
    <row r="196" spans="1:16" ht="18" customHeight="1">
      <c r="A196" s="232" t="s">
        <v>169</v>
      </c>
      <c r="B196" s="1437">
        <f>'[2]p65--71écoR4'!B196</f>
        <v>885078</v>
      </c>
      <c r="C196" s="1437">
        <f>'[2]p65--71écoR4'!C196</f>
        <v>16419</v>
      </c>
      <c r="D196" s="2366">
        <f>'[2]p65--71écoR4'!D196:E196</f>
        <v>0</v>
      </c>
      <c r="E196" s="2366"/>
      <c r="F196" s="1437">
        <f>'[2]p65--71écoR4'!F196</f>
        <v>2129</v>
      </c>
      <c r="G196" s="1437">
        <f>'[2]p65--71écoR4'!G196</f>
        <v>211025</v>
      </c>
      <c r="H196" s="1437">
        <f>'[2]p65--71écoR4'!H196</f>
        <v>285785</v>
      </c>
      <c r="I196" s="1437">
        <f>'[2]p65--71écoR4'!I196</f>
        <v>292127</v>
      </c>
      <c r="J196" s="1437">
        <f>'[2]p65--71écoR4'!J196</f>
        <v>47838</v>
      </c>
      <c r="K196" s="1437">
        <f>'[2]p65--71écoR4'!K196</f>
        <v>29755</v>
      </c>
      <c r="L196" s="280"/>
      <c r="M196" s="155" t="s">
        <v>294</v>
      </c>
    </row>
    <row r="197" spans="1:16" ht="18" customHeight="1" thickBot="1">
      <c r="A197" s="1183" t="s">
        <v>10</v>
      </c>
      <c r="B197" s="1435">
        <f>'[2]p65--71écoR4'!B197</f>
        <v>100</v>
      </c>
      <c r="C197" s="1435">
        <f>'[2]p65--71écoR4'!C197</f>
        <v>1.8550907377654851</v>
      </c>
      <c r="D197" s="2342" t="str">
        <f>'[2]p65--71écoR4'!D197:E197</f>
        <v>-</v>
      </c>
      <c r="E197" s="2342"/>
      <c r="F197" s="1435">
        <f>'[2]p65--71écoR4'!F197</f>
        <v>0.2405437712834349</v>
      </c>
      <c r="G197" s="1435">
        <f>'[2]p65--71écoR4'!G197</f>
        <v>23.842531392713411</v>
      </c>
      <c r="H197" s="1435">
        <f>'[2]p65--71écoR4'!H197</f>
        <v>32.289244563755965</v>
      </c>
      <c r="I197" s="1435">
        <f>'[2]p65--71écoR4'!I197</f>
        <v>33.005791579951143</v>
      </c>
      <c r="J197" s="1435">
        <f>'[2]p65--71écoR4'!J197</f>
        <v>5.4049473605716098</v>
      </c>
      <c r="K197" s="1435">
        <f>'[2]p65--71écoR4'!K197</f>
        <v>3.3618505939589505</v>
      </c>
      <c r="L197" s="1435"/>
      <c r="M197" s="1179" t="s">
        <v>188</v>
      </c>
    </row>
    <row r="198" spans="1:16" ht="18" customHeight="1" thickTop="1">
      <c r="A198" s="102" t="s">
        <v>565</v>
      </c>
      <c r="B198" s="102"/>
      <c r="C198" s="102"/>
      <c r="D198" s="102"/>
      <c r="E198" s="102"/>
      <c r="F198" s="456"/>
      <c r="G198" s="457"/>
      <c r="H198" s="457"/>
      <c r="M198" s="265" t="s">
        <v>566</v>
      </c>
    </row>
    <row r="199" spans="1:16" ht="18" customHeight="1">
      <c r="A199" s="98" t="s">
        <v>1259</v>
      </c>
      <c r="B199" s="98"/>
      <c r="M199" s="81" t="s">
        <v>1260</v>
      </c>
    </row>
    <row r="200" spans="1:16" s="263" customFormat="1" ht="18" customHeight="1">
      <c r="A200" s="13"/>
      <c r="B200" s="284"/>
      <c r="C200" s="284"/>
      <c r="D200" s="284"/>
      <c r="E200" s="284"/>
      <c r="F200" s="284"/>
      <c r="G200" s="284"/>
      <c r="H200" s="284"/>
      <c r="I200" s="284"/>
      <c r="J200" s="284"/>
      <c r="K200" s="284"/>
      <c r="L200" s="284"/>
      <c r="M200" s="81"/>
    </row>
    <row r="201" spans="1:16" ht="18" customHeight="1" thickBot="1">
      <c r="A201" s="18" t="s">
        <v>119</v>
      </c>
      <c r="M201" s="107" t="s">
        <v>296</v>
      </c>
    </row>
    <row r="202" spans="1:16" ht="18" customHeight="1" thickTop="1">
      <c r="A202" s="1218"/>
      <c r="B202" s="1420"/>
      <c r="C202" s="2294" t="s">
        <v>191</v>
      </c>
      <c r="D202" s="2294"/>
      <c r="E202" s="1420"/>
      <c r="F202" s="2294" t="s">
        <v>295</v>
      </c>
      <c r="G202" s="2294"/>
      <c r="H202" s="1420"/>
      <c r="I202" s="2294" t="s">
        <v>415</v>
      </c>
      <c r="J202" s="2294"/>
      <c r="K202" s="1420"/>
      <c r="L202" s="1420"/>
      <c r="M202" s="1420"/>
    </row>
    <row r="203" spans="1:16" ht="18" customHeight="1">
      <c r="A203" s="232"/>
      <c r="B203" s="1424"/>
      <c r="C203" s="2302" t="s">
        <v>4</v>
      </c>
      <c r="D203" s="2302"/>
      <c r="E203" s="1424"/>
      <c r="F203" s="2302" t="s">
        <v>101</v>
      </c>
      <c r="G203" s="2302"/>
      <c r="H203" s="1424"/>
      <c r="I203" s="69" t="s">
        <v>416</v>
      </c>
      <c r="J203" s="69"/>
      <c r="K203" s="1424"/>
      <c r="L203" s="1424"/>
      <c r="M203" s="120"/>
    </row>
    <row r="204" spans="1:16" ht="18" customHeight="1">
      <c r="A204" s="232"/>
      <c r="B204" s="1424"/>
      <c r="C204" s="1097">
        <v>2017</v>
      </c>
      <c r="D204" s="1097">
        <v>2016</v>
      </c>
      <c r="E204" s="1097"/>
      <c r="F204" s="1097">
        <v>2017</v>
      </c>
      <c r="G204" s="1097">
        <v>2016</v>
      </c>
      <c r="H204" s="1424"/>
      <c r="I204" s="1097">
        <v>2017</v>
      </c>
      <c r="J204" s="1097">
        <v>2016</v>
      </c>
      <c r="K204" s="1424"/>
      <c r="L204" s="32"/>
      <c r="M204" s="165"/>
    </row>
    <row r="205" spans="1:16" ht="18" customHeight="1">
      <c r="A205" s="232" t="s">
        <v>170</v>
      </c>
      <c r="B205" s="1437"/>
      <c r="C205" s="1834">
        <f>'[2]p65--71écoR4'!C205</f>
        <v>434640</v>
      </c>
      <c r="D205" s="1834">
        <f>'[2]p65--71écoR4'!D205</f>
        <v>373888</v>
      </c>
      <c r="E205" s="1832"/>
      <c r="F205" s="1834">
        <f>'[2]p65--71écoR4'!F205</f>
        <v>183570</v>
      </c>
      <c r="G205" s="1834">
        <f>'[2]p65--71écoR4'!G205</f>
        <v>197783</v>
      </c>
      <c r="H205" s="1832"/>
      <c r="I205" s="1834">
        <f>'[2]p65--71écoR4'!I205</f>
        <v>251070</v>
      </c>
      <c r="J205" s="1834">
        <f>'[2]p65--71écoR4'!J205</f>
        <v>176105</v>
      </c>
      <c r="K205" s="1136"/>
      <c r="L205" s="280"/>
      <c r="M205" s="155" t="s">
        <v>297</v>
      </c>
    </row>
    <row r="206" spans="1:16" s="263" customFormat="1" ht="18" customHeight="1" thickBot="1">
      <c r="A206" s="1183" t="s">
        <v>10</v>
      </c>
      <c r="B206" s="1285"/>
      <c r="C206" s="1833">
        <f>'[2]p65--71écoR4'!C206</f>
        <v>100</v>
      </c>
      <c r="D206" s="1833">
        <f>'[2]p65--71écoR4'!D206</f>
        <v>100</v>
      </c>
      <c r="E206" s="1833"/>
      <c r="F206" s="1833">
        <f>'[2]p65--71écoR4'!F206</f>
        <v>42.234953064605193</v>
      </c>
      <c r="G206" s="1833">
        <f>'[2]p65--71écoR4'!G206</f>
        <v>52.898996490927765</v>
      </c>
      <c r="H206" s="1833"/>
      <c r="I206" s="1833">
        <f>'[2]p65--71écoR4'!I206</f>
        <v>57.765046935394814</v>
      </c>
      <c r="J206" s="1833">
        <f>'[2]p65--71écoR4'!J206</f>
        <v>47.101003509072235</v>
      </c>
      <c r="K206" s="1280"/>
      <c r="L206" s="1285"/>
      <c r="M206" s="1179" t="s">
        <v>188</v>
      </c>
      <c r="O206" s="81"/>
      <c r="P206" s="81"/>
    </row>
    <row r="207" spans="1:16" ht="18" customHeight="1" thickTop="1">
      <c r="A207" s="98" t="s">
        <v>1259</v>
      </c>
      <c r="B207" s="98"/>
      <c r="M207" s="81" t="s">
        <v>1260</v>
      </c>
      <c r="N207" s="229"/>
    </row>
    <row r="208" spans="1:16" ht="18" customHeight="1">
      <c r="A208" s="5"/>
      <c r="E208" s="78"/>
      <c r="F208" s="78"/>
      <c r="G208" s="79"/>
    </row>
    <row r="209" spans="1:14" ht="18" customHeight="1">
      <c r="A209" s="431" t="s">
        <v>653</v>
      </c>
      <c r="B209" s="427"/>
      <c r="C209" s="263"/>
      <c r="E209" s="80"/>
      <c r="F209" s="80"/>
      <c r="G209" s="80"/>
      <c r="K209" s="427"/>
      <c r="L209" s="427"/>
      <c r="M209" s="428" t="s">
        <v>654</v>
      </c>
    </row>
    <row r="210" spans="1:14" ht="18" customHeight="1">
      <c r="A210" s="28"/>
      <c r="B210" s="20"/>
      <c r="C210" s="263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</row>
    <row r="211" spans="1:14" ht="18" customHeight="1" thickBot="1">
      <c r="A211" s="18" t="s">
        <v>470</v>
      </c>
      <c r="M211" s="107" t="s">
        <v>298</v>
      </c>
    </row>
    <row r="212" spans="1:14" ht="18" customHeight="1" thickTop="1">
      <c r="A212" s="1221"/>
      <c r="B212" s="1420"/>
      <c r="C212" s="2294" t="s">
        <v>191</v>
      </c>
      <c r="D212" s="2294"/>
      <c r="E212" s="1420"/>
      <c r="F212" s="2294" t="s">
        <v>300</v>
      </c>
      <c r="G212" s="2294"/>
      <c r="H212" s="1420"/>
      <c r="I212" s="2294" t="s">
        <v>299</v>
      </c>
      <c r="J212" s="2294"/>
      <c r="K212" s="1420"/>
      <c r="L212" s="1420"/>
      <c r="M212" s="1218"/>
    </row>
    <row r="213" spans="1:14" ht="18" customHeight="1">
      <c r="A213" s="288"/>
      <c r="B213" s="159"/>
      <c r="C213" s="2306" t="s">
        <v>4</v>
      </c>
      <c r="D213" s="2306"/>
      <c r="F213" s="2306" t="s">
        <v>36</v>
      </c>
      <c r="G213" s="2306"/>
      <c r="H213" s="159"/>
      <c r="I213" s="2306" t="s">
        <v>35</v>
      </c>
      <c r="J213" s="2306"/>
      <c r="K213" s="159"/>
      <c r="L213" s="159"/>
      <c r="M213" s="142"/>
    </row>
    <row r="214" spans="1:14" ht="18" customHeight="1">
      <c r="A214" s="288"/>
      <c r="B214" s="159"/>
      <c r="C214" s="1097">
        <v>2017</v>
      </c>
      <c r="D214" s="1097">
        <v>2016</v>
      </c>
      <c r="E214" s="1097"/>
      <c r="F214" s="1097">
        <v>2017</v>
      </c>
      <c r="G214" s="1097">
        <v>2016</v>
      </c>
      <c r="H214" s="1955"/>
      <c r="I214" s="1097">
        <v>2017</v>
      </c>
      <c r="J214" s="1097">
        <v>2016</v>
      </c>
      <c r="K214" s="159"/>
      <c r="L214" s="1137"/>
      <c r="M214" s="239"/>
    </row>
    <row r="215" spans="1:14" ht="18" customHeight="1">
      <c r="A215" s="288" t="s">
        <v>171</v>
      </c>
      <c r="B215" s="289"/>
      <c r="C215" s="1872" t="str">
        <f>'[5]p65--71écoR4'!C215</f>
        <v>…</v>
      </c>
      <c r="D215" s="1872" t="str">
        <f>'[5]p65--71écoR4'!D215</f>
        <v>…</v>
      </c>
      <c r="E215" s="1962"/>
      <c r="F215" s="1872" t="str">
        <f>'[5]p65--71écoR4'!F215</f>
        <v>…</v>
      </c>
      <c r="G215" s="1962" t="str">
        <f>'[5]p65--71écoR4'!G215</f>
        <v>…</v>
      </c>
      <c r="H215" s="1872"/>
      <c r="I215" s="1872" t="str">
        <f>'[5]p65--71écoR4'!I215</f>
        <v>…</v>
      </c>
      <c r="J215" s="1872" t="str">
        <f>'[5]p65--71écoR4'!J215</f>
        <v>…</v>
      </c>
      <c r="K215" s="289"/>
      <c r="L215" s="291"/>
      <c r="M215" s="155" t="s">
        <v>469</v>
      </c>
    </row>
    <row r="216" spans="1:14" ht="18" customHeight="1" thickBot="1">
      <c r="A216" s="1183" t="s">
        <v>10</v>
      </c>
      <c r="B216" s="1286"/>
      <c r="C216" s="1857" t="str">
        <f>'[5]p65--71écoR4'!C216</f>
        <v>…</v>
      </c>
      <c r="D216" s="1284" t="str">
        <f>'[5]p65--71écoR4'!D216</f>
        <v>…</v>
      </c>
      <c r="E216" s="1857"/>
      <c r="F216" s="1857" t="str">
        <f>'[5]p65--71écoR4'!F216</f>
        <v>…</v>
      </c>
      <c r="G216" s="1857" t="str">
        <f>'[5]p65--71écoR4'!G216</f>
        <v>…</v>
      </c>
      <c r="H216" s="1284"/>
      <c r="I216" s="1284" t="str">
        <f>'[5]p65--71écoR4'!I216</f>
        <v>…</v>
      </c>
      <c r="J216" s="1857" t="str">
        <f>'[5]p65--71écoR4'!J216</f>
        <v>…</v>
      </c>
      <c r="K216" s="1286"/>
      <c r="L216" s="1286"/>
      <c r="M216" s="1179" t="s">
        <v>188</v>
      </c>
    </row>
    <row r="217" spans="1:14" ht="18" customHeight="1" thickTop="1">
      <c r="A217" s="985" t="s">
        <v>1103</v>
      </c>
      <c r="B217" s="985"/>
      <c r="C217" s="985"/>
      <c r="D217" s="985"/>
      <c r="E217" s="991"/>
      <c r="F217" s="991"/>
      <c r="G217" s="991"/>
      <c r="H217" s="991"/>
      <c r="I217" s="991"/>
      <c r="J217" s="991"/>
      <c r="K217" s="991"/>
      <c r="L217" s="991"/>
      <c r="M217" s="991" t="s">
        <v>1100</v>
      </c>
    </row>
    <row r="218" spans="1:14" ht="18" customHeight="1">
      <c r="A218" s="99"/>
      <c r="B218" s="99"/>
      <c r="C218" s="99"/>
      <c r="D218" s="99"/>
      <c r="E218" s="229"/>
      <c r="F218" s="229"/>
      <c r="G218" s="229"/>
      <c r="H218" s="229"/>
      <c r="I218" s="229"/>
      <c r="J218" s="229"/>
      <c r="K218" s="229"/>
      <c r="L218" s="229"/>
      <c r="M218" s="229"/>
    </row>
    <row r="219" spans="1:14" ht="18" customHeight="1">
      <c r="A219" s="29"/>
      <c r="B219" s="237"/>
      <c r="C219" s="237"/>
      <c r="D219" s="237"/>
      <c r="E219" s="237"/>
      <c r="F219" s="237"/>
      <c r="G219" s="237"/>
      <c r="H219" s="237"/>
      <c r="I219" s="237"/>
      <c r="J219" s="237"/>
      <c r="K219" s="237"/>
      <c r="L219" s="237"/>
      <c r="M219" s="184"/>
    </row>
    <row r="220" spans="1:14" ht="18" customHeight="1">
      <c r="A220" s="2144"/>
      <c r="B220" s="2304"/>
      <c r="C220" s="2304"/>
      <c r="D220" s="2304"/>
      <c r="E220" s="2304"/>
      <c r="F220" s="2304"/>
      <c r="G220" s="2304"/>
      <c r="H220" s="2304"/>
      <c r="I220" s="2304"/>
      <c r="J220" s="2304"/>
      <c r="K220" s="2304"/>
      <c r="L220" s="2111"/>
      <c r="M220" s="237"/>
    </row>
    <row r="221" spans="1:14" ht="18" customHeight="1">
      <c r="A221" s="2142"/>
      <c r="B221" s="2352"/>
      <c r="C221" s="2352"/>
      <c r="D221" s="2352"/>
      <c r="E221" s="2352"/>
      <c r="F221" s="2352"/>
      <c r="G221" s="2352"/>
      <c r="H221" s="2352"/>
      <c r="I221" s="2352"/>
      <c r="J221" s="2352"/>
      <c r="K221" s="2352"/>
      <c r="L221" s="2125"/>
      <c r="M221" s="237"/>
      <c r="N221" s="675"/>
    </row>
    <row r="222" spans="1:14" ht="18" customHeight="1">
      <c r="A222" s="2145"/>
      <c r="B222" s="2125"/>
      <c r="C222" s="2304"/>
      <c r="D222" s="2304"/>
      <c r="E222" s="237"/>
      <c r="F222" s="2352"/>
      <c r="G222" s="2352"/>
      <c r="H222" s="237"/>
      <c r="I222" s="2352"/>
      <c r="J222" s="2352"/>
      <c r="K222" s="2143"/>
      <c r="L222" s="2143"/>
      <c r="M222" s="340"/>
      <c r="N222" s="675"/>
    </row>
    <row r="223" spans="1:14" s="263" customFormat="1" ht="18" customHeight="1">
      <c r="A223" s="52"/>
      <c r="B223" s="2125"/>
      <c r="C223" s="2304"/>
      <c r="D223" s="2304"/>
      <c r="E223" s="237"/>
      <c r="F223" s="2352"/>
      <c r="G223" s="2352"/>
      <c r="H223" s="237"/>
      <c r="I223" s="2352"/>
      <c r="J223" s="2352"/>
      <c r="K223" s="2143"/>
      <c r="L223" s="2143"/>
      <c r="M223" s="340"/>
      <c r="N223" s="678"/>
    </row>
    <row r="224" spans="1:14" ht="18" customHeight="1">
      <c r="A224" s="52"/>
      <c r="B224" s="2125"/>
      <c r="C224" s="2146"/>
      <c r="D224" s="2146"/>
      <c r="E224" s="2125"/>
      <c r="F224" s="2146"/>
      <c r="G224" s="2146"/>
      <c r="H224" s="2147"/>
      <c r="I224" s="2146"/>
      <c r="J224" s="2146"/>
      <c r="K224" s="2143"/>
      <c r="L224" s="2143"/>
      <c r="M224" s="340"/>
      <c r="N224" s="675"/>
    </row>
    <row r="225" spans="1:14" ht="18" customHeight="1">
      <c r="A225" s="237"/>
      <c r="B225" s="2148"/>
      <c r="C225" s="2148"/>
      <c r="D225" s="2149"/>
      <c r="E225" s="2150"/>
      <c r="F225" s="2150"/>
      <c r="G225" s="2150"/>
      <c r="H225" s="2149"/>
      <c r="I225" s="2150"/>
      <c r="J225" s="2150"/>
      <c r="K225" s="2150"/>
      <c r="L225" s="2150"/>
      <c r="M225" s="326"/>
      <c r="N225" s="675"/>
    </row>
    <row r="226" spans="1:14" ht="18" customHeight="1">
      <c r="A226" s="2151"/>
      <c r="B226" s="529"/>
      <c r="C226" s="529"/>
      <c r="D226" s="2152"/>
      <c r="E226" s="2153"/>
      <c r="F226" s="2153"/>
      <c r="G226" s="2153"/>
      <c r="H226" s="2152"/>
      <c r="I226" s="2153"/>
      <c r="J226" s="2153"/>
      <c r="K226" s="2153"/>
      <c r="L226" s="2153"/>
      <c r="M226" s="329"/>
      <c r="N226" s="675"/>
    </row>
    <row r="227" spans="1:14" ht="18" customHeight="1">
      <c r="A227" s="677"/>
      <c r="B227" s="677"/>
      <c r="C227" s="677"/>
      <c r="D227" s="677"/>
      <c r="E227" s="237"/>
      <c r="F227" s="237"/>
      <c r="G227" s="237"/>
      <c r="H227" s="237"/>
      <c r="I227" s="237"/>
      <c r="J227" s="237"/>
      <c r="K227" s="237"/>
      <c r="L227" s="237"/>
      <c r="M227" s="237"/>
      <c r="N227" s="675"/>
    </row>
    <row r="228" spans="1:14" ht="27.75" customHeight="1" thickBot="1">
      <c r="N228" s="531"/>
    </row>
    <row r="229" spans="1:14" ht="13.5" customHeight="1" thickTop="1">
      <c r="A229" s="945"/>
      <c r="B229" s="945"/>
      <c r="C229" s="945"/>
      <c r="D229" s="945"/>
      <c r="E229" s="928"/>
      <c r="F229" s="928"/>
      <c r="G229" s="928"/>
      <c r="H229" s="928"/>
      <c r="I229" s="928"/>
      <c r="J229" s="928"/>
      <c r="K229" s="928"/>
      <c r="L229" s="928"/>
      <c r="M229" s="928"/>
      <c r="N229" s="532"/>
    </row>
    <row r="230" spans="1:14" ht="18" customHeight="1">
      <c r="A230" s="99"/>
      <c r="B230" s="99"/>
      <c r="C230" s="99"/>
      <c r="D230" s="99"/>
      <c r="E230" s="229"/>
      <c r="F230" s="229"/>
      <c r="G230" s="229"/>
      <c r="H230" s="229"/>
      <c r="I230" s="229"/>
      <c r="J230" s="229"/>
      <c r="K230" s="229"/>
      <c r="L230" s="229"/>
      <c r="M230" s="229"/>
      <c r="N230" s="532"/>
    </row>
    <row r="231" spans="1:14" ht="18" customHeight="1">
      <c r="A231" s="18" t="s">
        <v>1265</v>
      </c>
      <c r="M231" s="107" t="s">
        <v>818</v>
      </c>
    </row>
    <row r="232" spans="1:14" ht="18" customHeight="1" thickBot="1">
      <c r="A232" s="2" t="s">
        <v>843</v>
      </c>
      <c r="I232" s="4"/>
      <c r="K232" s="24"/>
      <c r="L232" s="24"/>
      <c r="M232" s="150" t="s">
        <v>844</v>
      </c>
    </row>
    <row r="233" spans="1:14" ht="18" customHeight="1" thickTop="1">
      <c r="A233" s="1420"/>
      <c r="B233" s="2294" t="s">
        <v>312</v>
      </c>
      <c r="C233" s="2294"/>
      <c r="D233" s="2309" t="s">
        <v>73</v>
      </c>
      <c r="E233" s="2309"/>
      <c r="F233" s="2294" t="s">
        <v>310</v>
      </c>
      <c r="G233" s="2294"/>
      <c r="H233" s="2309" t="s">
        <v>73</v>
      </c>
      <c r="I233" s="2309"/>
      <c r="J233" s="2294" t="s">
        <v>310</v>
      </c>
      <c r="K233" s="2294"/>
      <c r="L233" s="1420"/>
      <c r="M233" s="1420"/>
    </row>
    <row r="234" spans="1:14" ht="18" customHeight="1">
      <c r="A234" s="1430"/>
      <c r="B234" s="2307" t="s">
        <v>313</v>
      </c>
      <c r="C234" s="2307"/>
      <c r="D234" s="2307" t="s">
        <v>309</v>
      </c>
      <c r="E234" s="2307"/>
      <c r="F234" s="2307" t="s">
        <v>311</v>
      </c>
      <c r="G234" s="2307"/>
      <c r="H234" s="2307" t="s">
        <v>309</v>
      </c>
      <c r="I234" s="2307"/>
      <c r="J234" s="2307" t="s">
        <v>314</v>
      </c>
      <c r="K234" s="2307"/>
      <c r="L234" s="1430"/>
      <c r="M234" s="1430"/>
    </row>
    <row r="235" spans="1:14" ht="18" customHeight="1">
      <c r="A235" s="1445"/>
      <c r="B235" s="2308" t="s">
        <v>74</v>
      </c>
      <c r="C235" s="2308"/>
      <c r="D235" s="2308" t="s">
        <v>73</v>
      </c>
      <c r="E235" s="2308"/>
      <c r="F235" s="2308" t="s">
        <v>4</v>
      </c>
      <c r="G235" s="2308"/>
      <c r="H235" s="2308" t="s">
        <v>73</v>
      </c>
      <c r="I235" s="2308"/>
      <c r="J235" s="2308" t="s">
        <v>4</v>
      </c>
      <c r="K235" s="2308"/>
      <c r="L235" s="1445"/>
      <c r="M235" s="398"/>
    </row>
    <row r="236" spans="1:14" ht="18" customHeight="1">
      <c r="A236" s="399" t="s">
        <v>120</v>
      </c>
      <c r="B236" s="2306" t="s">
        <v>84</v>
      </c>
      <c r="C236" s="2306"/>
      <c r="D236" s="2306" t="s">
        <v>76</v>
      </c>
      <c r="E236" s="2306"/>
      <c r="F236" s="2306" t="s">
        <v>77</v>
      </c>
      <c r="G236" s="2306"/>
      <c r="H236" s="2306" t="s">
        <v>76</v>
      </c>
      <c r="I236" s="2306"/>
      <c r="J236" s="2306" t="s">
        <v>75</v>
      </c>
      <c r="K236" s="2306"/>
      <c r="L236" s="1438"/>
      <c r="M236" s="144" t="s">
        <v>308</v>
      </c>
    </row>
    <row r="237" spans="1:14" ht="18" customHeight="1">
      <c r="A237" s="399"/>
      <c r="B237" s="1097">
        <v>2017</v>
      </c>
      <c r="C237" s="1097">
        <v>2016</v>
      </c>
      <c r="D237" s="1097">
        <v>2017</v>
      </c>
      <c r="E237" s="1097">
        <v>2016</v>
      </c>
      <c r="F237" s="1097">
        <v>2017</v>
      </c>
      <c r="G237" s="1097">
        <v>2016</v>
      </c>
      <c r="H237" s="1097">
        <v>2017</v>
      </c>
      <c r="I237" s="1097">
        <v>2016</v>
      </c>
      <c r="J237" s="1097">
        <v>2017</v>
      </c>
      <c r="K237" s="1097">
        <v>2016</v>
      </c>
      <c r="L237" s="1438"/>
      <c r="M237" s="398"/>
    </row>
    <row r="238" spans="1:14" ht="18" customHeight="1">
      <c r="A238" s="72" t="s">
        <v>72</v>
      </c>
      <c r="B238" s="1823">
        <f>'[5]p65--71écoR4'!B238</f>
        <v>1697.559</v>
      </c>
      <c r="C238" s="1823">
        <f>'[5]p65--71écoR4'!C238</f>
        <v>1501.0109999999997</v>
      </c>
      <c r="D238" s="1824">
        <f>'[5]p65--71écoR4'!D238</f>
        <v>4.5314062028328701</v>
      </c>
      <c r="E238" s="1824">
        <f>'[5]p65--71écoR4'!E238</f>
        <v>4.7878268197129481</v>
      </c>
      <c r="F238" s="1559">
        <f>'[5]p65--71écoR4'!F238</f>
        <v>924686</v>
      </c>
      <c r="G238" s="1559">
        <f>'[5]p65--71écoR4'!G238</f>
        <v>873169</v>
      </c>
      <c r="H238" s="1824">
        <f>'[5]p65--71écoR4'!H238</f>
        <v>3.9858940577866617</v>
      </c>
      <c r="I238" s="1824">
        <f>'[5]p65--71écoR4'!I238</f>
        <v>4.1628305022955194</v>
      </c>
      <c r="J238" s="1559">
        <f>'[5]p65--71écoR4'!J238</f>
        <v>7019</v>
      </c>
      <c r="K238" s="1559">
        <f>'[5]p65--71écoR4'!K238</f>
        <v>6737</v>
      </c>
      <c r="L238" s="1461"/>
      <c r="M238" s="139" t="s">
        <v>315</v>
      </c>
    </row>
    <row r="239" spans="1:14" ht="18" customHeight="1">
      <c r="A239" s="40" t="s">
        <v>121</v>
      </c>
      <c r="B239" s="1823">
        <f>'[5]p65--71écoR4'!B239</f>
        <v>278.32399999999984</v>
      </c>
      <c r="C239" s="1823">
        <f>'[5]p65--71écoR4'!C239</f>
        <v>1.7029999999999745</v>
      </c>
      <c r="D239" s="1824">
        <f>'[5]p65--71écoR4'!D239</f>
        <v>9.3946319670154246</v>
      </c>
      <c r="E239" s="1824">
        <f>'[5]p65--71écoR4'!E239</f>
        <v>6.8870794647867912</v>
      </c>
      <c r="F239" s="1559">
        <f>'[5]p65--71écoR4'!F239</f>
        <v>8180</v>
      </c>
      <c r="G239" s="1559">
        <f>'[5]p65--71écoR4'!G239</f>
        <v>6995</v>
      </c>
      <c r="H239" s="1824">
        <f>'[5]p65--71écoR4'!H239</f>
        <v>9.2952713371561533</v>
      </c>
      <c r="I239" s="1824">
        <f>'[5]p65--71écoR4'!I239</f>
        <v>7.7756695614099103</v>
      </c>
      <c r="J239" s="1559">
        <f>'[5]p65--71écoR4'!J239</f>
        <v>2237</v>
      </c>
      <c r="K239" s="1559">
        <f>'[5]p65--71écoR4'!K239</f>
        <v>2131</v>
      </c>
      <c r="L239" s="1462"/>
      <c r="M239" s="139" t="s">
        <v>316</v>
      </c>
    </row>
    <row r="240" spans="1:14" ht="18" customHeight="1" thickBot="1">
      <c r="A240" s="1177" t="s">
        <v>78</v>
      </c>
      <c r="B240" s="1284">
        <f>'[5]p65--71écoR4'!B240</f>
        <v>1975.8829999999998</v>
      </c>
      <c r="C240" s="1284">
        <f>'[5]p65--71écoR4'!C240</f>
        <v>1502.7139999999997</v>
      </c>
      <c r="D240" s="1958">
        <f>'[5]p65--71écoR4'!D240</f>
        <v>4.5520689246122288</v>
      </c>
      <c r="E240" s="1958">
        <f>'[5]p65--71écoR4'!E240</f>
        <v>4.799453226019379</v>
      </c>
      <c r="F240" s="1873">
        <f>'[5]p65--71écoR4'!F240</f>
        <v>932866</v>
      </c>
      <c r="G240" s="1873">
        <f>'[5]p65--71écoR4'!G240</f>
        <v>880164</v>
      </c>
      <c r="H240" s="1958">
        <f>'[5]p65--71écoR4'!H240</f>
        <v>4.6242543539732814</v>
      </c>
      <c r="I240" s="1958">
        <f>'[5]p65--71écoR4'!I240</f>
        <v>4.6860385853109499</v>
      </c>
      <c r="J240" s="1873">
        <f>'[5]p65--71écoR4'!J240</f>
        <v>9256</v>
      </c>
      <c r="K240" s="1873">
        <f>'[5]p65--71écoR4'!K240</f>
        <v>8868</v>
      </c>
      <c r="L240" s="1281"/>
      <c r="M240" s="1389" t="s">
        <v>317</v>
      </c>
    </row>
    <row r="241" spans="1:13" ht="18" customHeight="1" thickTop="1">
      <c r="A241" s="98" t="s">
        <v>412</v>
      </c>
      <c r="M241" s="81" t="s">
        <v>318</v>
      </c>
    </row>
    <row r="242" spans="1:13" ht="18" customHeight="1">
      <c r="A242" s="48"/>
      <c r="B242" s="237"/>
      <c r="C242" s="237"/>
      <c r="D242" s="237"/>
      <c r="E242" s="237"/>
      <c r="F242" s="237"/>
      <c r="G242" s="237"/>
      <c r="H242" s="237"/>
      <c r="I242" s="237"/>
      <c r="J242" s="237"/>
      <c r="K242" s="367"/>
      <c r="L242" s="367"/>
      <c r="M242" s="76"/>
    </row>
    <row r="243" spans="1:13" ht="18" customHeight="1">
      <c r="A243" s="431" t="s">
        <v>664</v>
      </c>
      <c r="B243" s="427"/>
      <c r="C243" s="263"/>
      <c r="K243" s="427"/>
      <c r="L243" s="427"/>
      <c r="M243" s="428" t="s">
        <v>665</v>
      </c>
    </row>
    <row r="244" spans="1:13" ht="18" customHeight="1">
      <c r="A244" s="28"/>
      <c r="B244" s="20"/>
      <c r="C244" s="263"/>
      <c r="D244" s="263"/>
      <c r="E244" s="263"/>
      <c r="F244" s="263"/>
      <c r="G244" s="263"/>
      <c r="H244" s="263"/>
      <c r="I244" s="263"/>
      <c r="J244" s="263"/>
      <c r="K244" s="263"/>
      <c r="L244" s="263"/>
      <c r="M244" s="263"/>
    </row>
    <row r="245" spans="1:13" ht="18" customHeight="1">
      <c r="A245" s="18" t="s">
        <v>442</v>
      </c>
      <c r="M245" s="107" t="s">
        <v>443</v>
      </c>
    </row>
    <row r="246" spans="1:13" ht="18" customHeight="1" thickBot="1">
      <c r="A246" s="103" t="s">
        <v>1236</v>
      </c>
      <c r="K246" s="24"/>
      <c r="L246" s="24"/>
      <c r="M246" s="235" t="s">
        <v>1237</v>
      </c>
    </row>
    <row r="247" spans="1:13" ht="18" customHeight="1" thickTop="1">
      <c r="A247" s="1247"/>
      <c r="B247" s="1420" t="s">
        <v>266</v>
      </c>
      <c r="C247" s="1420" t="s">
        <v>266</v>
      </c>
      <c r="D247" s="2294" t="s">
        <v>227</v>
      </c>
      <c r="E247" s="2294"/>
      <c r="F247" s="2294" t="s">
        <v>335</v>
      </c>
      <c r="G247" s="2294"/>
      <c r="H247" s="2294" t="s">
        <v>333</v>
      </c>
      <c r="I247" s="2294"/>
      <c r="J247" s="2294" t="s">
        <v>331</v>
      </c>
      <c r="K247" s="2294"/>
      <c r="L247" s="1420"/>
      <c r="M247" s="1218"/>
    </row>
    <row r="248" spans="1:13" ht="18" customHeight="1">
      <c r="A248" s="292"/>
      <c r="B248" s="1430" t="s">
        <v>339</v>
      </c>
      <c r="C248" s="1430" t="s">
        <v>338</v>
      </c>
      <c r="D248" s="2307" t="s">
        <v>337</v>
      </c>
      <c r="E248" s="2307"/>
      <c r="F248" s="2307" t="s">
        <v>336</v>
      </c>
      <c r="G248" s="2307"/>
      <c r="H248" s="2307" t="s">
        <v>334</v>
      </c>
      <c r="I248" s="2307"/>
      <c r="J248" s="2307" t="s">
        <v>332</v>
      </c>
      <c r="K248" s="2307"/>
      <c r="L248" s="1430"/>
      <c r="M248" s="229"/>
    </row>
    <row r="249" spans="1:13" ht="18" customHeight="1">
      <c r="A249" s="237"/>
      <c r="B249" s="1422" t="s">
        <v>57</v>
      </c>
      <c r="C249" s="1422" t="s">
        <v>57</v>
      </c>
      <c r="D249" s="2304" t="s">
        <v>55</v>
      </c>
      <c r="E249" s="2304"/>
      <c r="F249" s="2304" t="s">
        <v>52</v>
      </c>
      <c r="G249" s="2304"/>
      <c r="H249" s="2304" t="s">
        <v>52</v>
      </c>
      <c r="I249" s="2304"/>
      <c r="J249" s="2304" t="s">
        <v>14</v>
      </c>
      <c r="K249" s="2304"/>
      <c r="L249" s="1422"/>
      <c r="M249" s="229"/>
    </row>
    <row r="250" spans="1:13" ht="18" customHeight="1">
      <c r="A250" s="232"/>
      <c r="B250" s="1424" t="s">
        <v>59</v>
      </c>
      <c r="C250" s="1424" t="s">
        <v>58</v>
      </c>
      <c r="D250" s="2302" t="s">
        <v>56</v>
      </c>
      <c r="E250" s="2302"/>
      <c r="F250" s="2302" t="s">
        <v>54</v>
      </c>
      <c r="G250" s="2302"/>
      <c r="H250" s="2302" t="s">
        <v>53</v>
      </c>
      <c r="I250" s="2302"/>
      <c r="J250" s="2302" t="s">
        <v>51</v>
      </c>
      <c r="K250" s="2302"/>
      <c r="L250" s="1424"/>
      <c r="M250" s="142"/>
    </row>
    <row r="251" spans="1:13" ht="18" customHeight="1">
      <c r="A251" s="121" t="s">
        <v>1222</v>
      </c>
      <c r="B251" s="1424"/>
      <c r="C251" s="1424"/>
      <c r="D251" s="1424"/>
      <c r="E251" s="1424"/>
      <c r="F251" s="1424"/>
      <c r="G251" s="1424"/>
      <c r="H251" s="1424"/>
      <c r="I251" s="1424"/>
      <c r="J251" s="1424"/>
      <c r="K251" s="1424"/>
      <c r="L251" s="1424"/>
      <c r="M251" s="74" t="s">
        <v>1234</v>
      </c>
    </row>
    <row r="252" spans="1:13" ht="18" customHeight="1">
      <c r="A252" s="232" t="s">
        <v>172</v>
      </c>
      <c r="B252" s="1428">
        <f>'[10]p65--71écoR4'!B252</f>
        <v>57068</v>
      </c>
      <c r="C252" s="1428">
        <f>'[10]p65--71écoR4'!C252</f>
        <v>20309</v>
      </c>
      <c r="D252" s="2318">
        <f>'[10]p65--71écoR4'!D252:E252</f>
        <v>5670284</v>
      </c>
      <c r="E252" s="2318"/>
      <c r="F252" s="2318">
        <f>'[10]p65--71écoR4'!F252:G252</f>
        <v>1030352</v>
      </c>
      <c r="G252" s="2318"/>
      <c r="H252" s="2318">
        <f>'[10]p65--71écoR4'!H252:I252</f>
        <v>3115244</v>
      </c>
      <c r="I252" s="2318"/>
      <c r="J252" s="2318">
        <f>'[10]p65--71écoR4'!J252:K252</f>
        <v>8905</v>
      </c>
      <c r="K252" s="2318"/>
      <c r="L252" s="1448"/>
      <c r="M252" s="155" t="s">
        <v>330</v>
      </c>
    </row>
    <row r="253" spans="1:13" ht="18" customHeight="1">
      <c r="A253" s="30" t="s">
        <v>10</v>
      </c>
      <c r="B253" s="1425">
        <f>'[10]p65--71écoR4'!B253</f>
        <v>16.8</v>
      </c>
      <c r="C253" s="1425">
        <f>'[10]p65--71écoR4'!C253</f>
        <v>18.3</v>
      </c>
      <c r="D253" s="2322">
        <f>'[10]p65--71écoR4'!D253:E253</f>
        <v>19.899999999999999</v>
      </c>
      <c r="E253" s="2322"/>
      <c r="F253" s="2322">
        <f>'[10]p65--71écoR4'!F253:G253</f>
        <v>17.2</v>
      </c>
      <c r="G253" s="2322"/>
      <c r="H253" s="2322">
        <f>'[10]p65--71écoR4'!H253:I253</f>
        <v>18.8</v>
      </c>
      <c r="I253" s="2322"/>
      <c r="J253" s="2358">
        <f>'[10]p65--71écoR4'!J253:K253</f>
        <v>19.5</v>
      </c>
      <c r="K253" s="2358"/>
      <c r="L253" s="1440"/>
      <c r="M253" s="123" t="s">
        <v>188</v>
      </c>
    </row>
    <row r="254" spans="1:13" ht="18" customHeight="1">
      <c r="A254" s="47"/>
      <c r="B254" s="157"/>
      <c r="C254" s="157"/>
      <c r="D254" s="157"/>
      <c r="E254" s="157"/>
      <c r="F254" s="157"/>
      <c r="G254" s="157"/>
      <c r="H254" s="157"/>
      <c r="I254" s="157"/>
      <c r="J254" s="1422"/>
      <c r="K254" s="1422"/>
      <c r="L254" s="1422"/>
      <c r="M254" s="329"/>
    </row>
    <row r="255" spans="1:13" ht="18" customHeight="1">
      <c r="A255" s="121" t="s">
        <v>1224</v>
      </c>
      <c r="B255" s="1131"/>
      <c r="C255" s="1131"/>
      <c r="D255" s="1131"/>
      <c r="E255" s="1131"/>
      <c r="F255" s="1131"/>
      <c r="G255" s="1131"/>
      <c r="H255" s="1131"/>
      <c r="I255" s="1131"/>
      <c r="J255" s="1424"/>
      <c r="K255" s="1424"/>
      <c r="L255" s="1424"/>
      <c r="M255" s="1103" t="s">
        <v>1235</v>
      </c>
    </row>
    <row r="256" spans="1:13" ht="18" customHeight="1">
      <c r="A256" s="232" t="s">
        <v>172</v>
      </c>
      <c r="B256" s="1428">
        <f>'[10]p65--71écoR4'!B256</f>
        <v>57044</v>
      </c>
      <c r="C256" s="1428">
        <f>'[10]p65--71écoR4'!C256</f>
        <v>20209</v>
      </c>
      <c r="D256" s="2318">
        <f>'[10]p65--71écoR4'!D256:E256</f>
        <v>5847852</v>
      </c>
      <c r="E256" s="2318"/>
      <c r="F256" s="2318">
        <f>'[10]p65--71écoR4'!F256:G256</f>
        <v>1199905</v>
      </c>
      <c r="G256" s="2318"/>
      <c r="H256" s="2318">
        <f>'[10]p65--71écoR4'!H256:I256</f>
        <v>3283837</v>
      </c>
      <c r="I256" s="2318"/>
      <c r="J256" s="2318">
        <f>'[10]p65--71écoR4'!J256:K256</f>
        <v>8765</v>
      </c>
      <c r="K256" s="2318"/>
      <c r="L256" s="1428"/>
      <c r="M256" s="155" t="s">
        <v>330</v>
      </c>
    </row>
    <row r="257" spans="1:13" ht="18" customHeight="1" thickBot="1">
      <c r="A257" s="1183" t="s">
        <v>10</v>
      </c>
      <c r="B257" s="1433">
        <f>'[10]p65--71écoR4'!B257</f>
        <v>15</v>
      </c>
      <c r="C257" s="1433">
        <f>'[10]p65--71écoR4'!C257</f>
        <v>16.899999999999999</v>
      </c>
      <c r="D257" s="2317">
        <f>'[10]p65--71écoR4'!D257:E257</f>
        <v>18.899999999999999</v>
      </c>
      <c r="E257" s="2317"/>
      <c r="F257" s="2317">
        <f>'[10]p65--71écoR4'!F257:G257</f>
        <v>18.7</v>
      </c>
      <c r="G257" s="2317"/>
      <c r="H257" s="2317">
        <f>'[10]p65--71écoR4'!H257:I257</f>
        <v>18.3</v>
      </c>
      <c r="I257" s="2317"/>
      <c r="J257" s="2341">
        <f>'[10]p65--71écoR4'!J257:K257</f>
        <v>18.100000000000001</v>
      </c>
      <c r="K257" s="2341"/>
      <c r="L257" s="1434"/>
      <c r="M257" s="1179" t="s">
        <v>188</v>
      </c>
    </row>
    <row r="258" spans="1:13" ht="18" customHeight="1" thickTop="1">
      <c r="A258" s="98" t="s">
        <v>1097</v>
      </c>
      <c r="M258" s="81" t="s">
        <v>604</v>
      </c>
    </row>
    <row r="259" spans="1:13" ht="18" customHeight="1">
      <c r="A259" s="28"/>
      <c r="B259" s="20"/>
      <c r="C259" s="263"/>
      <c r="D259" s="263"/>
      <c r="E259" s="263"/>
      <c r="F259" s="263"/>
      <c r="G259" s="263"/>
      <c r="H259" s="263"/>
      <c r="I259" s="263"/>
      <c r="J259" s="263"/>
      <c r="K259" s="263"/>
      <c r="L259" s="263"/>
      <c r="M259" s="263"/>
    </row>
    <row r="260" spans="1:13" ht="18" customHeight="1">
      <c r="A260" s="18" t="s">
        <v>444</v>
      </c>
      <c r="M260" s="107" t="s">
        <v>445</v>
      </c>
    </row>
    <row r="261" spans="1:13" ht="18" customHeight="1">
      <c r="A261" s="18" t="s">
        <v>319</v>
      </c>
      <c r="M261" s="107" t="s">
        <v>320</v>
      </c>
    </row>
    <row r="262" spans="1:13" ht="18" customHeight="1" thickBot="1">
      <c r="A262" s="103" t="s">
        <v>1238</v>
      </c>
      <c r="M262" s="235" t="s">
        <v>1239</v>
      </c>
    </row>
    <row r="263" spans="1:13" ht="18" customHeight="1" thickTop="1">
      <c r="A263" s="1238"/>
      <c r="B263" s="1420" t="s">
        <v>191</v>
      </c>
      <c r="C263" s="1248" t="s">
        <v>327</v>
      </c>
      <c r="D263" s="1420" t="s">
        <v>396</v>
      </c>
      <c r="E263" s="1420" t="s">
        <v>325</v>
      </c>
      <c r="F263" s="1420" t="s">
        <v>324</v>
      </c>
      <c r="G263" s="2294" t="s">
        <v>328</v>
      </c>
      <c r="H263" s="2294"/>
      <c r="I263" s="1420" t="s">
        <v>329</v>
      </c>
      <c r="J263" s="1420" t="s">
        <v>322</v>
      </c>
      <c r="K263" s="1420" t="s">
        <v>321</v>
      </c>
      <c r="L263" s="1420"/>
      <c r="M263" s="1218"/>
    </row>
    <row r="264" spans="1:13" ht="18" customHeight="1">
      <c r="A264" s="124"/>
      <c r="B264" s="1430"/>
      <c r="C264" s="1430"/>
      <c r="D264" s="1430" t="s">
        <v>395</v>
      </c>
      <c r="E264" s="1430"/>
      <c r="F264" s="1430"/>
      <c r="G264" s="2307" t="s">
        <v>323</v>
      </c>
      <c r="H264" s="2307"/>
      <c r="I264" s="1430"/>
      <c r="J264" s="1430"/>
      <c r="K264" s="1430"/>
      <c r="L264" s="1430"/>
      <c r="M264" s="229"/>
    </row>
    <row r="265" spans="1:13" ht="18" customHeight="1">
      <c r="A265" s="237"/>
      <c r="B265" s="1422"/>
      <c r="C265" s="1422"/>
      <c r="D265" s="1422" t="s">
        <v>34</v>
      </c>
      <c r="E265" s="1422"/>
      <c r="F265" s="1422"/>
      <c r="G265" s="2304" t="s">
        <v>44</v>
      </c>
      <c r="H265" s="2304"/>
      <c r="I265" s="1422" t="s">
        <v>41</v>
      </c>
      <c r="J265" s="1422"/>
      <c r="K265" s="1422"/>
      <c r="L265" s="1422"/>
      <c r="M265" s="229"/>
    </row>
    <row r="266" spans="1:13" ht="18" customHeight="1">
      <c r="A266" s="237"/>
      <c r="B266" s="1422" t="s">
        <v>4</v>
      </c>
      <c r="C266" s="1422" t="s">
        <v>34</v>
      </c>
      <c r="D266" s="1422" t="s">
        <v>49</v>
      </c>
      <c r="E266" s="1422" t="s">
        <v>48</v>
      </c>
      <c r="F266" s="1422" t="s">
        <v>47</v>
      </c>
      <c r="G266" s="2304" t="s">
        <v>45</v>
      </c>
      <c r="H266" s="2304"/>
      <c r="I266" s="1422" t="s">
        <v>42</v>
      </c>
      <c r="J266" s="1422" t="s">
        <v>40</v>
      </c>
      <c r="K266" s="180" t="s">
        <v>129</v>
      </c>
      <c r="L266" s="180"/>
      <c r="M266" s="229"/>
    </row>
    <row r="267" spans="1:13" ht="18" customHeight="1">
      <c r="A267" s="232"/>
      <c r="B267" s="1424"/>
      <c r="C267" s="1424"/>
      <c r="D267" s="1424" t="s">
        <v>50</v>
      </c>
      <c r="E267" s="1424"/>
      <c r="F267" s="1424"/>
      <c r="G267" s="2302" t="s">
        <v>46</v>
      </c>
      <c r="H267" s="2302"/>
      <c r="I267" s="1424" t="s">
        <v>43</v>
      </c>
      <c r="J267" s="1424"/>
      <c r="K267" s="1424"/>
      <c r="L267" s="1424"/>
      <c r="M267" s="142"/>
    </row>
    <row r="268" spans="1:13" ht="18" customHeight="1">
      <c r="A268" s="121" t="s">
        <v>1222</v>
      </c>
      <c r="B268" s="1424"/>
      <c r="C268" s="1424"/>
      <c r="D268" s="1424"/>
      <c r="E268" s="1424"/>
      <c r="F268" s="1424"/>
      <c r="G268" s="1424"/>
      <c r="H268" s="1424"/>
      <c r="I268" s="1424"/>
      <c r="J268" s="1424"/>
      <c r="K268" s="1424"/>
      <c r="L268" s="1424"/>
      <c r="M268" s="74" t="s">
        <v>1234</v>
      </c>
    </row>
    <row r="269" spans="1:13" ht="18" customHeight="1">
      <c r="A269" s="232" t="s">
        <v>473</v>
      </c>
      <c r="B269" s="1429">
        <f>'[10]p65--71écoR4'!B269</f>
        <v>1300</v>
      </c>
      <c r="C269" s="1429">
        <f>'[10]p65--71écoR4'!C269</f>
        <v>917</v>
      </c>
      <c r="D269" s="1429">
        <f>'[10]p65--71écoR4'!D269</f>
        <v>2547</v>
      </c>
      <c r="E269" s="1429">
        <f>'[10]p65--71écoR4'!E269</f>
        <v>1846</v>
      </c>
      <c r="F269" s="1429">
        <f>'[10]p65--71écoR4'!F269</f>
        <v>3500</v>
      </c>
      <c r="G269" s="2347">
        <f>'[10]p65--71écoR4'!G269:H269</f>
        <v>1368</v>
      </c>
      <c r="H269" s="2347"/>
      <c r="I269" s="1429">
        <f>'[10]p65--71écoR4'!I269</f>
        <v>1249</v>
      </c>
      <c r="J269" s="1429">
        <f>'[10]p65--71écoR4'!J269</f>
        <v>1871</v>
      </c>
      <c r="K269" s="1429">
        <f>'[10]p65--71écoR4'!K269</f>
        <v>1325</v>
      </c>
      <c r="L269" s="285"/>
      <c r="M269" s="139" t="s">
        <v>326</v>
      </c>
    </row>
    <row r="270" spans="1:13" ht="18" customHeight="1">
      <c r="A270" s="237"/>
      <c r="B270" s="1463"/>
      <c r="C270" s="1463"/>
      <c r="D270" s="1463"/>
      <c r="E270" s="1463"/>
      <c r="F270" s="1463"/>
      <c r="G270" s="1463"/>
      <c r="H270" s="1463"/>
      <c r="I270" s="1463"/>
      <c r="J270" s="1463"/>
      <c r="K270" s="1463"/>
      <c r="L270" s="1139"/>
      <c r="M270" s="901"/>
    </row>
    <row r="271" spans="1:13" ht="18" customHeight="1">
      <c r="A271" s="121" t="s">
        <v>1224</v>
      </c>
      <c r="B271" s="1131"/>
      <c r="C271" s="1131"/>
      <c r="D271" s="1131"/>
      <c r="E271" s="1131"/>
      <c r="F271" s="1131"/>
      <c r="G271" s="1131"/>
      <c r="H271" s="1131"/>
      <c r="I271" s="1131"/>
      <c r="J271" s="1424"/>
      <c r="K271" s="1424"/>
      <c r="L271" s="1424"/>
      <c r="M271" s="1103" t="s">
        <v>1235</v>
      </c>
    </row>
    <row r="272" spans="1:13" ht="18" customHeight="1" thickBot="1">
      <c r="A272" s="1275" t="s">
        <v>473</v>
      </c>
      <c r="B272" s="1426">
        <f>'[10]p65--71écoR4'!B272</f>
        <v>1288</v>
      </c>
      <c r="C272" s="1426">
        <f>'[10]p65--71écoR4'!C272</f>
        <v>882</v>
      </c>
      <c r="D272" s="1426">
        <f>'[10]p65--71écoR4'!D272</f>
        <v>2561</v>
      </c>
      <c r="E272" s="1426">
        <f>'[10]p65--71écoR4'!E272</f>
        <v>2629</v>
      </c>
      <c r="F272" s="1426">
        <f>'[10]p65--71écoR4'!F272</f>
        <v>1917</v>
      </c>
      <c r="G272" s="2344">
        <f>'[10]p65--71écoR4'!G272:H272</f>
        <v>1259</v>
      </c>
      <c r="H272" s="2344"/>
      <c r="I272" s="1426">
        <f>'[10]p65--71écoR4'!I272</f>
        <v>1256</v>
      </c>
      <c r="J272" s="1426">
        <f>'[10]p65--71écoR4'!J272</f>
        <v>1813</v>
      </c>
      <c r="K272" s="1426">
        <f>'[10]p65--71écoR4'!K272</f>
        <v>1266</v>
      </c>
      <c r="L272" s="1277"/>
      <c r="M272" s="1207" t="s">
        <v>326</v>
      </c>
    </row>
    <row r="273" spans="1:13" ht="18" customHeight="1" thickTop="1">
      <c r="A273" s="98" t="s">
        <v>1097</v>
      </c>
      <c r="M273" s="81" t="s">
        <v>604</v>
      </c>
    </row>
    <row r="274" spans="1:13" ht="18" customHeight="1">
      <c r="A274" s="5"/>
    </row>
    <row r="275" spans="1:13" ht="18" customHeight="1"/>
    <row r="276" spans="1:13" ht="18" customHeight="1">
      <c r="A276" s="431" t="s">
        <v>666</v>
      </c>
      <c r="B276" s="427"/>
      <c r="C276" s="263"/>
      <c r="K276" s="427"/>
      <c r="L276" s="427"/>
      <c r="M276" s="428" t="s">
        <v>667</v>
      </c>
    </row>
    <row r="277" spans="1:13" ht="18" customHeight="1" thickBot="1">
      <c r="A277" s="103" t="s">
        <v>1240</v>
      </c>
      <c r="J277" s="104"/>
      <c r="K277" s="24"/>
      <c r="L277" s="24"/>
      <c r="M277" s="235" t="s">
        <v>1241</v>
      </c>
    </row>
    <row r="278" spans="1:13" ht="18" customHeight="1" thickTop="1">
      <c r="A278" s="1241"/>
      <c r="B278" s="1249" t="s">
        <v>347</v>
      </c>
      <c r="C278" s="1249" t="s">
        <v>351</v>
      </c>
      <c r="D278" s="1250" t="s">
        <v>478</v>
      </c>
      <c r="E278" s="1251" t="s">
        <v>341</v>
      </c>
      <c r="F278" s="1251" t="s">
        <v>342</v>
      </c>
      <c r="G278" s="1251" t="s">
        <v>343</v>
      </c>
      <c r="H278" s="1249" t="s">
        <v>344</v>
      </c>
      <c r="I278" s="1249" t="s">
        <v>345</v>
      </c>
      <c r="J278" s="1251" t="s">
        <v>346</v>
      </c>
      <c r="K278" s="1423" t="s">
        <v>350</v>
      </c>
      <c r="L278" s="1249" t="s">
        <v>479</v>
      </c>
      <c r="M278" s="1249"/>
    </row>
    <row r="279" spans="1:13" ht="18" customHeight="1">
      <c r="A279" s="237"/>
      <c r="B279" s="1422" t="s">
        <v>4</v>
      </c>
      <c r="C279" s="1422" t="s">
        <v>34</v>
      </c>
      <c r="D279" s="238" t="s">
        <v>480</v>
      </c>
      <c r="E279" s="1422" t="s">
        <v>369</v>
      </c>
      <c r="F279" s="1422" t="s">
        <v>368</v>
      </c>
      <c r="G279" s="1422" t="s">
        <v>367</v>
      </c>
      <c r="H279" s="1422" t="s">
        <v>366</v>
      </c>
      <c r="I279" s="1422" t="s">
        <v>365</v>
      </c>
      <c r="J279" s="1422" t="s">
        <v>364</v>
      </c>
      <c r="K279" s="1422" t="s">
        <v>349</v>
      </c>
      <c r="L279" s="167" t="s">
        <v>481</v>
      </c>
      <c r="M279" s="167"/>
    </row>
    <row r="280" spans="1:13" ht="18" customHeight="1">
      <c r="A280" s="46" t="s">
        <v>1222</v>
      </c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74" t="s">
        <v>1234</v>
      </c>
    </row>
    <row r="281" spans="1:13" ht="18" customHeight="1">
      <c r="A281" s="240" t="s">
        <v>173</v>
      </c>
      <c r="B281" s="454">
        <f>'[4]p65--71écoR4'!B281</f>
        <v>917</v>
      </c>
      <c r="C281" s="454">
        <f>'[4]p65--71écoR4'!C281</f>
        <v>7</v>
      </c>
      <c r="D281" s="454">
        <f>'[4]p65--71écoR4'!D281</f>
        <v>57</v>
      </c>
      <c r="E281" s="454">
        <f>'[4]p65--71écoR4'!E281</f>
        <v>250</v>
      </c>
      <c r="F281" s="454">
        <f>'[4]p65--71écoR4'!F281</f>
        <v>39</v>
      </c>
      <c r="G281" s="454">
        <f>'[4]p65--71écoR4'!G281</f>
        <v>40</v>
      </c>
      <c r="H281" s="454">
        <f>'[4]p65--71écoR4'!H281</f>
        <v>89</v>
      </c>
      <c r="I281" s="454">
        <f>'[4]p65--71écoR4'!I281</f>
        <v>53</v>
      </c>
      <c r="J281" s="454">
        <f>'[4]p65--71écoR4'!J281</f>
        <v>98</v>
      </c>
      <c r="K281" s="454">
        <f>'[4]p65--71écoR4'!K281</f>
        <v>141</v>
      </c>
      <c r="L281" s="454">
        <f>'[4]p65--71écoR4'!L281</f>
        <v>143</v>
      </c>
      <c r="M281" s="239" t="s">
        <v>348</v>
      </c>
    </row>
    <row r="282" spans="1:13" ht="18" customHeight="1">
      <c r="A282" s="237"/>
      <c r="B282" s="1463"/>
      <c r="C282" s="1463"/>
      <c r="D282" s="1463"/>
      <c r="E282" s="1463"/>
      <c r="F282" s="1463"/>
      <c r="G282" s="1463"/>
      <c r="H282" s="1463"/>
      <c r="I282" s="1463"/>
      <c r="J282" s="1463"/>
      <c r="K282" s="1463"/>
      <c r="L282" s="1139"/>
      <c r="M282" s="901"/>
    </row>
    <row r="283" spans="1:13" ht="18" customHeight="1">
      <c r="A283" s="121" t="s">
        <v>1224</v>
      </c>
      <c r="B283" s="1131"/>
      <c r="C283" s="1131"/>
      <c r="D283" s="1131"/>
      <c r="E283" s="1131"/>
      <c r="F283" s="1131"/>
      <c r="G283" s="1131"/>
      <c r="H283" s="1131"/>
      <c r="I283" s="1131"/>
      <c r="J283" s="1424"/>
      <c r="K283" s="1424"/>
      <c r="L283" s="1424"/>
      <c r="M283" s="1103" t="s">
        <v>1235</v>
      </c>
    </row>
    <row r="284" spans="1:13" ht="18" customHeight="1" thickBot="1">
      <c r="A284" s="1272" t="s">
        <v>173</v>
      </c>
      <c r="B284" s="1273">
        <f>'[4]p65--71écoR4'!B284</f>
        <v>946</v>
      </c>
      <c r="C284" s="1273">
        <f>'[4]p65--71écoR4'!C284</f>
        <v>23</v>
      </c>
      <c r="D284" s="1273">
        <f>'[4]p65--71écoR4'!D284</f>
        <v>57</v>
      </c>
      <c r="E284" s="1273">
        <f>'[4]p65--71écoR4'!E284</f>
        <v>252</v>
      </c>
      <c r="F284" s="1273">
        <f>'[4]p65--71écoR4'!F284</f>
        <v>42</v>
      </c>
      <c r="G284" s="1273">
        <f>'[4]p65--71écoR4'!G284</f>
        <v>40</v>
      </c>
      <c r="H284" s="1273">
        <f>'[4]p65--71écoR4'!H284</f>
        <v>90</v>
      </c>
      <c r="I284" s="1273">
        <f>'[4]p65--71écoR4'!I284</f>
        <v>53</v>
      </c>
      <c r="J284" s="1273">
        <f>'[4]p65--71écoR4'!J284</f>
        <v>99</v>
      </c>
      <c r="K284" s="1273">
        <f>'[4]p65--71écoR4'!K284</f>
        <v>145</v>
      </c>
      <c r="L284" s="1273">
        <f>'[4]p65--71écoR4'!L284</f>
        <v>145</v>
      </c>
      <c r="M284" s="1274" t="s">
        <v>348</v>
      </c>
    </row>
    <row r="285" spans="1:13" ht="18" customHeight="1" thickTop="1">
      <c r="A285" s="98" t="s">
        <v>414</v>
      </c>
      <c r="M285" s="81" t="s">
        <v>413</v>
      </c>
    </row>
    <row r="286" spans="1:13" ht="27.75" customHeight="1" thickBot="1">
      <c r="A286" s="98"/>
    </row>
    <row r="287" spans="1:13" ht="13.5" customHeight="1" thickTop="1">
      <c r="A287" s="928"/>
      <c r="B287" s="928"/>
      <c r="C287" s="928"/>
      <c r="D287" s="928"/>
      <c r="E287" s="928"/>
      <c r="F287" s="928"/>
      <c r="G287" s="928"/>
      <c r="H287" s="928"/>
      <c r="I287" s="928"/>
      <c r="J287" s="928"/>
      <c r="K287" s="928"/>
      <c r="L287" s="928"/>
      <c r="M287" s="928"/>
    </row>
    <row r="288" spans="1:13" ht="18" customHeight="1">
      <c r="A288" s="229"/>
      <c r="B288" s="229"/>
      <c r="C288" s="229"/>
      <c r="D288" s="229"/>
      <c r="E288" s="229"/>
      <c r="F288" s="229"/>
      <c r="G288" s="229"/>
      <c r="H288" s="229"/>
      <c r="I288" s="229"/>
      <c r="J288" s="229"/>
      <c r="K288" s="229"/>
      <c r="L288" s="229"/>
      <c r="M288" s="229"/>
    </row>
    <row r="289" spans="1:13" ht="18" customHeight="1">
      <c r="A289" s="431" t="s">
        <v>668</v>
      </c>
      <c r="B289" s="430"/>
      <c r="C289" s="20"/>
      <c r="D289" s="7"/>
      <c r="E289" s="7"/>
      <c r="F289" s="7"/>
      <c r="G289" s="7"/>
      <c r="K289" s="427"/>
      <c r="L289" s="427"/>
      <c r="M289" s="428" t="s">
        <v>669</v>
      </c>
    </row>
    <row r="290" spans="1:13" ht="18" customHeight="1">
      <c r="A290" s="28"/>
      <c r="B290" s="263"/>
      <c r="C290" s="20"/>
      <c r="D290" s="20"/>
      <c r="E290" s="20"/>
      <c r="F290" s="20"/>
      <c r="G290" s="20"/>
      <c r="H290" s="263"/>
      <c r="I290" s="263"/>
      <c r="J290" s="263"/>
      <c r="K290" s="263"/>
      <c r="L290" s="263"/>
      <c r="M290" s="263"/>
    </row>
    <row r="291" spans="1:13" ht="18" customHeight="1">
      <c r="A291" s="18" t="s">
        <v>845</v>
      </c>
      <c r="B291" s="7"/>
      <c r="C291" s="7"/>
      <c r="D291" s="7"/>
      <c r="E291" s="7"/>
      <c r="F291" s="7"/>
      <c r="G291" s="7"/>
      <c r="M291" s="151" t="s">
        <v>1046</v>
      </c>
    </row>
    <row r="292" spans="1:13" ht="18" customHeight="1" thickBot="1">
      <c r="A292" s="294" t="s">
        <v>149</v>
      </c>
      <c r="B292" s="7"/>
      <c r="C292" s="7"/>
      <c r="D292" s="7"/>
      <c r="E292" s="7"/>
      <c r="F292" s="7"/>
      <c r="M292" s="265" t="s">
        <v>340</v>
      </c>
    </row>
    <row r="293" spans="1:13" ht="36" customHeight="1" thickTop="1">
      <c r="A293" s="1321"/>
      <c r="B293" s="1316"/>
      <c r="C293" s="1322"/>
      <c r="D293" s="1323"/>
      <c r="E293" s="1317">
        <v>2017</v>
      </c>
      <c r="F293" s="1317"/>
      <c r="G293" s="1317"/>
      <c r="H293" s="1317">
        <v>2016</v>
      </c>
      <c r="I293" s="1323"/>
      <c r="J293" s="1322"/>
      <c r="K293" s="1322"/>
      <c r="L293" s="1322"/>
      <c r="M293" s="1316"/>
    </row>
    <row r="294" spans="1:13" ht="18" customHeight="1">
      <c r="A294" s="31" t="s">
        <v>150</v>
      </c>
      <c r="B294" s="171"/>
      <c r="C294" s="172"/>
      <c r="D294" s="31"/>
      <c r="E294" s="173">
        <v>128.5</v>
      </c>
      <c r="F294" s="140"/>
      <c r="G294" s="140"/>
      <c r="H294" s="140">
        <v>128.6</v>
      </c>
      <c r="I294" s="140"/>
      <c r="J294" s="173"/>
      <c r="K294" s="31"/>
      <c r="L294" s="31"/>
      <c r="M294" s="174" t="s">
        <v>352</v>
      </c>
    </row>
    <row r="295" spans="1:13" ht="18" customHeight="1">
      <c r="A295" s="22" t="s">
        <v>151</v>
      </c>
      <c r="B295" s="64"/>
      <c r="C295" s="51"/>
      <c r="D295" s="22"/>
      <c r="E295" s="173">
        <v>122.8</v>
      </c>
      <c r="F295" s="63"/>
      <c r="G295" s="63"/>
      <c r="H295" s="63">
        <v>121.9</v>
      </c>
      <c r="I295" s="63"/>
      <c r="J295" s="77"/>
      <c r="K295" s="22"/>
      <c r="L295" s="22"/>
      <c r="M295" s="169" t="s">
        <v>353</v>
      </c>
    </row>
    <row r="296" spans="1:13" ht="18" customHeight="1">
      <c r="A296" s="22" t="s">
        <v>152</v>
      </c>
      <c r="B296" s="64"/>
      <c r="C296" s="51"/>
      <c r="D296" s="22"/>
      <c r="E296" s="173">
        <v>102.4</v>
      </c>
      <c r="F296" s="63"/>
      <c r="G296" s="63"/>
      <c r="H296" s="63">
        <v>101.9</v>
      </c>
      <c r="I296" s="63"/>
      <c r="J296" s="77"/>
      <c r="K296" s="22"/>
      <c r="L296" s="22"/>
      <c r="M296" s="169" t="s">
        <v>354</v>
      </c>
    </row>
    <row r="297" spans="1:13" ht="18" customHeight="1">
      <c r="A297" s="22" t="s">
        <v>153</v>
      </c>
      <c r="B297" s="64"/>
      <c r="C297" s="51"/>
      <c r="D297" s="22"/>
      <c r="E297" s="173">
        <v>114.1</v>
      </c>
      <c r="F297" s="63"/>
      <c r="G297" s="63"/>
      <c r="H297" s="63">
        <v>113</v>
      </c>
      <c r="I297" s="63"/>
      <c r="J297" s="77"/>
      <c r="K297" s="22"/>
      <c r="L297" s="22"/>
      <c r="M297" s="168" t="s">
        <v>355</v>
      </c>
    </row>
    <row r="298" spans="1:13" ht="18" customHeight="1">
      <c r="A298" s="22" t="s">
        <v>154</v>
      </c>
      <c r="B298" s="64"/>
      <c r="C298" s="51"/>
      <c r="D298" s="22"/>
      <c r="E298" s="173">
        <v>111.2</v>
      </c>
      <c r="F298" s="63"/>
      <c r="G298" s="63"/>
      <c r="H298" s="63">
        <v>111.3</v>
      </c>
      <c r="I298" s="63"/>
      <c r="J298" s="77"/>
      <c r="K298" s="38"/>
      <c r="L298" s="38"/>
      <c r="M298" s="170" t="s">
        <v>356</v>
      </c>
    </row>
    <row r="299" spans="1:13" ht="18" customHeight="1">
      <c r="A299" s="22" t="s">
        <v>47</v>
      </c>
      <c r="B299" s="64"/>
      <c r="C299" s="51"/>
      <c r="D299" s="22"/>
      <c r="E299" s="173">
        <v>101.7</v>
      </c>
      <c r="F299" s="63"/>
      <c r="G299" s="63"/>
      <c r="H299" s="63">
        <v>101.4</v>
      </c>
      <c r="I299" s="63"/>
      <c r="J299" s="77"/>
      <c r="K299" s="22"/>
      <c r="L299" s="22"/>
      <c r="M299" s="169" t="s">
        <v>324</v>
      </c>
    </row>
    <row r="300" spans="1:13" ht="18" customHeight="1">
      <c r="A300" s="22" t="s">
        <v>155</v>
      </c>
      <c r="B300" s="64"/>
      <c r="C300" s="51"/>
      <c r="D300" s="22"/>
      <c r="E300" s="173">
        <v>109</v>
      </c>
      <c r="F300" s="63"/>
      <c r="G300" s="63"/>
      <c r="H300" s="63">
        <v>106.4</v>
      </c>
      <c r="I300" s="63"/>
      <c r="J300" s="77"/>
      <c r="K300" s="22"/>
      <c r="L300" s="22"/>
      <c r="M300" s="168" t="s">
        <v>357</v>
      </c>
    </row>
    <row r="301" spans="1:13" ht="18" customHeight="1">
      <c r="A301" s="22" t="s">
        <v>156</v>
      </c>
      <c r="B301" s="64"/>
      <c r="C301" s="51"/>
      <c r="D301" s="22"/>
      <c r="E301" s="173">
        <v>61.8</v>
      </c>
      <c r="F301" s="63"/>
      <c r="G301" s="63"/>
      <c r="H301" s="63">
        <v>62.2</v>
      </c>
      <c r="I301" s="63"/>
      <c r="J301" s="77"/>
      <c r="K301" s="22"/>
      <c r="L301" s="22"/>
      <c r="M301" s="169" t="s">
        <v>358</v>
      </c>
    </row>
    <row r="302" spans="1:13" ht="18" customHeight="1">
      <c r="A302" s="22" t="s">
        <v>60</v>
      </c>
      <c r="B302" s="64"/>
      <c r="C302" s="51"/>
      <c r="D302" s="22"/>
      <c r="E302" s="173">
        <v>100.3</v>
      </c>
      <c r="F302" s="63"/>
      <c r="G302" s="63"/>
      <c r="H302" s="63">
        <v>99.5</v>
      </c>
      <c r="I302" s="63"/>
      <c r="J302" s="77"/>
      <c r="K302" s="22"/>
      <c r="L302" s="22"/>
      <c r="M302" s="169" t="s">
        <v>359</v>
      </c>
    </row>
    <row r="303" spans="1:13" ht="18" customHeight="1">
      <c r="A303" s="22" t="s">
        <v>157</v>
      </c>
      <c r="B303" s="63"/>
      <c r="C303" s="51"/>
      <c r="D303" s="22"/>
      <c r="E303" s="173">
        <v>129.30000000000001</v>
      </c>
      <c r="F303" s="63"/>
      <c r="G303" s="63"/>
      <c r="H303" s="63">
        <v>127.8</v>
      </c>
      <c r="I303" s="63"/>
      <c r="J303" s="77"/>
      <c r="K303" s="22"/>
      <c r="L303" s="22"/>
      <c r="M303" s="168" t="s">
        <v>325</v>
      </c>
    </row>
    <row r="304" spans="1:13" ht="18" customHeight="1">
      <c r="A304" s="22" t="s">
        <v>158</v>
      </c>
      <c r="B304" s="63"/>
      <c r="C304" s="51"/>
      <c r="D304" s="22"/>
      <c r="E304" s="173">
        <v>115.7</v>
      </c>
      <c r="F304" s="63"/>
      <c r="G304" s="63"/>
      <c r="H304" s="63">
        <v>112.9</v>
      </c>
      <c r="I304" s="63"/>
      <c r="J304" s="77"/>
      <c r="K304" s="22"/>
      <c r="L304" s="22"/>
      <c r="M304" s="169" t="s">
        <v>360</v>
      </c>
    </row>
    <row r="305" spans="1:13" ht="18" customHeight="1">
      <c r="A305" s="22" t="s">
        <v>159</v>
      </c>
      <c r="B305" s="63"/>
      <c r="C305" s="51"/>
      <c r="D305" s="22"/>
      <c r="E305" s="173">
        <v>110.5</v>
      </c>
      <c r="F305" s="63"/>
      <c r="G305" s="63"/>
      <c r="H305" s="63">
        <v>110.4</v>
      </c>
      <c r="I305" s="63"/>
      <c r="J305" s="77"/>
      <c r="K305" s="22"/>
      <c r="L305" s="22"/>
      <c r="M305" s="168" t="s">
        <v>361</v>
      </c>
    </row>
    <row r="306" spans="1:13" ht="18" customHeight="1">
      <c r="A306" s="46" t="s">
        <v>61</v>
      </c>
      <c r="B306" s="188"/>
      <c r="C306" s="62"/>
      <c r="D306" s="46"/>
      <c r="E306" s="779">
        <v>115.7</v>
      </c>
      <c r="F306" s="188"/>
      <c r="G306" s="188"/>
      <c r="H306" s="188">
        <v>115.1</v>
      </c>
      <c r="I306" s="188"/>
      <c r="J306" s="189"/>
      <c r="K306" s="46"/>
      <c r="L306" s="46"/>
      <c r="M306" s="190" t="s">
        <v>362</v>
      </c>
    </row>
    <row r="307" spans="1:13" ht="18" customHeight="1" thickBot="1">
      <c r="A307" s="1183" t="s">
        <v>62</v>
      </c>
      <c r="B307" s="1388"/>
      <c r="C307" s="1390"/>
      <c r="D307" s="1183"/>
      <c r="E307" s="1433">
        <v>117.9</v>
      </c>
      <c r="F307" s="1433"/>
      <c r="G307" s="1433"/>
      <c r="H307" s="1433">
        <v>117.1</v>
      </c>
      <c r="I307" s="1433"/>
      <c r="J307" s="1271"/>
      <c r="K307" s="1183"/>
      <c r="L307" s="1183"/>
      <c r="M307" s="1183" t="s">
        <v>363</v>
      </c>
    </row>
    <row r="308" spans="1:13" ht="18" customHeight="1" thickTop="1">
      <c r="A308" s="98" t="s">
        <v>1097</v>
      </c>
      <c r="M308" s="81" t="s">
        <v>604</v>
      </c>
    </row>
    <row r="309" spans="1:13" ht="18" customHeight="1">
      <c r="A309" s="18"/>
      <c r="B309" s="7"/>
      <c r="C309" s="7"/>
      <c r="D309" s="7"/>
      <c r="E309" s="7"/>
      <c r="F309" s="7"/>
      <c r="G309" s="7"/>
      <c r="M309" s="151"/>
    </row>
    <row r="310" spans="1:13" ht="18" customHeight="1">
      <c r="A310" s="18" t="s">
        <v>846</v>
      </c>
      <c r="B310" s="7"/>
      <c r="C310" s="7"/>
      <c r="D310" s="7"/>
      <c r="E310" s="7"/>
      <c r="F310" s="7"/>
      <c r="G310" s="7"/>
      <c r="M310" s="151" t="s">
        <v>1047</v>
      </c>
    </row>
    <row r="311" spans="1:13" ht="18" customHeight="1" thickBot="1">
      <c r="A311" s="294" t="s">
        <v>149</v>
      </c>
      <c r="B311" s="7"/>
      <c r="C311" s="7"/>
      <c r="D311" s="7"/>
      <c r="E311" s="7"/>
      <c r="F311" s="7"/>
      <c r="M311" s="265" t="s">
        <v>340</v>
      </c>
    </row>
    <row r="312" spans="1:13" ht="36" customHeight="1" thickTop="1">
      <c r="A312" s="1321"/>
      <c r="B312" s="1316"/>
      <c r="C312" s="1322"/>
      <c r="D312" s="1323"/>
      <c r="E312" s="1317">
        <v>2017</v>
      </c>
      <c r="F312" s="1317"/>
      <c r="G312" s="1317"/>
      <c r="H312" s="1317">
        <v>2016</v>
      </c>
      <c r="I312" s="1323"/>
      <c r="J312" s="1322"/>
      <c r="K312" s="1322"/>
      <c r="L312" s="1322"/>
      <c r="M312" s="1316"/>
    </row>
    <row r="313" spans="1:13" ht="18" customHeight="1">
      <c r="A313" s="31" t="s">
        <v>150</v>
      </c>
      <c r="B313" s="171"/>
      <c r="C313" s="172"/>
      <c r="D313" s="31"/>
      <c r="E313" s="173">
        <v>124.8</v>
      </c>
      <c r="F313" s="140"/>
      <c r="G313" s="140"/>
      <c r="H313" s="140">
        <v>125.9</v>
      </c>
      <c r="I313" s="140"/>
      <c r="J313" s="173"/>
      <c r="K313" s="31"/>
      <c r="L313" s="31"/>
      <c r="M313" s="174" t="s">
        <v>352</v>
      </c>
    </row>
    <row r="314" spans="1:13" ht="18" customHeight="1">
      <c r="A314" s="22" t="s">
        <v>151</v>
      </c>
      <c r="B314" s="64"/>
      <c r="C314" s="51"/>
      <c r="D314" s="22"/>
      <c r="E314" s="173">
        <v>123.5</v>
      </c>
      <c r="F314" s="63"/>
      <c r="G314" s="63"/>
      <c r="H314" s="63">
        <v>122.4</v>
      </c>
      <c r="I314" s="63"/>
      <c r="J314" s="77"/>
      <c r="K314" s="22"/>
      <c r="L314" s="22"/>
      <c r="M314" s="169" t="s">
        <v>353</v>
      </c>
    </row>
    <row r="315" spans="1:13" ht="18" customHeight="1">
      <c r="A315" s="22" t="s">
        <v>152</v>
      </c>
      <c r="B315" s="64"/>
      <c r="C315" s="51"/>
      <c r="D315" s="22"/>
      <c r="E315" s="173">
        <v>111.1</v>
      </c>
      <c r="F315" s="63"/>
      <c r="G315" s="63"/>
      <c r="H315" s="63">
        <v>109.8</v>
      </c>
      <c r="I315" s="63"/>
      <c r="J315" s="77"/>
      <c r="K315" s="22"/>
      <c r="L315" s="22"/>
      <c r="M315" s="169" t="s">
        <v>354</v>
      </c>
    </row>
    <row r="316" spans="1:13" ht="18" customHeight="1">
      <c r="A316" s="22" t="s">
        <v>153</v>
      </c>
      <c r="B316" s="64"/>
      <c r="C316" s="51"/>
      <c r="D316" s="22"/>
      <c r="E316" s="173">
        <v>108.5</v>
      </c>
      <c r="F316" s="63"/>
      <c r="G316" s="63"/>
      <c r="H316" s="63">
        <v>107.7</v>
      </c>
      <c r="I316" s="63"/>
      <c r="J316" s="77"/>
      <c r="K316" s="22"/>
      <c r="L316" s="22"/>
      <c r="M316" s="168" t="s">
        <v>355</v>
      </c>
    </row>
    <row r="317" spans="1:13" ht="18" customHeight="1">
      <c r="A317" s="22" t="s">
        <v>154</v>
      </c>
      <c r="B317" s="64"/>
      <c r="C317" s="51"/>
      <c r="D317" s="22"/>
      <c r="E317" s="173">
        <v>106.7</v>
      </c>
      <c r="F317" s="63"/>
      <c r="G317" s="63"/>
      <c r="H317" s="63">
        <v>106.5</v>
      </c>
      <c r="I317" s="63"/>
      <c r="J317" s="77"/>
      <c r="K317" s="38"/>
      <c r="L317" s="38"/>
      <c r="M317" s="170" t="s">
        <v>356</v>
      </c>
    </row>
    <row r="318" spans="1:13" ht="18" customHeight="1">
      <c r="A318" s="22" t="s">
        <v>47</v>
      </c>
      <c r="B318" s="64"/>
      <c r="C318" s="51"/>
      <c r="D318" s="22"/>
      <c r="E318" s="173">
        <v>112.2</v>
      </c>
      <c r="F318" s="63"/>
      <c r="G318" s="63"/>
      <c r="H318" s="63">
        <v>108.8</v>
      </c>
      <c r="I318" s="63"/>
      <c r="J318" s="77"/>
      <c r="K318" s="22"/>
      <c r="L318" s="22"/>
      <c r="M318" s="169" t="s">
        <v>324</v>
      </c>
    </row>
    <row r="319" spans="1:13" ht="18" customHeight="1">
      <c r="A319" s="22" t="s">
        <v>155</v>
      </c>
      <c r="B319" s="64"/>
      <c r="C319" s="51"/>
      <c r="D319" s="22"/>
      <c r="E319" s="173">
        <v>113.3</v>
      </c>
      <c r="F319" s="63"/>
      <c r="G319" s="63"/>
      <c r="H319" s="63">
        <v>109.6</v>
      </c>
      <c r="I319" s="63"/>
      <c r="J319" s="77"/>
      <c r="K319" s="22"/>
      <c r="L319" s="22"/>
      <c r="M319" s="168" t="s">
        <v>357</v>
      </c>
    </row>
    <row r="320" spans="1:13" ht="18" customHeight="1">
      <c r="A320" s="22" t="s">
        <v>156</v>
      </c>
      <c r="B320" s="64"/>
      <c r="C320" s="51"/>
      <c r="D320" s="22"/>
      <c r="E320" s="173">
        <v>58.6</v>
      </c>
      <c r="F320" s="63"/>
      <c r="G320" s="63"/>
      <c r="H320" s="63">
        <v>58.6</v>
      </c>
      <c r="I320" s="63"/>
      <c r="J320" s="77"/>
      <c r="K320" s="22"/>
      <c r="L320" s="22"/>
      <c r="M320" s="169" t="s">
        <v>358</v>
      </c>
    </row>
    <row r="321" spans="1:13" ht="18" customHeight="1">
      <c r="A321" s="22" t="s">
        <v>60</v>
      </c>
      <c r="B321" s="64"/>
      <c r="C321" s="51"/>
      <c r="D321" s="22"/>
      <c r="E321" s="173">
        <v>101.9</v>
      </c>
      <c r="F321" s="63"/>
      <c r="G321" s="63"/>
      <c r="H321" s="63">
        <v>101.8</v>
      </c>
      <c r="I321" s="63"/>
      <c r="J321" s="77"/>
      <c r="K321" s="22"/>
      <c r="L321" s="22"/>
      <c r="M321" s="169" t="s">
        <v>359</v>
      </c>
    </row>
    <row r="322" spans="1:13" ht="18" customHeight="1">
      <c r="A322" s="22" t="s">
        <v>157</v>
      </c>
      <c r="B322" s="63"/>
      <c r="C322" s="51"/>
      <c r="D322" s="22"/>
      <c r="E322" s="173">
        <v>115.9</v>
      </c>
      <c r="F322" s="63"/>
      <c r="G322" s="63"/>
      <c r="H322" s="63">
        <v>115.8</v>
      </c>
      <c r="I322" s="63"/>
      <c r="J322" s="77"/>
      <c r="K322" s="22"/>
      <c r="L322" s="22"/>
      <c r="M322" s="168" t="s">
        <v>325</v>
      </c>
    </row>
    <row r="323" spans="1:13" ht="18" customHeight="1">
      <c r="A323" s="22" t="s">
        <v>158</v>
      </c>
      <c r="B323" s="63"/>
      <c r="C323" s="51"/>
      <c r="D323" s="22"/>
      <c r="E323" s="173">
        <v>148.69999999999999</v>
      </c>
      <c r="F323" s="63"/>
      <c r="G323" s="63"/>
      <c r="H323" s="63">
        <v>145.1</v>
      </c>
      <c r="I323" s="63"/>
      <c r="J323" s="77"/>
      <c r="K323" s="22"/>
      <c r="L323" s="22"/>
      <c r="M323" s="169" t="s">
        <v>360</v>
      </c>
    </row>
    <row r="324" spans="1:13" ht="18" customHeight="1">
      <c r="A324" s="22" t="s">
        <v>159</v>
      </c>
      <c r="B324" s="63"/>
      <c r="C324" s="51"/>
      <c r="D324" s="22"/>
      <c r="E324" s="173">
        <v>124</v>
      </c>
      <c r="F324" s="63"/>
      <c r="G324" s="63"/>
      <c r="H324" s="63">
        <v>123.4</v>
      </c>
      <c r="I324" s="63"/>
      <c r="J324" s="77"/>
      <c r="K324" s="22"/>
      <c r="L324" s="22"/>
      <c r="M324" s="168" t="s">
        <v>361</v>
      </c>
    </row>
    <row r="325" spans="1:13" ht="18" customHeight="1">
      <c r="A325" s="46" t="s">
        <v>61</v>
      </c>
      <c r="B325" s="188"/>
      <c r="C325" s="62"/>
      <c r="D325" s="46"/>
      <c r="E325" s="779">
        <v>116.5</v>
      </c>
      <c r="F325" s="188"/>
      <c r="G325" s="188"/>
      <c r="H325" s="188">
        <v>116</v>
      </c>
      <c r="I325" s="188"/>
      <c r="J325" s="189"/>
      <c r="K325" s="46"/>
      <c r="L325" s="46"/>
      <c r="M325" s="190" t="s">
        <v>362</v>
      </c>
    </row>
    <row r="326" spans="1:13" ht="18" customHeight="1" thickBot="1">
      <c r="A326" s="1183" t="s">
        <v>62</v>
      </c>
      <c r="B326" s="1388"/>
      <c r="C326" s="1390"/>
      <c r="D326" s="1183"/>
      <c r="E326" s="1433">
        <v>117.9</v>
      </c>
      <c r="F326" s="1433"/>
      <c r="G326" s="1433"/>
      <c r="H326" s="1433">
        <v>117.1</v>
      </c>
      <c r="I326" s="1433"/>
      <c r="J326" s="1271"/>
      <c r="K326" s="1183"/>
      <c r="L326" s="1183"/>
      <c r="M326" s="1183" t="s">
        <v>363</v>
      </c>
    </row>
    <row r="327" spans="1:13" ht="18" customHeight="1" thickTop="1">
      <c r="A327" s="98" t="s">
        <v>1097</v>
      </c>
      <c r="M327" s="81" t="s">
        <v>604</v>
      </c>
    </row>
    <row r="328" spans="1:13" ht="18" customHeight="1"/>
    <row r="329" spans="1:13" ht="18" customHeight="1"/>
    <row r="330" spans="1:13" ht="18" customHeight="1"/>
    <row r="331" spans="1:13" ht="18" customHeight="1"/>
    <row r="332" spans="1:13" ht="18" customHeight="1"/>
    <row r="333" spans="1:13" ht="18" customHeight="1"/>
    <row r="334" spans="1:13" ht="18" customHeight="1"/>
    <row r="335" spans="1:13" ht="18" customHeight="1"/>
    <row r="336" spans="1:13" ht="18" customHeight="1"/>
    <row r="337" spans="1:13" ht="18" customHeight="1"/>
    <row r="338" spans="1:13" ht="18" customHeight="1"/>
    <row r="339" spans="1:13" ht="18" customHeight="1"/>
    <row r="340" spans="1:13" ht="26.25" customHeight="1"/>
    <row r="341" spans="1:13" ht="18" customHeight="1"/>
    <row r="342" spans="1:13" ht="18" customHeight="1" thickBot="1">
      <c r="A342" s="124"/>
      <c r="B342" s="895"/>
      <c r="C342" s="895"/>
      <c r="D342" s="895"/>
      <c r="E342" s="895"/>
      <c r="F342" s="895"/>
      <c r="G342" s="895"/>
      <c r="H342" s="895"/>
      <c r="I342" s="895"/>
      <c r="J342" s="895"/>
      <c r="K342" s="229"/>
      <c r="L342" s="229"/>
      <c r="M342" s="229"/>
    </row>
    <row r="343" spans="1:13" ht="13.5" customHeight="1" thickTop="1">
      <c r="A343" s="945"/>
      <c r="B343" s="928"/>
      <c r="C343" s="928"/>
      <c r="D343" s="928"/>
      <c r="E343" s="928"/>
      <c r="F343" s="928"/>
      <c r="G343" s="928"/>
      <c r="H343" s="928"/>
      <c r="I343" s="928"/>
      <c r="J343" s="928"/>
      <c r="K343" s="928"/>
      <c r="L343" s="928"/>
      <c r="M343" s="928"/>
    </row>
    <row r="344" spans="1:13" ht="18" customHeight="1"/>
    <row r="345" spans="1:13" ht="18" customHeight="1">
      <c r="A345" s="431" t="s">
        <v>672</v>
      </c>
      <c r="B345" s="429"/>
      <c r="C345" s="28"/>
      <c r="K345" s="427"/>
      <c r="L345" s="427"/>
      <c r="M345" s="428" t="s">
        <v>673</v>
      </c>
    </row>
    <row r="346" spans="1:13" ht="18" customHeight="1">
      <c r="A346" s="668"/>
      <c r="B346" s="28"/>
      <c r="C346" s="28"/>
      <c r="D346" s="263"/>
      <c r="E346" s="263"/>
      <c r="F346" s="263"/>
      <c r="G346" s="263"/>
      <c r="H346" s="263"/>
      <c r="I346" s="263"/>
      <c r="J346" s="263"/>
      <c r="K346" s="20"/>
      <c r="L346" s="20"/>
      <c r="M346" s="669"/>
    </row>
    <row r="347" spans="1:13" ht="18" customHeight="1">
      <c r="A347" s="530" t="s">
        <v>474</v>
      </c>
      <c r="B347" s="530"/>
      <c r="C347" s="530"/>
      <c r="D347" s="530"/>
      <c r="E347" s="530"/>
      <c r="F347" s="530"/>
      <c r="G347" s="530"/>
      <c r="H347" s="530"/>
      <c r="I347" s="530"/>
      <c r="J347" s="530"/>
      <c r="K347" s="530"/>
      <c r="L347" s="530"/>
      <c r="M347" s="107" t="s">
        <v>371</v>
      </c>
    </row>
    <row r="348" spans="1:13" ht="18" customHeight="1" thickBot="1">
      <c r="A348" s="76" t="s">
        <v>370</v>
      </c>
      <c r="M348" s="151" t="s">
        <v>389</v>
      </c>
    </row>
    <row r="349" spans="1:13" ht="18" customHeight="1" thickTop="1">
      <c r="A349" s="1257"/>
      <c r="B349" s="1257"/>
      <c r="C349" s="1257"/>
      <c r="D349" s="1258"/>
      <c r="E349" s="2346" t="s">
        <v>432</v>
      </c>
      <c r="F349" s="2346"/>
      <c r="G349" s="1259"/>
      <c r="H349" s="2345" t="s">
        <v>475</v>
      </c>
      <c r="I349" s="2345"/>
      <c r="J349" s="1260"/>
      <c r="K349" s="1259"/>
      <c r="L349" s="1259"/>
      <c r="M349" s="1259"/>
    </row>
    <row r="350" spans="1:13" ht="18" customHeight="1">
      <c r="A350" s="1252"/>
      <c r="B350" s="1252"/>
      <c r="C350" s="1252"/>
      <c r="D350" s="1253"/>
      <c r="E350" s="1253"/>
      <c r="F350" s="1254" t="s">
        <v>179</v>
      </c>
      <c r="G350" s="1255"/>
      <c r="H350" s="1256" t="s">
        <v>476</v>
      </c>
      <c r="I350" s="1256"/>
      <c r="J350" s="1256"/>
      <c r="K350" s="1255"/>
      <c r="L350" s="1255"/>
      <c r="M350" s="1255"/>
    </row>
    <row r="351" spans="1:13" ht="18" customHeight="1">
      <c r="A351" s="1516"/>
      <c r="B351" s="1516"/>
      <c r="C351" s="1516"/>
      <c r="D351" s="1097"/>
      <c r="E351" s="1097">
        <v>2017</v>
      </c>
      <c r="F351" s="1097">
        <v>2016</v>
      </c>
      <c r="G351" s="1097"/>
      <c r="H351" s="1097">
        <v>2017</v>
      </c>
      <c r="I351" s="1097">
        <v>2016</v>
      </c>
      <c r="J351" s="269"/>
      <c r="K351" s="269"/>
      <c r="L351" s="269"/>
      <c r="M351" s="269"/>
    </row>
    <row r="352" spans="1:13" ht="18" customHeight="1">
      <c r="A352" s="142" t="s">
        <v>131</v>
      </c>
      <c r="B352" s="142"/>
      <c r="C352" s="142"/>
      <c r="D352" s="679"/>
      <c r="E352" s="680">
        <f>'[1]p65--71écoR4'!E352</f>
        <v>19.38473342525981</v>
      </c>
      <c r="F352" s="680">
        <f>'[1]p65--71écoR4'!F352</f>
        <v>19.105658825621529</v>
      </c>
      <c r="G352" s="278"/>
      <c r="H352" s="679">
        <f>'[1]p65--71écoR4'!H352</f>
        <v>23279.514065063006</v>
      </c>
      <c r="I352" s="1227">
        <f>'[1]p65--71écoR4'!I352</f>
        <v>21121.114775136339</v>
      </c>
      <c r="J352" s="142"/>
      <c r="K352" s="142"/>
      <c r="L352" s="142"/>
      <c r="M352" s="115" t="s">
        <v>372</v>
      </c>
    </row>
    <row r="353" spans="1:13" ht="18" customHeight="1">
      <c r="A353" s="239" t="s">
        <v>132</v>
      </c>
      <c r="B353" s="239"/>
      <c r="C353" s="239"/>
      <c r="D353" s="297"/>
      <c r="E353" s="298">
        <f>'[1]p65--71écoR4'!E353</f>
        <v>0.75231465734227676</v>
      </c>
      <c r="F353" s="298">
        <f>'[1]p65--71écoR4'!F353</f>
        <v>0.55912402299978259</v>
      </c>
      <c r="G353" s="299"/>
      <c r="H353" s="297">
        <f>'[1]p65--71écoR4'!H353</f>
        <v>85.214681237159695</v>
      </c>
      <c r="I353" s="1556">
        <f>'[1]p65--71écoR4'!I353</f>
        <v>61.53159873112606</v>
      </c>
      <c r="J353" s="239"/>
      <c r="K353" s="239"/>
      <c r="L353" s="239"/>
      <c r="M353" s="176" t="s">
        <v>373</v>
      </c>
    </row>
    <row r="354" spans="1:13" ht="18" customHeight="1">
      <c r="A354" s="239" t="s">
        <v>133</v>
      </c>
      <c r="B354" s="239"/>
      <c r="C354" s="239"/>
      <c r="D354" s="297"/>
      <c r="E354" s="298">
        <f>'[1]p65--71écoR4'!E354</f>
        <v>7.0585213670140616</v>
      </c>
      <c r="F354" s="298">
        <f>'[1]p65--71écoR4'!F354</f>
        <v>5.8952316904119995</v>
      </c>
      <c r="G354" s="299"/>
      <c r="H354" s="297">
        <f>'[1]p65--71écoR4'!H354</f>
        <v>12669.551757294552</v>
      </c>
      <c r="I354" s="1556">
        <f>'[1]p65--71écoR4'!I354</f>
        <v>10581.528218071213</v>
      </c>
      <c r="J354" s="239"/>
      <c r="K354" s="239"/>
      <c r="L354" s="239"/>
      <c r="M354" s="176" t="s">
        <v>374</v>
      </c>
    </row>
    <row r="355" spans="1:13" ht="18" customHeight="1">
      <c r="A355" s="239" t="s">
        <v>134</v>
      </c>
      <c r="B355" s="239"/>
      <c r="C355" s="239"/>
      <c r="D355" s="297"/>
      <c r="E355" s="298">
        <f>'[1]p65--71écoR4'!E355</f>
        <v>11.670526101468733</v>
      </c>
      <c r="F355" s="298">
        <f>'[1]p65--71écoR4'!F355</f>
        <v>11.38466479440828</v>
      </c>
      <c r="G355" s="299"/>
      <c r="H355" s="297">
        <f>'[1]p65--71écoR4'!H355</f>
        <v>3153.4928578778668</v>
      </c>
      <c r="I355" s="1556">
        <f>'[1]p65--71écoR4'!I355</f>
        <v>2843.889265643189</v>
      </c>
      <c r="J355" s="239"/>
      <c r="K355" s="239"/>
      <c r="L355" s="239"/>
      <c r="M355" s="176" t="s">
        <v>674</v>
      </c>
    </row>
    <row r="356" spans="1:13" ht="18" customHeight="1">
      <c r="A356" s="239" t="s">
        <v>135</v>
      </c>
      <c r="B356" s="239"/>
      <c r="C356" s="239"/>
      <c r="D356" s="297"/>
      <c r="E356" s="298">
        <f>'[1]p65--71écoR4'!E356</f>
        <v>19.936017252057727</v>
      </c>
      <c r="F356" s="298">
        <f>'[1]p65--71écoR4'!F356</f>
        <v>19.031397369182564</v>
      </c>
      <c r="G356" s="299"/>
      <c r="H356" s="297">
        <f>'[1]p65--71écoR4'!H356</f>
        <v>11900.805498615866</v>
      </c>
      <c r="I356" s="1556">
        <f>'[1]p65--71écoR4'!I356</f>
        <v>11014.421227414412</v>
      </c>
      <c r="J356" s="239"/>
      <c r="K356" s="239"/>
      <c r="L356" s="239"/>
      <c r="M356" s="176" t="s">
        <v>376</v>
      </c>
    </row>
    <row r="357" spans="1:13" ht="18" customHeight="1">
      <c r="A357" s="239" t="s">
        <v>136</v>
      </c>
      <c r="B357" s="239"/>
      <c r="C357" s="239"/>
      <c r="D357" s="297"/>
      <c r="E357" s="298">
        <f>'[1]p65--71écoR4'!E357</f>
        <v>11.877335189502244</v>
      </c>
      <c r="F357" s="298">
        <f>'[1]p65--71écoR4'!F357</f>
        <v>12.277648173782868</v>
      </c>
      <c r="G357" s="299"/>
      <c r="H357" s="297">
        <f>'[1]p65--71écoR4'!H357</f>
        <v>9978.2680660527221</v>
      </c>
      <c r="I357" s="1556">
        <f>'[1]p65--71écoR4'!I357</f>
        <v>10040.04679411094</v>
      </c>
      <c r="J357" s="239"/>
      <c r="K357" s="239"/>
      <c r="L357" s="239"/>
      <c r="M357" s="176" t="s">
        <v>383</v>
      </c>
    </row>
    <row r="358" spans="1:13" ht="18" customHeight="1">
      <c r="A358" s="239" t="s">
        <v>137</v>
      </c>
      <c r="B358" s="239"/>
      <c r="C358" s="239"/>
      <c r="D358" s="297"/>
      <c r="E358" s="298">
        <f>'[1]p65--71écoR4'!E358</f>
        <v>8.5444086215221091</v>
      </c>
      <c r="F358" s="298">
        <f>'[1]p65--71écoR4'!F358</f>
        <v>8.553472562438051</v>
      </c>
      <c r="G358" s="299"/>
      <c r="H358" s="297">
        <f>'[1]p65--71écoR4'!H358</f>
        <v>2277.8538944115789</v>
      </c>
      <c r="I358" s="1556">
        <f>'[1]p65--71écoR4'!I358</f>
        <v>1923.2483056641959</v>
      </c>
      <c r="J358" s="239"/>
      <c r="K358" s="239"/>
      <c r="L358" s="239"/>
      <c r="M358" s="176" t="s">
        <v>377</v>
      </c>
    </row>
    <row r="359" spans="1:13" ht="18" customHeight="1">
      <c r="A359" s="239" t="s">
        <v>138</v>
      </c>
      <c r="B359" s="239"/>
      <c r="C359" s="239"/>
      <c r="D359" s="297"/>
      <c r="E359" s="298">
        <f>'[1]p65--71écoR4'!E359</f>
        <v>28.203770244506295</v>
      </c>
      <c r="F359" s="298">
        <f>'[1]p65--71écoR4'!F359</f>
        <v>29.541482805708675</v>
      </c>
      <c r="G359" s="299"/>
      <c r="H359" s="297">
        <f>'[1]p65--71écoR4'!H359</f>
        <v>17506.798677680472</v>
      </c>
      <c r="I359" s="1556">
        <f>'[1]p65--71écoR4'!I359</f>
        <v>17499.192754789587</v>
      </c>
      <c r="J359" s="239"/>
      <c r="K359" s="239"/>
      <c r="L359" s="239"/>
      <c r="M359" s="176" t="s">
        <v>384</v>
      </c>
    </row>
    <row r="360" spans="1:13" ht="18" customHeight="1">
      <c r="A360" s="239" t="s">
        <v>139</v>
      </c>
      <c r="B360" s="239"/>
      <c r="C360" s="239"/>
      <c r="D360" s="297"/>
      <c r="E360" s="298">
        <f>'[1]p65--71écoR4'!E360</f>
        <v>16.456176691602234</v>
      </c>
      <c r="F360" s="298">
        <f>'[1]p65--71écoR4'!F360</f>
        <v>16.143220463904871</v>
      </c>
      <c r="G360" s="299"/>
      <c r="H360" s="297">
        <f>'[1]p65--71écoR4'!H360</f>
        <v>7976.6379659534332</v>
      </c>
      <c r="I360" s="1556">
        <f>'[1]p65--71écoR4'!I360</f>
        <v>7523.0636005889492</v>
      </c>
      <c r="J360" s="239"/>
      <c r="K360" s="239"/>
      <c r="L360" s="239"/>
      <c r="M360" s="176" t="s">
        <v>378</v>
      </c>
    </row>
    <row r="361" spans="1:13" ht="18" customHeight="1">
      <c r="A361" s="239" t="s">
        <v>140</v>
      </c>
      <c r="B361" s="239"/>
      <c r="C361" s="239"/>
      <c r="D361" s="300"/>
      <c r="E361" s="298">
        <f>'[1]p65--71écoR4'!E361</f>
        <v>18.153462922425419</v>
      </c>
      <c r="F361" s="298">
        <f>'[1]p65--71écoR4'!F361</f>
        <v>16.568023808327727</v>
      </c>
      <c r="G361" s="299"/>
      <c r="H361" s="297">
        <f>'[1]p65--71écoR4'!H361</f>
        <v>20854.335136023874</v>
      </c>
      <c r="I361" s="1556">
        <f>'[1]p65--71écoR4'!I361</f>
        <v>18130.719813929198</v>
      </c>
      <c r="J361" s="239"/>
      <c r="K361" s="239"/>
      <c r="L361" s="239"/>
      <c r="M361" s="176" t="s">
        <v>675</v>
      </c>
    </row>
    <row r="362" spans="1:13" ht="18" customHeight="1">
      <c r="A362" s="239" t="s">
        <v>141</v>
      </c>
      <c r="B362" s="239"/>
      <c r="C362" s="239"/>
      <c r="D362" s="300"/>
      <c r="E362" s="298">
        <f>'[1]p65--71écoR4'!E362</f>
        <v>29.548470420472512</v>
      </c>
      <c r="F362" s="298">
        <f>'[1]p65--71écoR4'!F362</f>
        <v>29.725900934656973</v>
      </c>
      <c r="G362" s="299"/>
      <c r="H362" s="297">
        <f>'[1]p65--71écoR4'!H362</f>
        <v>28767.208862555221</v>
      </c>
      <c r="I362" s="1556">
        <f>'[1]p65--71écoR4'!I362</f>
        <v>27791.04110130612</v>
      </c>
      <c r="J362" s="239"/>
      <c r="K362" s="239"/>
      <c r="L362" s="239"/>
      <c r="M362" s="176" t="s">
        <v>380</v>
      </c>
    </row>
    <row r="363" spans="1:13" ht="18" customHeight="1">
      <c r="A363" s="239" t="s">
        <v>142</v>
      </c>
      <c r="B363" s="239"/>
      <c r="C363" s="239"/>
      <c r="D363" s="300"/>
      <c r="E363" s="298">
        <f>'[1]p65--71écoR4'!E363</f>
        <v>14.965188189582445</v>
      </c>
      <c r="F363" s="298">
        <f>'[1]p65--71écoR4'!F363</f>
        <v>15.097360932128801</v>
      </c>
      <c r="G363" s="299"/>
      <c r="H363" s="297">
        <f>'[1]p65--71écoR4'!H363</f>
        <v>12504.162991805613</v>
      </c>
      <c r="I363" s="1556">
        <f>'[1]p65--71écoR4'!I363</f>
        <v>12621.846660087642</v>
      </c>
      <c r="J363" s="239"/>
      <c r="K363" s="239"/>
      <c r="L363" s="239"/>
      <c r="M363" s="176" t="s">
        <v>381</v>
      </c>
    </row>
    <row r="364" spans="1:13" ht="18" customHeight="1">
      <c r="A364" s="239" t="s">
        <v>143</v>
      </c>
      <c r="B364" s="239"/>
      <c r="C364" s="239"/>
      <c r="D364" s="300"/>
      <c r="E364" s="298">
        <f>'[1]p65--71écoR4'!E364</f>
        <v>20.506244318429662</v>
      </c>
      <c r="F364" s="298">
        <f>'[1]p65--71écoR4'!F364</f>
        <v>20.510991750469206</v>
      </c>
      <c r="G364" s="299"/>
      <c r="H364" s="297">
        <f>'[1]p65--71écoR4'!H364</f>
        <v>2936.699248842312</v>
      </c>
      <c r="I364" s="1556">
        <f>'[1]p65--71écoR4'!I364</f>
        <v>2886.9220888785403</v>
      </c>
      <c r="J364" s="239"/>
      <c r="K364" s="239"/>
      <c r="L364" s="239"/>
      <c r="M364" s="176" t="s">
        <v>382</v>
      </c>
    </row>
    <row r="365" spans="1:13" ht="18" customHeight="1">
      <c r="A365" s="74" t="s">
        <v>144</v>
      </c>
      <c r="B365" s="74"/>
      <c r="C365" s="74"/>
      <c r="D365" s="97"/>
      <c r="E365" s="96">
        <f>'[1]p65--71écoR4'!E365</f>
        <v>17.202143106061847</v>
      </c>
      <c r="F365" s="96">
        <f>'[1]p65--71écoR4'!F365</f>
        <v>16.100872535836359</v>
      </c>
      <c r="G365" s="165"/>
      <c r="H365" s="455">
        <f>'[1]p65--71écoR4'!H365</f>
        <v>153890.54370341366</v>
      </c>
      <c r="I365" s="2105">
        <f>'[1]p65--71écoR4'!I365</f>
        <v>144038.56620435146</v>
      </c>
      <c r="J365" s="74"/>
      <c r="K365" s="74"/>
      <c r="L365" s="74"/>
      <c r="M365" s="177" t="s">
        <v>676</v>
      </c>
    </row>
    <row r="366" spans="1:13" ht="18" customHeight="1">
      <c r="A366" s="239" t="s">
        <v>145</v>
      </c>
      <c r="B366" s="239"/>
      <c r="C366" s="239"/>
      <c r="D366" s="300"/>
      <c r="E366" s="298">
        <f>'[1]p65--71écoR4'!E366</f>
        <v>14.684036040707085</v>
      </c>
      <c r="F366" s="298">
        <f>'[1]p65--71écoR4'!F366</f>
        <v>15.575145392506007</v>
      </c>
      <c r="G366" s="299"/>
      <c r="H366" s="297">
        <f>'[1]p65--71écoR4'!H366</f>
        <v>17990.951440447312</v>
      </c>
      <c r="I366" s="1556">
        <f>'[1]p65--71écoR4'!I366</f>
        <v>18476.483476222023</v>
      </c>
      <c r="J366" s="239"/>
      <c r="K366" s="239"/>
      <c r="L366" s="229"/>
      <c r="M366" s="178" t="s">
        <v>677</v>
      </c>
    </row>
    <row r="367" spans="1:13" ht="18" customHeight="1">
      <c r="A367" s="75" t="s">
        <v>146</v>
      </c>
      <c r="B367" s="74"/>
      <c r="C367" s="74"/>
      <c r="D367" s="97"/>
      <c r="E367" s="96">
        <f>'[1]p65--71écoR4'!E367</f>
        <v>16.164134956481135</v>
      </c>
      <c r="F367" s="96">
        <f>'[1]p65--71écoR4'!F367</f>
        <v>16.039320843421368</v>
      </c>
      <c r="G367" s="165"/>
      <c r="H367" s="455">
        <f>'[1]p65--71écoR4'!H367</f>
        <v>171881.49514386096</v>
      </c>
      <c r="I367" s="2105">
        <f>'[1]p65--71écoR4'!I367</f>
        <v>162515.04968057349</v>
      </c>
      <c r="J367" s="74"/>
      <c r="K367" s="74"/>
      <c r="L367" s="74"/>
      <c r="M367" s="149" t="s">
        <v>387</v>
      </c>
    </row>
    <row r="368" spans="1:13" ht="18" customHeight="1" thickBot="1">
      <c r="A368" s="1261" t="s">
        <v>174</v>
      </c>
      <c r="B368" s="1262"/>
      <c r="C368" s="1262"/>
      <c r="D368" s="1263"/>
      <c r="E368" s="1264">
        <f>'[1]p65--71écoR4'!E368</f>
        <v>14.786902146695258</v>
      </c>
      <c r="F368" s="1264">
        <f>'[1]p65--71écoR4'!F368</f>
        <v>14.789749510391639</v>
      </c>
      <c r="G368" s="1265"/>
      <c r="H368" s="1266">
        <f>'[1]p65--71écoR4'!H368</f>
        <v>90182.654550308012</v>
      </c>
      <c r="I368" s="1263">
        <f>'[1]p65--71écoR4'!I368</f>
        <v>86736.112876137893</v>
      </c>
      <c r="J368" s="1262"/>
      <c r="K368" s="1262"/>
      <c r="L368" s="1262"/>
      <c r="M368" s="1267" t="s">
        <v>388</v>
      </c>
    </row>
    <row r="369" spans="1:13" ht="18" customHeight="1" thickTop="1">
      <c r="A369" s="99" t="s">
        <v>1097</v>
      </c>
      <c r="B369" s="229"/>
      <c r="C369" s="229"/>
      <c r="D369" s="229"/>
      <c r="E369" s="229"/>
      <c r="F369" s="229"/>
      <c r="G369" s="229"/>
      <c r="H369" s="229"/>
      <c r="I369" s="229"/>
      <c r="J369" s="229"/>
      <c r="K369" s="229"/>
      <c r="L369" s="229"/>
      <c r="M369" s="229" t="s">
        <v>604</v>
      </c>
    </row>
    <row r="370" spans="1:13" ht="18" customHeight="1">
      <c r="A370" s="99"/>
      <c r="B370" s="229"/>
      <c r="C370" s="229"/>
      <c r="D370" s="229"/>
      <c r="E370" s="229"/>
      <c r="F370" s="229"/>
      <c r="G370" s="229"/>
      <c r="H370" s="229"/>
      <c r="I370" s="229"/>
      <c r="J370" s="229"/>
      <c r="K370" s="229"/>
      <c r="L370" s="229"/>
      <c r="M370" s="229"/>
    </row>
    <row r="371" spans="1:13" ht="18" customHeight="1">
      <c r="A371" s="99"/>
      <c r="B371" s="229"/>
      <c r="C371" s="229"/>
      <c r="D371" s="229"/>
      <c r="E371" s="229"/>
      <c r="F371" s="229"/>
      <c r="G371" s="229"/>
      <c r="H371" s="229"/>
      <c r="I371" s="229"/>
      <c r="J371" s="229"/>
      <c r="K371" s="229"/>
      <c r="L371" s="229"/>
      <c r="M371" s="229"/>
    </row>
    <row r="372" spans="1:13" ht="18" customHeight="1">
      <c r="A372" s="99"/>
      <c r="B372" s="229"/>
      <c r="C372" s="229"/>
      <c r="D372" s="229"/>
      <c r="E372" s="229"/>
      <c r="F372" s="229"/>
      <c r="G372" s="229"/>
      <c r="H372" s="229"/>
      <c r="I372" s="229"/>
      <c r="J372" s="229"/>
      <c r="K372" s="229"/>
      <c r="L372" s="229"/>
      <c r="M372" s="229"/>
    </row>
    <row r="373" spans="1:13" ht="18" customHeight="1">
      <c r="A373" s="99"/>
      <c r="B373" s="229"/>
      <c r="C373" s="229"/>
      <c r="D373" s="229"/>
      <c r="E373" s="229"/>
      <c r="F373" s="229"/>
      <c r="G373" s="229"/>
      <c r="H373" s="229"/>
      <c r="I373" s="229"/>
      <c r="J373" s="229"/>
      <c r="K373" s="229"/>
      <c r="L373" s="229"/>
      <c r="M373" s="229"/>
    </row>
    <row r="374" spans="1:13" ht="18" customHeight="1">
      <c r="A374" s="99"/>
      <c r="B374" s="229"/>
      <c r="C374" s="229"/>
      <c r="D374" s="229"/>
      <c r="E374" s="229"/>
      <c r="F374" s="229"/>
      <c r="G374" s="229"/>
      <c r="H374" s="229"/>
      <c r="I374" s="229"/>
      <c r="J374" s="229"/>
      <c r="K374" s="229"/>
      <c r="L374" s="229"/>
      <c r="M374" s="229"/>
    </row>
    <row r="375" spans="1:13" ht="18" customHeight="1">
      <c r="A375" s="99"/>
      <c r="B375" s="229"/>
      <c r="C375" s="229"/>
      <c r="D375" s="229"/>
      <c r="E375" s="229"/>
      <c r="F375" s="229"/>
      <c r="G375" s="229"/>
      <c r="H375" s="229"/>
      <c r="I375" s="229"/>
      <c r="J375" s="229"/>
      <c r="K375" s="229"/>
      <c r="L375" s="229"/>
      <c r="M375" s="229"/>
    </row>
    <row r="376" spans="1:13" ht="18" customHeight="1">
      <c r="A376" s="99"/>
      <c r="B376" s="229"/>
      <c r="C376" s="229"/>
      <c r="D376" s="229"/>
      <c r="E376" s="229"/>
      <c r="F376" s="229"/>
      <c r="G376" s="229"/>
      <c r="H376" s="229"/>
      <c r="I376" s="229"/>
      <c r="J376" s="229"/>
      <c r="K376" s="229"/>
      <c r="L376" s="229"/>
      <c r="M376" s="229"/>
    </row>
    <row r="377" spans="1:13" ht="18" customHeight="1">
      <c r="A377" s="99"/>
      <c r="B377" s="229"/>
      <c r="C377" s="229"/>
      <c r="D377" s="229"/>
      <c r="E377" s="229"/>
      <c r="F377" s="229"/>
      <c r="G377" s="229"/>
      <c r="H377" s="229"/>
      <c r="I377" s="229"/>
      <c r="J377" s="229"/>
      <c r="K377" s="229"/>
      <c r="L377" s="229"/>
      <c r="M377" s="229"/>
    </row>
    <row r="378" spans="1:13" ht="18" customHeight="1">
      <c r="A378" s="99"/>
      <c r="B378" s="229"/>
      <c r="C378" s="229"/>
      <c r="D378" s="229"/>
      <c r="E378" s="229"/>
      <c r="F378" s="229"/>
      <c r="G378" s="229"/>
      <c r="H378" s="229"/>
      <c r="I378" s="229"/>
      <c r="J378" s="229"/>
      <c r="K378" s="229"/>
      <c r="L378" s="229"/>
      <c r="M378" s="229"/>
    </row>
    <row r="379" spans="1:13" ht="18" customHeight="1">
      <c r="A379" s="99"/>
      <c r="B379" s="229"/>
      <c r="C379" s="229"/>
      <c r="D379" s="229"/>
      <c r="E379" s="229"/>
      <c r="F379" s="229"/>
      <c r="G379" s="229"/>
      <c r="H379" s="229"/>
      <c r="I379" s="229"/>
      <c r="J379" s="229"/>
      <c r="K379" s="229"/>
      <c r="L379" s="229"/>
      <c r="M379" s="229"/>
    </row>
    <row r="380" spans="1:13" ht="18" customHeight="1">
      <c r="A380" s="99"/>
      <c r="B380" s="229"/>
      <c r="C380" s="229"/>
      <c r="D380" s="229"/>
      <c r="E380" s="229"/>
      <c r="F380" s="229"/>
      <c r="G380" s="229"/>
      <c r="H380" s="229"/>
      <c r="I380" s="229"/>
      <c r="J380" s="229"/>
      <c r="K380" s="229"/>
      <c r="L380" s="229"/>
      <c r="M380" s="229"/>
    </row>
    <row r="381" spans="1:13" ht="18" customHeight="1">
      <c r="A381" s="99"/>
      <c r="B381" s="229"/>
      <c r="C381" s="229"/>
      <c r="D381" s="229"/>
      <c r="E381" s="229"/>
      <c r="F381" s="229"/>
      <c r="G381" s="229"/>
      <c r="H381" s="229"/>
      <c r="I381" s="229"/>
      <c r="J381" s="229"/>
      <c r="K381" s="229"/>
      <c r="L381" s="229"/>
      <c r="M381" s="229"/>
    </row>
    <row r="382" spans="1:13" ht="18" customHeight="1">
      <c r="A382" s="99"/>
      <c r="B382" s="229"/>
      <c r="C382" s="229"/>
      <c r="D382" s="229"/>
      <c r="E382" s="229"/>
      <c r="F382" s="229"/>
      <c r="G382" s="229"/>
      <c r="H382" s="229"/>
      <c r="I382" s="229"/>
      <c r="J382" s="229"/>
      <c r="K382" s="229"/>
      <c r="L382" s="229"/>
      <c r="M382" s="229"/>
    </row>
    <row r="383" spans="1:13" ht="18" customHeight="1">
      <c r="A383" s="99"/>
      <c r="B383" s="229"/>
      <c r="C383" s="229"/>
      <c r="D383" s="229"/>
      <c r="E383" s="229"/>
      <c r="F383" s="229"/>
      <c r="G383" s="229"/>
      <c r="H383" s="229"/>
      <c r="I383" s="229"/>
      <c r="J383" s="229"/>
      <c r="K383" s="229"/>
      <c r="L383" s="229"/>
      <c r="M383" s="229"/>
    </row>
    <row r="384" spans="1:13" ht="18" customHeight="1">
      <c r="A384" s="99"/>
      <c r="B384" s="229"/>
      <c r="C384" s="229"/>
      <c r="D384" s="229"/>
      <c r="E384" s="229"/>
      <c r="F384" s="229"/>
      <c r="G384" s="229"/>
      <c r="H384" s="229"/>
      <c r="I384" s="229"/>
      <c r="J384" s="229"/>
      <c r="K384" s="229"/>
      <c r="L384" s="229"/>
      <c r="M384" s="229"/>
    </row>
    <row r="385" spans="1:13" ht="18" customHeight="1">
      <c r="A385" s="99"/>
      <c r="B385" s="229"/>
      <c r="C385" s="229"/>
      <c r="D385" s="229"/>
      <c r="E385" s="229"/>
      <c r="F385" s="229"/>
      <c r="G385" s="229"/>
      <c r="H385" s="229"/>
      <c r="I385" s="229"/>
      <c r="J385" s="229"/>
      <c r="K385" s="229"/>
      <c r="L385" s="229"/>
      <c r="M385" s="229"/>
    </row>
    <row r="386" spans="1:13" ht="18" customHeight="1">
      <c r="A386" s="99"/>
      <c r="B386" s="229"/>
      <c r="C386" s="229"/>
      <c r="D386" s="229"/>
      <c r="E386" s="229"/>
      <c r="F386" s="229"/>
      <c r="G386" s="229"/>
      <c r="H386" s="229"/>
      <c r="I386" s="229"/>
      <c r="J386" s="229"/>
      <c r="K386" s="229"/>
      <c r="L386" s="229"/>
      <c r="M386" s="229"/>
    </row>
    <row r="387" spans="1:13" ht="18" customHeight="1">
      <c r="A387" s="99"/>
      <c r="B387" s="229"/>
      <c r="C387" s="229"/>
      <c r="D387" s="229"/>
      <c r="E387" s="229"/>
      <c r="F387" s="229"/>
      <c r="G387" s="229"/>
      <c r="H387" s="229"/>
      <c r="I387" s="229"/>
      <c r="J387" s="229"/>
      <c r="K387" s="229"/>
      <c r="L387" s="229"/>
      <c r="M387" s="229"/>
    </row>
    <row r="388" spans="1:13" ht="18" customHeight="1">
      <c r="A388" s="99"/>
      <c r="B388" s="229"/>
      <c r="C388" s="229"/>
      <c r="D388" s="229"/>
      <c r="E388" s="229"/>
      <c r="F388" s="229"/>
      <c r="G388" s="229"/>
      <c r="H388" s="229"/>
      <c r="I388" s="229"/>
      <c r="J388" s="229"/>
      <c r="K388" s="229"/>
      <c r="L388" s="229"/>
      <c r="M388" s="229"/>
    </row>
    <row r="389" spans="1:13" ht="18" customHeight="1">
      <c r="A389" s="99"/>
      <c r="B389" s="229"/>
      <c r="C389" s="229"/>
      <c r="D389" s="229"/>
      <c r="E389" s="229"/>
      <c r="F389" s="229"/>
      <c r="G389" s="229"/>
      <c r="H389" s="229"/>
      <c r="I389" s="229"/>
      <c r="J389" s="229"/>
      <c r="K389" s="229"/>
      <c r="L389" s="229"/>
      <c r="M389" s="229"/>
    </row>
    <row r="390" spans="1:13" ht="18" customHeight="1">
      <c r="A390" s="99"/>
      <c r="B390" s="229"/>
      <c r="C390" s="229"/>
      <c r="D390" s="229"/>
      <c r="E390" s="229"/>
      <c r="F390" s="229"/>
      <c r="G390" s="229"/>
      <c r="H390" s="229"/>
      <c r="I390" s="229"/>
      <c r="J390" s="229"/>
      <c r="K390" s="229"/>
      <c r="L390" s="229"/>
      <c r="M390" s="229"/>
    </row>
    <row r="391" spans="1:13" ht="18" customHeight="1">
      <c r="A391" s="99"/>
      <c r="B391" s="229"/>
      <c r="C391" s="229"/>
      <c r="D391" s="229"/>
      <c r="E391" s="229"/>
      <c r="F391" s="229"/>
      <c r="G391" s="229"/>
      <c r="H391" s="229"/>
      <c r="I391" s="229"/>
      <c r="J391" s="229"/>
      <c r="K391" s="229"/>
      <c r="L391" s="229"/>
      <c r="M391" s="229"/>
    </row>
    <row r="392" spans="1:13" ht="18" customHeight="1">
      <c r="A392" s="99"/>
      <c r="B392" s="229"/>
      <c r="C392" s="229"/>
      <c r="D392" s="229"/>
      <c r="E392" s="229"/>
      <c r="F392" s="229"/>
      <c r="G392" s="229"/>
      <c r="H392" s="229"/>
      <c r="I392" s="229"/>
      <c r="J392" s="229"/>
      <c r="K392" s="229"/>
      <c r="L392" s="229"/>
      <c r="M392" s="229"/>
    </row>
    <row r="393" spans="1:13" ht="18" customHeight="1">
      <c r="A393" s="99"/>
      <c r="B393" s="229"/>
      <c r="C393" s="229"/>
      <c r="D393" s="229"/>
      <c r="E393" s="229"/>
      <c r="F393" s="229"/>
      <c r="G393" s="229"/>
      <c r="H393" s="229"/>
      <c r="I393" s="229"/>
      <c r="J393" s="229"/>
      <c r="K393" s="229"/>
      <c r="L393" s="229"/>
      <c r="M393" s="229"/>
    </row>
    <row r="394" spans="1:13" ht="18" customHeight="1">
      <c r="A394" s="99"/>
      <c r="B394" s="229"/>
      <c r="C394" s="229"/>
      <c r="D394" s="229"/>
      <c r="E394" s="229"/>
      <c r="F394" s="229"/>
      <c r="G394" s="229"/>
      <c r="H394" s="229"/>
      <c r="I394" s="229"/>
      <c r="J394" s="229"/>
      <c r="K394" s="229"/>
      <c r="L394" s="229"/>
      <c r="M394" s="229"/>
    </row>
    <row r="395" spans="1:13" ht="18" customHeight="1">
      <c r="A395" s="99"/>
      <c r="B395" s="229"/>
      <c r="C395" s="229"/>
      <c r="D395" s="229"/>
      <c r="E395" s="229"/>
      <c r="F395" s="229"/>
      <c r="G395" s="229"/>
      <c r="H395" s="229"/>
      <c r="I395" s="229"/>
      <c r="J395" s="229"/>
      <c r="K395" s="229"/>
      <c r="L395" s="229"/>
      <c r="M395" s="229"/>
    </row>
    <row r="396" spans="1:13" ht="18" customHeight="1">
      <c r="A396" s="99"/>
      <c r="B396" s="229"/>
      <c r="C396" s="229"/>
      <c r="D396" s="229"/>
      <c r="E396" s="229"/>
      <c r="F396" s="229"/>
      <c r="G396" s="229"/>
      <c r="H396" s="229"/>
      <c r="I396" s="229"/>
      <c r="J396" s="229"/>
      <c r="K396" s="229"/>
      <c r="L396" s="229"/>
      <c r="M396" s="229"/>
    </row>
    <row r="397" spans="1:13" ht="18" customHeight="1">
      <c r="A397" s="99"/>
      <c r="B397" s="229"/>
      <c r="C397" s="229"/>
      <c r="D397" s="229"/>
      <c r="E397" s="229"/>
      <c r="F397" s="229"/>
      <c r="G397" s="229"/>
      <c r="H397" s="229"/>
      <c r="I397" s="229"/>
      <c r="J397" s="229"/>
      <c r="K397" s="229"/>
      <c r="L397" s="229"/>
      <c r="M397" s="229"/>
    </row>
    <row r="398" spans="1:13" ht="28.5" customHeight="1">
      <c r="A398" s="99"/>
      <c r="B398" s="229"/>
      <c r="C398" s="229"/>
      <c r="D398" s="229"/>
      <c r="E398" s="229"/>
      <c r="F398" s="229"/>
      <c r="G398" s="229"/>
      <c r="H398" s="229"/>
      <c r="I398" s="229"/>
      <c r="J398" s="229"/>
      <c r="K398" s="229"/>
      <c r="L398" s="229"/>
      <c r="M398" s="229"/>
    </row>
    <row r="399" spans="1:13" ht="18" customHeight="1">
      <c r="A399" s="99"/>
      <c r="B399" s="229"/>
      <c r="C399" s="229"/>
      <c r="D399" s="229"/>
      <c r="E399" s="229"/>
      <c r="F399" s="229"/>
      <c r="G399" s="229"/>
      <c r="H399" s="229"/>
      <c r="I399" s="229"/>
      <c r="J399" s="229"/>
      <c r="K399" s="229"/>
      <c r="L399" s="229"/>
      <c r="M399" s="229"/>
    </row>
    <row r="400" spans="1:13" ht="18" customHeight="1" thickBot="1">
      <c r="A400" s="124"/>
      <c r="B400" s="895"/>
      <c r="C400" s="895"/>
      <c r="D400" s="895"/>
      <c r="E400" s="895"/>
      <c r="F400" s="895"/>
      <c r="G400" s="895"/>
      <c r="H400" s="895"/>
      <c r="I400" s="895"/>
      <c r="J400" s="895"/>
      <c r="K400" s="229"/>
      <c r="L400" s="229"/>
      <c r="M400" s="229"/>
    </row>
    <row r="401" spans="1:13" ht="13.5" customHeight="1" thickTop="1">
      <c r="A401" s="945"/>
      <c r="B401" s="928"/>
      <c r="C401" s="928"/>
      <c r="D401" s="928"/>
      <c r="E401" s="928"/>
      <c r="F401" s="928"/>
      <c r="G401" s="928"/>
      <c r="H401" s="928"/>
      <c r="I401" s="928"/>
      <c r="J401" s="928"/>
      <c r="K401" s="928"/>
      <c r="L401" s="928"/>
      <c r="M401" s="928"/>
    </row>
    <row r="402" spans="1:13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</row>
    <row r="404" spans="1:13" ht="15">
      <c r="M404" s="301"/>
    </row>
  </sheetData>
  <mergeCells count="206">
    <mergeCell ref="F47:G47"/>
    <mergeCell ref="F50:G50"/>
    <mergeCell ref="F53:G53"/>
    <mergeCell ref="F65:G65"/>
    <mergeCell ref="F68:G68"/>
    <mergeCell ref="F71:G71"/>
    <mergeCell ref="F74:G74"/>
    <mergeCell ref="G269:H269"/>
    <mergeCell ref="G272:H272"/>
    <mergeCell ref="H122:I122"/>
    <mergeCell ref="H123:I123"/>
    <mergeCell ref="I213:J213"/>
    <mergeCell ref="B220:K220"/>
    <mergeCell ref="B221:K221"/>
    <mergeCell ref="C222:D222"/>
    <mergeCell ref="F222:G222"/>
    <mergeCell ref="I222:J222"/>
    <mergeCell ref="C213:D213"/>
    <mergeCell ref="F213:G213"/>
    <mergeCell ref="D256:E256"/>
    <mergeCell ref="F256:G256"/>
    <mergeCell ref="H256:I256"/>
    <mergeCell ref="J256:K256"/>
    <mergeCell ref="F223:G223"/>
    <mergeCell ref="E349:F349"/>
    <mergeCell ref="H349:I349"/>
    <mergeCell ref="D257:E257"/>
    <mergeCell ref="F257:G257"/>
    <mergeCell ref="H257:I257"/>
    <mergeCell ref="J257:K257"/>
    <mergeCell ref="G263:H263"/>
    <mergeCell ref="G264:H264"/>
    <mergeCell ref="G265:H265"/>
    <mergeCell ref="G266:H266"/>
    <mergeCell ref="G267:H267"/>
    <mergeCell ref="B233:C233"/>
    <mergeCell ref="D233:E233"/>
    <mergeCell ref="F233:G233"/>
    <mergeCell ref="H233:I233"/>
    <mergeCell ref="J233:K233"/>
    <mergeCell ref="C223:D223"/>
    <mergeCell ref="D250:E250"/>
    <mergeCell ref="F250:G250"/>
    <mergeCell ref="H250:I250"/>
    <mergeCell ref="J250:K250"/>
    <mergeCell ref="D247:E247"/>
    <mergeCell ref="F247:G247"/>
    <mergeCell ref="H247:I247"/>
    <mergeCell ref="J247:K247"/>
    <mergeCell ref="D248:E248"/>
    <mergeCell ref="F248:G248"/>
    <mergeCell ref="H248:I248"/>
    <mergeCell ref="J248:K248"/>
    <mergeCell ref="D249:E249"/>
    <mergeCell ref="F249:G249"/>
    <mergeCell ref="H249:I249"/>
    <mergeCell ref="J249:K249"/>
    <mergeCell ref="B236:C236"/>
    <mergeCell ref="D236:E236"/>
    <mergeCell ref="B234:C234"/>
    <mergeCell ref="D234:E234"/>
    <mergeCell ref="F234:G234"/>
    <mergeCell ref="H234:I234"/>
    <mergeCell ref="J234:K234"/>
    <mergeCell ref="B235:C235"/>
    <mergeCell ref="D235:E235"/>
    <mergeCell ref="F235:G235"/>
    <mergeCell ref="H235:I235"/>
    <mergeCell ref="I202:J202"/>
    <mergeCell ref="C203:D203"/>
    <mergeCell ref="F203:G203"/>
    <mergeCell ref="F212:G212"/>
    <mergeCell ref="I212:J212"/>
    <mergeCell ref="D163:E163"/>
    <mergeCell ref="C212:D212"/>
    <mergeCell ref="D166:E166"/>
    <mergeCell ref="D167:E167"/>
    <mergeCell ref="D176:E176"/>
    <mergeCell ref="D177:E177"/>
    <mergeCell ref="D179:E179"/>
    <mergeCell ref="D180:E180"/>
    <mergeCell ref="D183:E183"/>
    <mergeCell ref="D184:E184"/>
    <mergeCell ref="D189:E189"/>
    <mergeCell ref="D190:E190"/>
    <mergeCell ref="D192:E192"/>
    <mergeCell ref="D193:E193"/>
    <mergeCell ref="H129:I129"/>
    <mergeCell ref="C132:D132"/>
    <mergeCell ref="H132:I132"/>
    <mergeCell ref="C133:D133"/>
    <mergeCell ref="H133:I133"/>
    <mergeCell ref="A134:G134"/>
    <mergeCell ref="I134:M134"/>
    <mergeCell ref="D159:E159"/>
    <mergeCell ref="A144:G144"/>
    <mergeCell ref="I144:M144"/>
    <mergeCell ref="A154:G154"/>
    <mergeCell ref="I154:M154"/>
    <mergeCell ref="H124:I124"/>
    <mergeCell ref="C125:D125"/>
    <mergeCell ref="H125:I125"/>
    <mergeCell ref="C126:D126"/>
    <mergeCell ref="H126:I126"/>
    <mergeCell ref="C128:D128"/>
    <mergeCell ref="H128:I128"/>
    <mergeCell ref="F48:G48"/>
    <mergeCell ref="F49:G49"/>
    <mergeCell ref="F51:G51"/>
    <mergeCell ref="B98:C99"/>
    <mergeCell ref="B100:C101"/>
    <mergeCell ref="F67:G67"/>
    <mergeCell ref="F69:G69"/>
    <mergeCell ref="F70:G70"/>
    <mergeCell ref="F72:G72"/>
    <mergeCell ref="F73:G73"/>
    <mergeCell ref="F75:G75"/>
    <mergeCell ref="F76:G76"/>
    <mergeCell ref="H101:I101"/>
    <mergeCell ref="B102:C102"/>
    <mergeCell ref="D102:E102"/>
    <mergeCell ref="F102:G102"/>
    <mergeCell ref="H100:I100"/>
    <mergeCell ref="D98:G99"/>
    <mergeCell ref="H98:I98"/>
    <mergeCell ref="F52:G52"/>
    <mergeCell ref="F54:G54"/>
    <mergeCell ref="F55:G55"/>
    <mergeCell ref="F60:G60"/>
    <mergeCell ref="H60:I60"/>
    <mergeCell ref="F61:G61"/>
    <mergeCell ref="H61:I61"/>
    <mergeCell ref="F63:G63"/>
    <mergeCell ref="H52:I52"/>
    <mergeCell ref="H54:I54"/>
    <mergeCell ref="H75:I75"/>
    <mergeCell ref="H76:I76"/>
    <mergeCell ref="H55:I55"/>
    <mergeCell ref="H63:I63"/>
    <mergeCell ref="H64:I64"/>
    <mergeCell ref="H66:I66"/>
    <mergeCell ref="H67:I67"/>
    <mergeCell ref="H69:I69"/>
    <mergeCell ref="H70:I70"/>
    <mergeCell ref="H72:I72"/>
    <mergeCell ref="H73:I73"/>
    <mergeCell ref="D100:G101"/>
    <mergeCell ref="F64:G64"/>
    <mergeCell ref="F66:G66"/>
    <mergeCell ref="C29:D29"/>
    <mergeCell ref="F29:G29"/>
    <mergeCell ref="I29:J29"/>
    <mergeCell ref="C30:D30"/>
    <mergeCell ref="F30:G30"/>
    <mergeCell ref="I30:J30"/>
    <mergeCell ref="F43:G43"/>
    <mergeCell ref="F45:G45"/>
    <mergeCell ref="F46:G46"/>
    <mergeCell ref="H42:I42"/>
    <mergeCell ref="H43:I43"/>
    <mergeCell ref="H45:I45"/>
    <mergeCell ref="H46:I46"/>
    <mergeCell ref="H44:I44"/>
    <mergeCell ref="F44:G44"/>
    <mergeCell ref="F39:G39"/>
    <mergeCell ref="H39:I39"/>
    <mergeCell ref="F40:G40"/>
    <mergeCell ref="H40:I40"/>
    <mergeCell ref="F42:G42"/>
    <mergeCell ref="H47:I47"/>
    <mergeCell ref="B103:C103"/>
    <mergeCell ref="D103:E103"/>
    <mergeCell ref="F103:G103"/>
    <mergeCell ref="B122:B123"/>
    <mergeCell ref="C122:D123"/>
    <mergeCell ref="E122:E123"/>
    <mergeCell ref="D196:E196"/>
    <mergeCell ref="D197:E197"/>
    <mergeCell ref="C202:D202"/>
    <mergeCell ref="C124:D124"/>
    <mergeCell ref="C129:D129"/>
    <mergeCell ref="D160:E160"/>
    <mergeCell ref="D162:E162"/>
    <mergeCell ref="F202:G202"/>
    <mergeCell ref="D252:E252"/>
    <mergeCell ref="F252:G252"/>
    <mergeCell ref="H252:I252"/>
    <mergeCell ref="J252:K252"/>
    <mergeCell ref="D253:E253"/>
    <mergeCell ref="F253:G253"/>
    <mergeCell ref="H253:I253"/>
    <mergeCell ref="J253:K253"/>
    <mergeCell ref="I223:J223"/>
    <mergeCell ref="J235:K235"/>
    <mergeCell ref="F236:G236"/>
    <mergeCell ref="H236:I236"/>
    <mergeCell ref="J236:K236"/>
    <mergeCell ref="H48:I48"/>
    <mergeCell ref="H49:I49"/>
    <mergeCell ref="H51:I51"/>
    <mergeCell ref="H50:I50"/>
    <mergeCell ref="H53:I53"/>
    <mergeCell ref="H65:I65"/>
    <mergeCell ref="H68:I68"/>
    <mergeCell ref="H71:I71"/>
    <mergeCell ref="H74:I7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80:L81"/>
  <sheetViews>
    <sheetView showGridLines="0" workbookViewId="0">
      <selection activeCell="D32" sqref="D32"/>
    </sheetView>
  </sheetViews>
  <sheetFormatPr baseColWidth="10" defaultRowHeight="12.75"/>
  <cols>
    <col min="12" max="12" width="6.5" customWidth="1"/>
  </cols>
  <sheetData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E79"/>
  <sheetViews>
    <sheetView showGridLines="0" topLeftCell="A55" zoomScaleNormal="100" workbookViewId="0">
      <selection activeCell="C55" sqref="C55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664062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1049</v>
      </c>
      <c r="B2" s="856"/>
      <c r="C2" s="856"/>
      <c r="D2" s="856"/>
      <c r="E2" s="535" t="s">
        <v>1048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77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77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77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77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77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77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78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78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78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79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79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79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79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80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80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1186</v>
      </c>
      <c r="B24" s="542"/>
      <c r="C24" s="2060">
        <v>81</v>
      </c>
      <c r="D24" s="541"/>
      <c r="E24" s="642" t="s">
        <v>849</v>
      </c>
    </row>
    <row r="25" spans="1:5" ht="30" customHeight="1">
      <c r="A25" s="541" t="s">
        <v>1176</v>
      </c>
      <c r="B25" s="542"/>
      <c r="C25" s="542">
        <v>81</v>
      </c>
      <c r="D25" s="541"/>
      <c r="E25" s="643" t="s">
        <v>1178</v>
      </c>
    </row>
    <row r="26" spans="1:5" ht="30" customHeight="1">
      <c r="A26" s="640" t="s">
        <v>1182</v>
      </c>
      <c r="B26" s="533"/>
      <c r="C26" s="2060">
        <v>81</v>
      </c>
      <c r="D26" s="640"/>
      <c r="E26" s="642" t="s">
        <v>258</v>
      </c>
    </row>
    <row r="27" spans="1:5" ht="30" customHeight="1">
      <c r="A27" s="541" t="s">
        <v>1179</v>
      </c>
      <c r="B27" s="542"/>
      <c r="C27" s="542">
        <v>81</v>
      </c>
      <c r="D27" s="541"/>
      <c r="E27" s="643" t="s">
        <v>259</v>
      </c>
    </row>
    <row r="28" spans="1:5" ht="30" customHeight="1">
      <c r="A28" s="541" t="s">
        <v>1180</v>
      </c>
      <c r="B28" s="533"/>
      <c r="C28" s="542">
        <v>81</v>
      </c>
      <c r="D28" s="533"/>
      <c r="E28" s="643" t="s">
        <v>598</v>
      </c>
    </row>
    <row r="29" spans="1:5" ht="30" customHeight="1">
      <c r="A29" s="541" t="s">
        <v>1181</v>
      </c>
      <c r="B29" s="533"/>
      <c r="C29" s="542">
        <v>82</v>
      </c>
      <c r="D29" s="640"/>
      <c r="E29" s="643" t="s">
        <v>626</v>
      </c>
    </row>
    <row r="30" spans="1:5" ht="30" customHeight="1">
      <c r="A30" s="151" t="s">
        <v>1019</v>
      </c>
      <c r="C30" s="2060">
        <v>82</v>
      </c>
      <c r="D30" s="861"/>
      <c r="E30" s="261" t="s">
        <v>1020</v>
      </c>
    </row>
    <row r="31" spans="1:5" ht="30" customHeight="1">
      <c r="A31" s="861" t="s">
        <v>1183</v>
      </c>
      <c r="C31" s="542">
        <v>82</v>
      </c>
      <c r="D31" s="861"/>
      <c r="E31" s="862" t="s">
        <v>1184</v>
      </c>
    </row>
    <row r="32" spans="1:5" ht="30" customHeight="1">
      <c r="A32" s="151"/>
      <c r="C32" s="542"/>
      <c r="D32" s="861"/>
      <c r="E32" s="261"/>
    </row>
    <row r="33" spans="1:5" ht="27.75" customHeight="1">
      <c r="A33" s="151"/>
      <c r="C33" s="542"/>
      <c r="D33" s="861"/>
      <c r="E33" s="261"/>
    </row>
    <row r="34" spans="1:5" ht="30" customHeight="1"/>
    <row r="35" spans="1:5" ht="12.95" customHeight="1" thickBot="1">
      <c r="A35" s="861"/>
      <c r="C35" s="861"/>
      <c r="D35" s="861"/>
      <c r="E35" s="862"/>
    </row>
    <row r="36" spans="1:5" ht="13.5" customHeight="1" thickTop="1">
      <c r="A36" s="939"/>
      <c r="B36" s="928"/>
      <c r="C36" s="939"/>
      <c r="D36" s="939"/>
      <c r="E36" s="940"/>
    </row>
    <row r="37" spans="1:5" ht="30" customHeight="1">
      <c r="A37" s="151"/>
      <c r="C37" s="401"/>
      <c r="D37" s="861"/>
      <c r="E37" s="261"/>
    </row>
    <row r="38" spans="1:5" ht="30" customHeight="1">
      <c r="A38" s="151" t="s">
        <v>1021</v>
      </c>
      <c r="B38" s="861"/>
      <c r="C38" s="719">
        <v>82</v>
      </c>
      <c r="D38" s="861"/>
      <c r="E38" s="261" t="s">
        <v>650</v>
      </c>
    </row>
    <row r="39" spans="1:5" ht="30" customHeight="1">
      <c r="A39" s="861" t="s">
        <v>774</v>
      </c>
      <c r="B39" s="861"/>
      <c r="C39" s="698">
        <v>82</v>
      </c>
      <c r="D39" s="861"/>
      <c r="E39" s="862" t="s">
        <v>265</v>
      </c>
    </row>
    <row r="40" spans="1:5" ht="30" customHeight="1">
      <c r="A40" s="861" t="s">
        <v>775</v>
      </c>
      <c r="B40" s="861"/>
      <c r="C40" s="698">
        <v>82</v>
      </c>
      <c r="E40" s="862" t="s">
        <v>277</v>
      </c>
    </row>
    <row r="41" spans="1:5" ht="30" customHeight="1">
      <c r="A41" s="861" t="s">
        <v>776</v>
      </c>
      <c r="B41" s="861"/>
      <c r="C41" s="698">
        <v>82</v>
      </c>
      <c r="E41" s="862" t="s">
        <v>283</v>
      </c>
    </row>
    <row r="42" spans="1:5" ht="30" customHeight="1">
      <c r="A42" s="151" t="s">
        <v>1022</v>
      </c>
      <c r="B42" s="863"/>
      <c r="C42" s="719">
        <v>83</v>
      </c>
      <c r="E42" s="261" t="s">
        <v>652</v>
      </c>
    </row>
    <row r="43" spans="1:5" ht="30" customHeight="1">
      <c r="A43" s="865" t="s">
        <v>116</v>
      </c>
      <c r="B43" s="861"/>
      <c r="C43" s="698">
        <v>83</v>
      </c>
      <c r="E43" s="867" t="s">
        <v>289</v>
      </c>
    </row>
    <row r="44" spans="1:5" ht="30" customHeight="1">
      <c r="A44" s="865" t="s">
        <v>117</v>
      </c>
      <c r="B44" s="861"/>
      <c r="C44" s="698">
        <v>83</v>
      </c>
      <c r="E44" s="867" t="s">
        <v>292</v>
      </c>
    </row>
    <row r="45" spans="1:5" ht="30" customHeight="1">
      <c r="A45" s="865" t="s">
        <v>778</v>
      </c>
      <c r="B45" s="861"/>
      <c r="C45" s="401"/>
      <c r="E45" s="867" t="s">
        <v>779</v>
      </c>
    </row>
    <row r="46" spans="1:5" ht="30" customHeight="1">
      <c r="A46" s="865" t="s">
        <v>780</v>
      </c>
      <c r="B46" s="861"/>
      <c r="C46" s="698">
        <v>83</v>
      </c>
      <c r="E46" s="867" t="s">
        <v>781</v>
      </c>
    </row>
    <row r="47" spans="1:5" ht="30" customHeight="1">
      <c r="A47" s="865" t="s">
        <v>782</v>
      </c>
      <c r="B47" s="861"/>
      <c r="C47" s="698">
        <v>83</v>
      </c>
      <c r="E47" s="867" t="s">
        <v>783</v>
      </c>
    </row>
    <row r="48" spans="1:5" ht="30" customHeight="1">
      <c r="A48" s="151" t="s">
        <v>1023</v>
      </c>
      <c r="B48" s="861"/>
      <c r="C48" s="719">
        <v>84</v>
      </c>
      <c r="E48" s="261" t="s">
        <v>654</v>
      </c>
    </row>
    <row r="49" spans="1:5" ht="30" customHeight="1">
      <c r="A49" s="861" t="s">
        <v>785</v>
      </c>
      <c r="B49" s="861"/>
      <c r="C49" s="698">
        <v>84</v>
      </c>
      <c r="E49" s="862" t="s">
        <v>298</v>
      </c>
    </row>
    <row r="50" spans="1:5" ht="30" customHeight="1">
      <c r="A50" s="861" t="s">
        <v>1185</v>
      </c>
      <c r="B50" s="861"/>
      <c r="C50" s="698">
        <v>84</v>
      </c>
      <c r="E50" s="862" t="s">
        <v>818</v>
      </c>
    </row>
    <row r="51" spans="1:5" ht="30" customHeight="1">
      <c r="A51" s="151" t="s">
        <v>1024</v>
      </c>
      <c r="B51" s="861"/>
      <c r="C51" s="719">
        <v>84</v>
      </c>
      <c r="E51" s="261" t="s">
        <v>665</v>
      </c>
    </row>
    <row r="52" spans="1:5" ht="30" customHeight="1">
      <c r="A52" s="861" t="s">
        <v>790</v>
      </c>
      <c r="B52" s="861"/>
      <c r="C52" s="698">
        <v>84</v>
      </c>
      <c r="E52" s="862" t="s">
        <v>443</v>
      </c>
    </row>
    <row r="53" spans="1:5" ht="30" customHeight="1">
      <c r="A53" s="861" t="s">
        <v>791</v>
      </c>
      <c r="B53" s="861"/>
      <c r="C53" s="401"/>
      <c r="E53" s="862" t="s">
        <v>792</v>
      </c>
    </row>
    <row r="54" spans="1:5" ht="30" customHeight="1">
      <c r="A54" s="861" t="s">
        <v>793</v>
      </c>
      <c r="B54" s="861"/>
      <c r="C54" s="401">
        <v>84</v>
      </c>
      <c r="E54" s="866" t="s">
        <v>794</v>
      </c>
    </row>
    <row r="55" spans="1:5" ht="30" customHeight="1">
      <c r="A55" s="151" t="s">
        <v>1025</v>
      </c>
      <c r="B55" s="861"/>
      <c r="C55" s="150">
        <v>85</v>
      </c>
      <c r="E55" s="261" t="s">
        <v>667</v>
      </c>
    </row>
    <row r="56" spans="1:5" ht="30" customHeight="1">
      <c r="A56" s="151" t="s">
        <v>1026</v>
      </c>
      <c r="B56" s="861"/>
      <c r="C56" s="150">
        <v>85</v>
      </c>
      <c r="E56" s="261" t="s">
        <v>669</v>
      </c>
    </row>
    <row r="57" spans="1:5" ht="30" customHeight="1">
      <c r="A57" s="861" t="s">
        <v>797</v>
      </c>
      <c r="B57" s="861"/>
      <c r="C57" s="401">
        <v>85</v>
      </c>
      <c r="E57" s="862" t="s">
        <v>798</v>
      </c>
    </row>
    <row r="58" spans="1:5" ht="30" customHeight="1">
      <c r="A58" s="151" t="s">
        <v>1027</v>
      </c>
      <c r="B58" s="861"/>
      <c r="C58" s="150">
        <v>85</v>
      </c>
      <c r="E58" s="261" t="s">
        <v>673</v>
      </c>
    </row>
    <row r="59" spans="1:5" ht="30" customHeight="1">
      <c r="A59" s="861" t="s">
        <v>800</v>
      </c>
      <c r="C59" s="401"/>
      <c r="E59" s="862" t="s">
        <v>801</v>
      </c>
    </row>
    <row r="60" spans="1:5" ht="30" customHeight="1">
      <c r="A60" s="861" t="s">
        <v>802</v>
      </c>
      <c r="C60" s="401">
        <v>85</v>
      </c>
      <c r="E60" s="868" t="s">
        <v>1028</v>
      </c>
    </row>
    <row r="61" spans="1:5" ht="30" customHeight="1"/>
    <row r="66" spans="1:5" ht="75.75" customHeight="1"/>
    <row r="78" spans="1:5" ht="12.95" customHeight="1" thickBot="1"/>
    <row r="79" spans="1:5" ht="13.5" customHeight="1" thickTop="1">
      <c r="A79" s="928"/>
      <c r="B79" s="928"/>
      <c r="C79" s="928"/>
      <c r="D79" s="928"/>
      <c r="E79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K73"/>
  <sheetViews>
    <sheetView showGridLines="0" topLeftCell="A40" zoomScaleNormal="100" workbookViewId="0">
      <selection activeCell="A65" sqref="A65:XFD68"/>
    </sheetView>
  </sheetViews>
  <sheetFormatPr baseColWidth="10" defaultRowHeight="12.75"/>
  <cols>
    <col min="11" max="11" width="19.832031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1051</v>
      </c>
      <c r="B4" s="552"/>
      <c r="C4" s="552"/>
      <c r="D4" s="552"/>
      <c r="E4" s="552"/>
      <c r="F4" s="552"/>
      <c r="G4" s="552"/>
      <c r="K4" s="554" t="s">
        <v>1050</v>
      </c>
    </row>
    <row r="64" ht="24" customHeight="1"/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2549118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2565477</v>
      </c>
      <c r="G67" s="1"/>
      <c r="H67" s="1"/>
      <c r="I67" s="1"/>
      <c r="J67" s="1005" t="s">
        <v>1193</v>
      </c>
    </row>
    <row r="68" spans="1:11" ht="24.95" customHeight="1">
      <c r="B68" s="555" t="s">
        <v>1052</v>
      </c>
      <c r="C68" s="556"/>
      <c r="D68" s="556"/>
      <c r="E68" s="556"/>
      <c r="F68" s="556"/>
      <c r="G68" s="136"/>
      <c r="H68" s="136"/>
      <c r="I68" s="136"/>
      <c r="J68" s="557" t="s">
        <v>1053</v>
      </c>
    </row>
    <row r="70" spans="1:11" ht="25.5" customHeight="1"/>
    <row r="71" spans="1:11" ht="12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:T55"/>
  <sheetViews>
    <sheetView showGridLines="0" topLeftCell="A4" zoomScaleNormal="100" workbookViewId="0">
      <selection activeCell="G14" sqref="G14:G15"/>
    </sheetView>
  </sheetViews>
  <sheetFormatPr baseColWidth="10" defaultColWidth="9.33203125" defaultRowHeight="12.75"/>
  <cols>
    <col min="1" max="1" width="6.83203125" style="198" customWidth="1"/>
    <col min="2" max="3" width="8.83203125" style="198" customWidth="1"/>
    <col min="4" max="4" width="9.83203125" style="198" customWidth="1"/>
    <col min="5" max="5" width="8.83203125" style="198" customWidth="1"/>
    <col min="6" max="6" width="20" style="198" customWidth="1"/>
    <col min="7" max="7" width="12.1640625" style="198" customWidth="1"/>
    <col min="8" max="8" width="17" style="198" customWidth="1"/>
    <col min="9" max="9" width="11.1640625" style="198" customWidth="1"/>
    <col min="10" max="10" width="17.5" style="198" customWidth="1"/>
    <col min="11" max="11" width="8.83203125" style="198" customWidth="1"/>
    <col min="12" max="12" width="6.83203125" style="198" customWidth="1"/>
    <col min="13" max="13" width="1" style="198" customWidth="1"/>
    <col min="14" max="16384" width="9.33203125" style="198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  <c r="O2" s="652"/>
      <c r="P2" s="652"/>
      <c r="Q2" s="652"/>
      <c r="R2" s="652"/>
      <c r="S2" s="652"/>
      <c r="T2" s="652"/>
    </row>
    <row r="3" spans="1:20" ht="21.75" customHeight="1">
      <c r="O3" s="2352"/>
      <c r="P3" s="2352"/>
      <c r="Q3" s="2352"/>
      <c r="R3" s="2352"/>
      <c r="S3" s="2352"/>
      <c r="T3" s="2352"/>
    </row>
    <row r="4" spans="1:20" s="203" customFormat="1" ht="20.100000000000001" customHeight="1">
      <c r="A4" s="681" t="s">
        <v>516</v>
      </c>
      <c r="B4" s="681"/>
      <c r="C4" s="681"/>
      <c r="D4" s="681"/>
      <c r="E4" s="681"/>
      <c r="F4" s="681"/>
      <c r="G4" s="1450">
        <v>2017</v>
      </c>
      <c r="H4" s="1450">
        <v>2016</v>
      </c>
      <c r="I4" s="385"/>
      <c r="J4" s="385"/>
      <c r="K4" s="682"/>
      <c r="L4" s="682" t="s">
        <v>511</v>
      </c>
      <c r="O4" s="683"/>
      <c r="P4" s="683"/>
      <c r="Q4" s="683"/>
      <c r="R4" s="683"/>
      <c r="S4" s="683"/>
      <c r="T4" s="683"/>
    </row>
    <row r="5" spans="1:20" s="203" customFormat="1" ht="21.95" customHeight="1">
      <c r="A5" s="684" t="s">
        <v>517</v>
      </c>
      <c r="B5" s="684"/>
      <c r="C5" s="684"/>
      <c r="D5" s="684"/>
      <c r="G5" s="689">
        <v>0</v>
      </c>
      <c r="H5" s="689">
        <v>0</v>
      </c>
      <c r="L5" s="205" t="s">
        <v>512</v>
      </c>
      <c r="O5" s="417"/>
      <c r="P5" s="417"/>
      <c r="Q5" s="417"/>
      <c r="R5" s="417"/>
      <c r="S5" s="417"/>
      <c r="T5" s="417"/>
    </row>
    <row r="6" spans="1:20" s="203" customFormat="1" ht="20.100000000000001" customHeight="1">
      <c r="A6" s="203" t="s">
        <v>518</v>
      </c>
      <c r="G6" s="204">
        <v>5</v>
      </c>
      <c r="H6" s="204">
        <v>5</v>
      </c>
      <c r="L6" s="205" t="s">
        <v>513</v>
      </c>
      <c r="O6" s="417"/>
      <c r="P6" s="417"/>
      <c r="Q6" s="417"/>
      <c r="R6" s="417"/>
      <c r="S6" s="417"/>
      <c r="T6" s="417"/>
    </row>
    <row r="7" spans="1:20" s="203" customFormat="1" ht="20.100000000000001" customHeight="1">
      <c r="A7" s="203" t="s">
        <v>519</v>
      </c>
      <c r="G7" s="204"/>
      <c r="L7" s="205" t="s">
        <v>514</v>
      </c>
    </row>
    <row r="8" spans="1:20" s="203" customFormat="1" ht="21.95" customHeight="1">
      <c r="B8" s="605" t="s">
        <v>504</v>
      </c>
      <c r="C8" s="400"/>
      <c r="G8" s="433">
        <v>2.6</v>
      </c>
      <c r="H8" s="433">
        <v>2.5</v>
      </c>
      <c r="I8" s="206"/>
      <c r="J8" s="207"/>
      <c r="K8" s="604" t="s">
        <v>505</v>
      </c>
      <c r="L8" s="207"/>
    </row>
    <row r="9" spans="1:20" s="203" customFormat="1" ht="21.95" customHeight="1">
      <c r="B9" s="203" t="s">
        <v>520</v>
      </c>
      <c r="G9" s="209">
        <v>0.29199999999999998</v>
      </c>
      <c r="H9" s="1126">
        <v>0.29199999999999998</v>
      </c>
      <c r="K9" s="205" t="s">
        <v>515</v>
      </c>
    </row>
    <row r="10" spans="1:20" s="203" customFormat="1" ht="20.100000000000001" customHeight="1">
      <c r="B10" s="203" t="s">
        <v>91</v>
      </c>
      <c r="G10" s="209">
        <v>0.504</v>
      </c>
      <c r="H10" s="1126">
        <v>0.5</v>
      </c>
      <c r="K10" s="205" t="s">
        <v>183</v>
      </c>
    </row>
    <row r="11" spans="1:20" s="203" customFormat="1" ht="21.95" customHeight="1">
      <c r="B11" s="203" t="s">
        <v>92</v>
      </c>
      <c r="G11" s="2106">
        <f>[1]P76ccR5!G11</f>
        <v>0.45700000000000002</v>
      </c>
      <c r="H11" s="2106">
        <f>[1]P76ccR5!H11</f>
        <v>0.43</v>
      </c>
      <c r="K11" s="205" t="s">
        <v>184</v>
      </c>
    </row>
    <row r="12" spans="1:20" s="203" customFormat="1" ht="20.100000000000001" customHeight="1">
      <c r="G12" s="210"/>
      <c r="L12" s="198"/>
    </row>
    <row r="13" spans="1:20" s="203" customFormat="1" ht="20.100000000000001" customHeight="1">
      <c r="A13" s="199" t="s">
        <v>521</v>
      </c>
      <c r="B13" s="200"/>
      <c r="C13" s="200"/>
      <c r="D13" s="200"/>
      <c r="E13" s="200"/>
      <c r="F13" s="200"/>
      <c r="G13" s="211"/>
      <c r="H13" s="200"/>
      <c r="I13" s="200"/>
      <c r="J13" s="200"/>
      <c r="K13" s="200"/>
      <c r="L13" s="202" t="s">
        <v>372</v>
      </c>
    </row>
    <row r="14" spans="1:20" s="203" customFormat="1" ht="20.100000000000001" customHeight="1">
      <c r="A14" s="2289" t="s">
        <v>522</v>
      </c>
      <c r="B14" s="2289"/>
      <c r="C14" s="2289"/>
      <c r="D14" s="2289"/>
      <c r="E14" s="2289"/>
      <c r="F14" s="2289"/>
      <c r="G14" s="2281">
        <f>[6]P76ccR5!G14:G17</f>
        <v>57158</v>
      </c>
      <c r="H14" s="2281">
        <f>[6]P76ccR5!H14:H17</f>
        <v>56838</v>
      </c>
      <c r="I14" s="2291" t="s">
        <v>1249</v>
      </c>
      <c r="J14" s="2291"/>
      <c r="K14" s="2291"/>
      <c r="L14" s="2291"/>
      <c r="M14" s="607"/>
    </row>
    <row r="15" spans="1:20" s="203" customFormat="1" ht="20.100000000000001" customHeight="1">
      <c r="A15" s="2289"/>
      <c r="B15" s="2289"/>
      <c r="C15" s="2289"/>
      <c r="D15" s="2289"/>
      <c r="E15" s="2289"/>
      <c r="F15" s="2289"/>
      <c r="G15" s="2281"/>
      <c r="H15" s="2281"/>
      <c r="I15" s="2291"/>
      <c r="J15" s="2291"/>
      <c r="K15" s="2291"/>
      <c r="L15" s="2291"/>
      <c r="M15" s="607"/>
    </row>
    <row r="16" spans="1:20" s="203" customFormat="1" ht="20.100000000000001" customHeight="1">
      <c r="A16" s="2289" t="s">
        <v>523</v>
      </c>
      <c r="B16" s="2289"/>
      <c r="C16" s="2289"/>
      <c r="D16" s="2289"/>
      <c r="E16" s="2289"/>
      <c r="F16" s="401"/>
      <c r="G16" s="2359">
        <f>[6]P76ccR5!G14:G17</f>
        <v>396189.2</v>
      </c>
      <c r="H16" s="2359">
        <f>[6]P76ccR5!H14:H17</f>
        <v>390083.9</v>
      </c>
      <c r="I16" s="2290" t="s">
        <v>525</v>
      </c>
      <c r="J16" s="2290"/>
      <c r="K16" s="2290"/>
      <c r="L16" s="2290"/>
      <c r="M16" s="608"/>
    </row>
    <row r="17" spans="1:15" s="203" customFormat="1" ht="21.95" customHeight="1">
      <c r="A17" s="2289"/>
      <c r="B17" s="2289"/>
      <c r="C17" s="2289"/>
      <c r="D17" s="2289"/>
      <c r="E17" s="2289"/>
      <c r="F17" s="401"/>
      <c r="G17" s="2359"/>
      <c r="H17" s="2359"/>
      <c r="I17" s="2290"/>
      <c r="J17" s="2290"/>
      <c r="K17" s="2290"/>
      <c r="L17" s="2290"/>
      <c r="M17" s="608"/>
    </row>
    <row r="18" spans="1:15" s="203" customFormat="1" ht="21.95" customHeight="1">
      <c r="G18" s="215"/>
      <c r="H18" s="216"/>
      <c r="I18" s="216"/>
      <c r="L18" s="212"/>
    </row>
    <row r="19" spans="1:15" s="203" customFormat="1" ht="20.100000000000001" customHeight="1">
      <c r="A19" s="199" t="s">
        <v>533</v>
      </c>
      <c r="B19" s="200"/>
      <c r="C19" s="200"/>
      <c r="D19" s="200"/>
      <c r="E19" s="200"/>
      <c r="F19" s="200"/>
      <c r="G19" s="211"/>
      <c r="H19" s="200"/>
      <c r="I19" s="200"/>
      <c r="J19" s="200"/>
      <c r="K19" s="200"/>
      <c r="L19" s="202" t="s">
        <v>530</v>
      </c>
    </row>
    <row r="20" spans="1:15" s="203" customFormat="1" ht="20.100000000000001" customHeight="1">
      <c r="A20" s="203" t="s">
        <v>501</v>
      </c>
      <c r="G20" s="204" t="str">
        <f>[3]P76ccR5!G20</f>
        <v>…</v>
      </c>
      <c r="H20" s="204">
        <f>[3]P76ccR5!H20</f>
        <v>291</v>
      </c>
      <c r="L20" s="887" t="s">
        <v>1250</v>
      </c>
      <c r="M20" s="887"/>
      <c r="N20" s="887"/>
    </row>
    <row r="21" spans="1:15" s="203" customFormat="1" ht="21.95" customHeight="1">
      <c r="A21" s="2289" t="s">
        <v>534</v>
      </c>
      <c r="B21" s="2289"/>
      <c r="C21" s="2289"/>
      <c r="D21" s="2289"/>
      <c r="E21" s="2289"/>
      <c r="G21" s="2277">
        <f>[3]P76ccR5!G21</f>
        <v>3206</v>
      </c>
      <c r="H21" s="2277">
        <f>[3]P76ccR5!H21</f>
        <v>4853</v>
      </c>
      <c r="I21" s="210"/>
      <c r="J21" s="2280" t="s">
        <v>531</v>
      </c>
      <c r="K21" s="2280"/>
      <c r="L21" s="2280"/>
      <c r="M21" s="207"/>
    </row>
    <row r="22" spans="1:15" s="203" customFormat="1" ht="20.100000000000001" customHeight="1">
      <c r="A22" s="2289"/>
      <c r="B22" s="2289"/>
      <c r="C22" s="2289"/>
      <c r="D22" s="2289"/>
      <c r="E22" s="2289"/>
      <c r="G22" s="2277">
        <f>[3]P76ccR5!G22</f>
        <v>0</v>
      </c>
      <c r="H22" s="2277">
        <f>[3]P76ccR5!H22</f>
        <v>0</v>
      </c>
      <c r="I22" s="210"/>
      <c r="J22" s="2280"/>
      <c r="K22" s="2280"/>
      <c r="L22" s="2280"/>
      <c r="M22" s="207"/>
    </row>
    <row r="23" spans="1:15" s="203" customFormat="1" ht="21.95" customHeight="1">
      <c r="A23" s="203" t="s">
        <v>535</v>
      </c>
      <c r="G23" s="218">
        <f>[3]P76ccR5!G23</f>
        <v>2379</v>
      </c>
      <c r="H23" s="204">
        <f>[3]P76ccR5!H23</f>
        <v>5961</v>
      </c>
      <c r="L23" s="205" t="s">
        <v>532</v>
      </c>
    </row>
    <row r="24" spans="1:15" s="203" customFormat="1" ht="20.100000000000001" customHeight="1">
      <c r="G24" s="210"/>
    </row>
    <row r="25" spans="1:15" s="203" customFormat="1" ht="20.100000000000001" customHeight="1">
      <c r="A25" s="199" t="s">
        <v>539</v>
      </c>
      <c r="B25" s="200"/>
      <c r="C25" s="200"/>
      <c r="D25" s="200"/>
      <c r="E25" s="200"/>
      <c r="F25" s="200"/>
      <c r="G25" s="201"/>
      <c r="H25" s="200"/>
      <c r="I25" s="200"/>
      <c r="J25" s="200"/>
      <c r="K25" s="200"/>
      <c r="L25" s="202" t="s">
        <v>536</v>
      </c>
    </row>
    <row r="26" spans="1:15" s="203" customFormat="1" ht="20.100000000000001" customHeight="1">
      <c r="A26" s="2279" t="s">
        <v>540</v>
      </c>
      <c r="B26" s="2279"/>
      <c r="C26" s="2279"/>
      <c r="D26" s="2279"/>
      <c r="E26" s="2279"/>
      <c r="G26" s="2282">
        <f>[2]P76ccR5!G26</f>
        <v>169</v>
      </c>
      <c r="H26" s="2282">
        <f>[2]P76ccR5!H26</f>
        <v>164</v>
      </c>
      <c r="J26" s="2280" t="s">
        <v>537</v>
      </c>
      <c r="K26" s="2280"/>
      <c r="L26" s="2280"/>
    </row>
    <row r="27" spans="1:15" s="203" customFormat="1" ht="20.100000000000001" customHeight="1">
      <c r="A27" s="2279"/>
      <c r="B27" s="2279"/>
      <c r="C27" s="2279"/>
      <c r="D27" s="2279"/>
      <c r="E27" s="2279"/>
      <c r="G27" s="2282"/>
      <c r="H27" s="2282"/>
      <c r="J27" s="2280"/>
      <c r="K27" s="2280"/>
      <c r="L27" s="2280"/>
    </row>
    <row r="28" spans="1:15" s="203" customFormat="1" ht="20.100000000000001" customHeight="1">
      <c r="A28" s="2279" t="s">
        <v>541</v>
      </c>
      <c r="B28" s="2279"/>
      <c r="C28" s="2279"/>
      <c r="D28" s="2279"/>
      <c r="E28" s="2279"/>
      <c r="F28" s="2279"/>
      <c r="G28" s="2277">
        <f>[2]P76ccR5!G28</f>
        <v>5736</v>
      </c>
      <c r="H28" s="2277">
        <f>[2]P76ccR5!H28</f>
        <v>5550</v>
      </c>
      <c r="J28" s="2280" t="s">
        <v>538</v>
      </c>
      <c r="K28" s="2280"/>
      <c r="L28" s="2280"/>
    </row>
    <row r="29" spans="1:15" s="203" customFormat="1" ht="21.95" customHeight="1">
      <c r="A29" s="2279"/>
      <c r="B29" s="2279"/>
      <c r="C29" s="2279"/>
      <c r="D29" s="2279"/>
      <c r="E29" s="2279"/>
      <c r="F29" s="2279"/>
      <c r="G29" s="2277"/>
      <c r="H29" s="2277"/>
      <c r="J29" s="2280"/>
      <c r="K29" s="2280"/>
      <c r="L29" s="2280"/>
      <c r="N29" s="221"/>
      <c r="O29" s="221"/>
    </row>
    <row r="30" spans="1:15" s="203" customFormat="1" ht="20.100000000000001" customHeight="1">
      <c r="G30" s="204"/>
      <c r="L30" s="198"/>
    </row>
    <row r="31" spans="1:15" s="203" customFormat="1" ht="20.100000000000001" customHeight="1">
      <c r="A31" s="402" t="s">
        <v>546</v>
      </c>
      <c r="B31" s="387"/>
      <c r="C31" s="387"/>
      <c r="D31" s="387"/>
      <c r="E31" s="387"/>
      <c r="F31" s="387"/>
      <c r="G31" s="386"/>
      <c r="H31" s="387"/>
      <c r="I31" s="387"/>
      <c r="J31" s="387"/>
      <c r="K31" s="387"/>
      <c r="L31" s="405" t="s">
        <v>547</v>
      </c>
    </row>
    <row r="32" spans="1:15" s="203" customFormat="1" ht="30.75" customHeight="1">
      <c r="A32" s="2279" t="s">
        <v>549</v>
      </c>
      <c r="B32" s="2355"/>
      <c r="C32" s="2355"/>
      <c r="G32" s="2283" t="str">
        <f>[5]P76ccR5!G32</f>
        <v>…</v>
      </c>
      <c r="H32" s="2283" t="str">
        <f>[5]P76ccR5!H32</f>
        <v>…</v>
      </c>
      <c r="J32" s="2280" t="s">
        <v>548</v>
      </c>
      <c r="K32" s="2280"/>
      <c r="L32" s="2280"/>
    </row>
    <row r="33" spans="1:12" ht="24.95" customHeight="1">
      <c r="A33" s="2355"/>
      <c r="B33" s="2355"/>
      <c r="C33" s="2355"/>
      <c r="D33" s="203"/>
      <c r="E33" s="203"/>
      <c r="F33" s="203"/>
      <c r="G33" s="2283"/>
      <c r="H33" s="2283"/>
      <c r="I33" s="203"/>
      <c r="J33" s="2280"/>
      <c r="K33" s="2280"/>
      <c r="L33" s="2280"/>
    </row>
    <row r="34" spans="1:12" ht="24.95" customHeight="1">
      <c r="A34" s="203" t="s">
        <v>803</v>
      </c>
      <c r="B34" s="203"/>
      <c r="C34" s="203"/>
      <c r="D34" s="203"/>
      <c r="E34" s="203"/>
      <c r="F34" s="203"/>
      <c r="G34" s="210"/>
      <c r="H34" s="203"/>
      <c r="I34" s="203"/>
      <c r="J34" s="203"/>
      <c r="K34" s="203"/>
      <c r="L34" s="233" t="s">
        <v>477</v>
      </c>
    </row>
    <row r="35" spans="1:12" ht="24.95" customHeight="1">
      <c r="A35" s="203"/>
      <c r="B35" s="203"/>
      <c r="C35" s="203"/>
      <c r="D35" s="203"/>
      <c r="E35" s="203"/>
      <c r="F35" s="203"/>
      <c r="G35" s="210"/>
      <c r="H35" s="203"/>
      <c r="I35" s="203"/>
      <c r="J35" s="203"/>
      <c r="K35" s="203"/>
    </row>
    <row r="36" spans="1:12" ht="14.1" customHeight="1">
      <c r="G36" s="223"/>
    </row>
    <row r="37" spans="1:12" ht="14.1" customHeight="1">
      <c r="G37" s="223"/>
    </row>
    <row r="38" spans="1:12" ht="14.1" customHeight="1"/>
    <row r="40" spans="1:12">
      <c r="G40" s="223"/>
    </row>
    <row r="41" spans="1:12" ht="17.25" customHeight="1"/>
    <row r="50" spans="1:13" ht="22.5" customHeight="1"/>
    <row r="54" spans="1:13" ht="12.95" customHeight="1" thickBot="1"/>
    <row r="55" spans="1:13" ht="13.5" customHeight="1" thickTop="1">
      <c r="A55" s="938"/>
      <c r="B55" s="938"/>
      <c r="C55" s="938"/>
      <c r="D55" s="938"/>
      <c r="E55" s="938"/>
      <c r="F55" s="938"/>
      <c r="G55" s="938"/>
      <c r="H55" s="938"/>
      <c r="I55" s="938"/>
      <c r="J55" s="938"/>
      <c r="K55" s="938"/>
      <c r="L55" s="938"/>
      <c r="M55" s="938"/>
    </row>
  </sheetData>
  <mergeCells count="27">
    <mergeCell ref="O3:P3"/>
    <mergeCell ref="Q3:R3"/>
    <mergeCell ref="S3:T3"/>
    <mergeCell ref="A14:F15"/>
    <mergeCell ref="G14:G15"/>
    <mergeCell ref="I14:L15"/>
    <mergeCell ref="H14:H15"/>
    <mergeCell ref="A16:E17"/>
    <mergeCell ref="G16:G17"/>
    <mergeCell ref="I16:L17"/>
    <mergeCell ref="A21:E22"/>
    <mergeCell ref="G21:G22"/>
    <mergeCell ref="J21:L22"/>
    <mergeCell ref="H21:H22"/>
    <mergeCell ref="H16:H17"/>
    <mergeCell ref="A32:C33"/>
    <mergeCell ref="G32:G33"/>
    <mergeCell ref="J32:L33"/>
    <mergeCell ref="A26:E27"/>
    <mergeCell ref="G26:G27"/>
    <mergeCell ref="J26:L27"/>
    <mergeCell ref="A28:F29"/>
    <mergeCell ref="G28:G29"/>
    <mergeCell ref="J28:L29"/>
    <mergeCell ref="H26:H27"/>
    <mergeCell ref="H28:H29"/>
    <mergeCell ref="H32:H33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A1:I232"/>
  <sheetViews>
    <sheetView showGridLines="0" topLeftCell="A136" zoomScaleNormal="100" workbookViewId="0">
      <selection activeCell="B154" sqref="B154:B155"/>
    </sheetView>
  </sheetViews>
  <sheetFormatPr baseColWidth="10" defaultColWidth="9.33203125" defaultRowHeight="12.75"/>
  <cols>
    <col min="1" max="1" width="35.33203125" customWidth="1"/>
    <col min="2" max="7" width="11.83203125" customWidth="1"/>
    <col min="8" max="8" width="33.1640625" customWidth="1"/>
    <col min="9" max="9" width="5.83203125" customWidth="1"/>
  </cols>
  <sheetData>
    <row r="1" spans="1:9" s="7" customFormat="1" ht="33" customHeight="1">
      <c r="A1" s="424" t="s">
        <v>0</v>
      </c>
      <c r="H1" s="425" t="s">
        <v>186</v>
      </c>
    </row>
    <row r="2" spans="1:9" ht="18" customHeight="1">
      <c r="A2" s="7"/>
      <c r="B2" s="7"/>
      <c r="C2" s="7"/>
      <c r="D2" s="7"/>
      <c r="E2" s="7"/>
      <c r="F2" s="7"/>
      <c r="H2" s="7"/>
    </row>
    <row r="3" spans="1:9" ht="18" customHeight="1">
      <c r="A3" s="426" t="s">
        <v>147</v>
      </c>
      <c r="B3" s="427"/>
      <c r="C3" s="7"/>
      <c r="D3" s="7"/>
      <c r="F3" s="20"/>
      <c r="G3" s="427"/>
      <c r="H3" s="428" t="s">
        <v>185</v>
      </c>
    </row>
    <row r="4" spans="1:9" s="39" customFormat="1" ht="18" customHeight="1">
      <c r="A4" s="44"/>
      <c r="B4" s="20"/>
      <c r="C4" s="20"/>
      <c r="D4" s="20"/>
      <c r="E4" s="20"/>
      <c r="F4" s="20"/>
      <c r="H4" s="20"/>
    </row>
    <row r="5" spans="1:9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9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  <c r="I6" s="9"/>
    </row>
    <row r="7" spans="1:9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  <c r="I7" s="9"/>
    </row>
    <row r="8" spans="1:9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9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9" ht="18" customHeight="1">
      <c r="A10" s="31" t="s">
        <v>163</v>
      </c>
      <c r="B10" s="1468">
        <f>+F10+D10</f>
        <v>2566</v>
      </c>
      <c r="C10" s="1468">
        <f>+E10+G10</f>
        <v>2549</v>
      </c>
      <c r="D10" s="1468">
        <v>1272</v>
      </c>
      <c r="E10" s="1468">
        <v>1275</v>
      </c>
      <c r="F10" s="1468">
        <v>1294</v>
      </c>
      <c r="G10" s="1468">
        <v>1274</v>
      </c>
      <c r="H10" s="115" t="s">
        <v>187</v>
      </c>
    </row>
    <row r="11" spans="1:9" ht="18" customHeight="1" thickBot="1">
      <c r="A11" s="1177" t="s">
        <v>10</v>
      </c>
      <c r="B11" s="1178">
        <f>2565477/34852121*100</f>
        <v>7.3610355019713154</v>
      </c>
      <c r="C11" s="1178">
        <v>7.4</v>
      </c>
      <c r="D11" s="1178">
        <f>1271688/13291536*100</f>
        <v>9.5676526776137827</v>
      </c>
      <c r="E11" s="1178">
        <f>1275047/13331754*100</f>
        <v>9.5639853540651902</v>
      </c>
      <c r="F11" s="1178">
        <f>1293789/21560585*100</f>
        <v>6.0007138025243743</v>
      </c>
      <c r="G11" s="1178">
        <f>1274071/21154782*100</f>
        <v>6.0226146504369558</v>
      </c>
      <c r="H11" s="1179" t="s">
        <v>188</v>
      </c>
    </row>
    <row r="12" spans="1:9" ht="18" customHeight="1" thickTop="1">
      <c r="A12" s="98" t="s">
        <v>452</v>
      </c>
      <c r="B12" s="7"/>
      <c r="C12" s="7"/>
      <c r="D12" s="2357"/>
      <c r="E12" s="2357"/>
      <c r="F12" s="113"/>
      <c r="G12" s="113"/>
      <c r="H12" s="265" t="s">
        <v>398</v>
      </c>
    </row>
    <row r="13" spans="1:9" ht="18" customHeight="1">
      <c r="A13" s="98" t="s">
        <v>1097</v>
      </c>
      <c r="B13" s="7"/>
      <c r="C13" s="7"/>
      <c r="D13" s="613"/>
      <c r="E13" s="14"/>
      <c r="F13" s="613"/>
      <c r="G13" s="14"/>
      <c r="H13" s="81" t="s">
        <v>604</v>
      </c>
    </row>
    <row r="14" spans="1:9" ht="18" customHeight="1">
      <c r="A14" s="5"/>
      <c r="B14" s="7"/>
      <c r="C14" s="7"/>
      <c r="D14" s="613"/>
      <c r="E14" s="14"/>
      <c r="F14" s="613"/>
      <c r="G14" s="14"/>
      <c r="H14" s="119"/>
    </row>
    <row r="15" spans="1:9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9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9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9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9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9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9" ht="18" customHeight="1">
      <c r="A21" s="67" t="s">
        <v>164</v>
      </c>
      <c r="B21" s="478">
        <f>'[1]P77--80socR5'!B21</f>
        <v>45.7</v>
      </c>
      <c r="C21" s="478">
        <f>'[1]P77--80socR5'!C21</f>
        <v>43</v>
      </c>
      <c r="D21" s="478">
        <f>'[1]P77--80socR5'!D21</f>
        <v>54.7</v>
      </c>
      <c r="E21" s="478">
        <f>'[1]P77--80socR5'!E21</f>
        <v>52.7</v>
      </c>
      <c r="F21" s="478">
        <f>'[1]P77--80socR5'!F21</f>
        <v>37.4</v>
      </c>
      <c r="G21" s="478">
        <f>'[1]P77--80socR5'!G21</f>
        <v>34.299999999999997</v>
      </c>
      <c r="H21" s="115" t="s">
        <v>193</v>
      </c>
    </row>
    <row r="22" spans="1:9" ht="18" customHeight="1" thickBot="1">
      <c r="A22" s="1177" t="s">
        <v>176</v>
      </c>
      <c r="B22" s="1180">
        <f>'[1]P77--80socR5'!B22</f>
        <v>46.7</v>
      </c>
      <c r="C22" s="1180">
        <f>'[1]P77--80socR5'!C22</f>
        <v>46.4</v>
      </c>
      <c r="D22" s="1181">
        <f>'[1]P77--80socR5'!D22</f>
        <v>54.1</v>
      </c>
      <c r="E22" s="1181">
        <f>'[1]P77--80socR5'!E22</f>
        <v>55.7</v>
      </c>
      <c r="F22" s="1180">
        <f>'[1]P77--80socR5'!F22</f>
        <v>42.4</v>
      </c>
      <c r="G22" s="1182">
        <f>'[1]P77--80socR5'!G22</f>
        <v>40.5</v>
      </c>
      <c r="H22" s="1179" t="s">
        <v>194</v>
      </c>
    </row>
    <row r="23" spans="1:9" s="39" customFormat="1" ht="18" customHeight="1" thickTop="1">
      <c r="A23" s="98" t="s">
        <v>603</v>
      </c>
      <c r="B23" s="7"/>
      <c r="C23" s="7"/>
      <c r="D23" s="1451"/>
      <c r="E23" s="14"/>
      <c r="F23" s="1451"/>
      <c r="G23" s="14"/>
      <c r="H23" s="81" t="s">
        <v>604</v>
      </c>
    </row>
    <row r="24" spans="1:9" ht="18" customHeight="1">
      <c r="A24" s="5"/>
      <c r="B24" s="8"/>
      <c r="C24" s="8"/>
      <c r="D24" s="8"/>
      <c r="E24" s="7"/>
      <c r="F24" s="7"/>
      <c r="G24" s="7"/>
      <c r="H24" s="7"/>
    </row>
    <row r="25" spans="1:9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9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9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9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9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</row>
    <row r="30" spans="1:9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  <c r="I30" s="36"/>
    </row>
    <row r="31" spans="1:9" ht="18" customHeight="1">
      <c r="A31" s="67" t="s">
        <v>164</v>
      </c>
      <c r="B31" s="478">
        <f>'[1]P77--80socR5'!B31</f>
        <v>6.1</v>
      </c>
      <c r="C31" s="478">
        <f>'[1]P77--80socR5'!C31</f>
        <v>7.1</v>
      </c>
      <c r="D31" s="478">
        <f>'[1]P77--80socR5'!D31</f>
        <v>2</v>
      </c>
      <c r="E31" s="478">
        <f>'[1]P77--80socR5'!E31</f>
        <v>3.2</v>
      </c>
      <c r="F31" s="478">
        <f>'[1]P77--80socR5'!F31</f>
        <v>11.6</v>
      </c>
      <c r="G31" s="478">
        <f>'[1]P77--80socR5'!G31</f>
        <v>12.4</v>
      </c>
      <c r="H31" s="115" t="s">
        <v>193</v>
      </c>
      <c r="I31" s="36"/>
    </row>
    <row r="32" spans="1:9" ht="18" customHeight="1" thickBot="1">
      <c r="A32" s="1177" t="s">
        <v>176</v>
      </c>
      <c r="B32" s="1180">
        <f>'[1]P77--80socR5'!B32</f>
        <v>10.199999999999999</v>
      </c>
      <c r="C32" s="1180">
        <f>'[1]P77--80socR5'!C32</f>
        <v>9.4</v>
      </c>
      <c r="D32" s="1181">
        <f>'[1]P77--80socR5'!D32</f>
        <v>4</v>
      </c>
      <c r="E32" s="1181">
        <f>'[1]P77--80socR5'!E32</f>
        <v>4.2</v>
      </c>
      <c r="F32" s="1180">
        <f>'[1]P77--80socR5'!F32</f>
        <v>14.7</v>
      </c>
      <c r="G32" s="1182">
        <f>'[1]P77--80socR5'!G32</f>
        <v>13.9</v>
      </c>
      <c r="H32" s="1179" t="s">
        <v>194</v>
      </c>
      <c r="I32" s="36"/>
    </row>
    <row r="33" spans="1:9" ht="18" customHeight="1" thickTop="1">
      <c r="A33" s="98" t="s">
        <v>1097</v>
      </c>
      <c r="B33" s="7"/>
      <c r="C33" s="7"/>
      <c r="D33" s="1451"/>
      <c r="E33" s="14"/>
      <c r="F33" s="1451"/>
      <c r="G33" s="14"/>
      <c r="H33" s="81" t="s">
        <v>604</v>
      </c>
      <c r="I33" s="36"/>
    </row>
    <row r="34" spans="1:9" ht="18" customHeight="1">
      <c r="A34" s="7"/>
      <c r="B34" s="7"/>
      <c r="C34" s="7"/>
      <c r="D34" s="7"/>
      <c r="E34" s="7"/>
      <c r="F34" s="7"/>
      <c r="G34" s="7"/>
      <c r="H34" s="7"/>
      <c r="I34" s="36"/>
    </row>
    <row r="35" spans="1:9" ht="18" customHeight="1">
      <c r="A35" s="426" t="s">
        <v>105</v>
      </c>
      <c r="B35" s="427"/>
      <c r="C35" s="20"/>
      <c r="D35" s="7"/>
      <c r="E35" s="7"/>
      <c r="F35" s="20"/>
      <c r="G35" s="427"/>
      <c r="H35" s="428" t="s">
        <v>196</v>
      </c>
      <c r="I35" s="36"/>
    </row>
    <row r="36" spans="1:9" ht="18" customHeight="1">
      <c r="A36" s="44"/>
      <c r="B36" s="20"/>
      <c r="C36" s="20"/>
      <c r="D36" s="20"/>
      <c r="E36" s="20"/>
      <c r="F36" s="20"/>
      <c r="G36" s="20"/>
      <c r="H36" s="20"/>
      <c r="I36" s="36"/>
    </row>
    <row r="37" spans="1:9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  <c r="I37" s="36"/>
    </row>
    <row r="38" spans="1:9" ht="18" customHeight="1" thickTop="1">
      <c r="A38" s="1215"/>
      <c r="B38" s="1420" t="s">
        <v>199</v>
      </c>
      <c r="C38" s="1423" t="s">
        <v>191</v>
      </c>
      <c r="D38" s="1423" t="s">
        <v>202</v>
      </c>
      <c r="E38" s="1423"/>
      <c r="F38" s="1423" t="s">
        <v>201</v>
      </c>
      <c r="G38" s="1423"/>
      <c r="H38" s="1217"/>
      <c r="I38" s="36"/>
    </row>
    <row r="39" spans="1:9" ht="18" customHeight="1">
      <c r="A39" s="229"/>
      <c r="B39" s="1422" t="s">
        <v>8</v>
      </c>
      <c r="C39" s="1422" t="s">
        <v>3</v>
      </c>
      <c r="D39" s="1422" t="s">
        <v>5</v>
      </c>
      <c r="E39" s="2302" t="s">
        <v>7</v>
      </c>
      <c r="F39" s="2302"/>
      <c r="G39" s="2302"/>
      <c r="H39" s="1430"/>
      <c r="I39" s="36"/>
    </row>
    <row r="40" spans="1:9" s="39" customFormat="1" ht="18" customHeight="1">
      <c r="A40" s="141"/>
      <c r="B40" s="1457" t="s">
        <v>200</v>
      </c>
      <c r="C40" s="1457" t="s">
        <v>203</v>
      </c>
      <c r="D40" s="1457"/>
      <c r="E40" s="1457" t="s">
        <v>191</v>
      </c>
      <c r="F40" s="1457" t="s">
        <v>190</v>
      </c>
      <c r="G40" s="1457" t="s">
        <v>189</v>
      </c>
      <c r="H40" s="1454"/>
      <c r="I40" s="36"/>
    </row>
    <row r="41" spans="1:9" ht="18" customHeight="1">
      <c r="A41" s="121"/>
      <c r="B41" s="1424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  <c r="I41" s="36"/>
    </row>
    <row r="42" spans="1:9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  <c r="I42" s="36"/>
    </row>
    <row r="43" spans="1:9" ht="18" customHeight="1">
      <c r="A43" s="232" t="s">
        <v>9</v>
      </c>
      <c r="B43" s="321">
        <f>'[7]P77--80socR5'!B43</f>
        <v>151547</v>
      </c>
      <c r="C43" s="321">
        <f>'[7]P77--80socR5'!C43</f>
        <v>320515</v>
      </c>
      <c r="D43" s="322">
        <f>'[7]P77--80socR5'!D43</f>
        <v>37102</v>
      </c>
      <c r="E43" s="322">
        <f>'[7]P77--80socR5'!E43</f>
        <v>283413</v>
      </c>
      <c r="F43" s="322">
        <f>'[7]P77--80socR5'!F43</f>
        <v>188108</v>
      </c>
      <c r="G43" s="322">
        <f>'[7]P77--80socR5'!G43</f>
        <v>95305</v>
      </c>
      <c r="H43" s="122" t="s">
        <v>198</v>
      </c>
      <c r="I43" s="36"/>
    </row>
    <row r="44" spans="1:9" ht="18" customHeight="1">
      <c r="A44" s="30" t="s">
        <v>10</v>
      </c>
      <c r="B44" s="481">
        <f>'[7]P77--80socR5'!B44</f>
        <v>7.6062804878354817E-2</v>
      </c>
      <c r="C44" s="481">
        <f>'[7]P77--80socR5'!C44</f>
        <v>7.6383677393324648E-2</v>
      </c>
      <c r="D44" s="481">
        <f>'[7]P77--80socR5'!D44</f>
        <v>5.3995840652455808E-2</v>
      </c>
      <c r="E44" s="481">
        <f>'[7]P77--80socR5'!E44</f>
        <v>8.0767639253666007E-2</v>
      </c>
      <c r="F44" s="481">
        <f>'[7]P77--80socR5'!F44</f>
        <v>9.6590614420606763E-2</v>
      </c>
      <c r="G44" s="481">
        <f>'[7]P77--80socR5'!G44</f>
        <v>6.1033675629116595E-2</v>
      </c>
      <c r="H44" s="123" t="s">
        <v>188</v>
      </c>
      <c r="I44" s="36"/>
    </row>
    <row r="45" spans="1:9" ht="18" customHeight="1">
      <c r="A45" s="269" t="s">
        <v>501</v>
      </c>
      <c r="B45" s="1464"/>
      <c r="C45" s="1464">
        <f>'[7]P77--80socR5'!C45</f>
        <v>788</v>
      </c>
      <c r="D45" s="1464">
        <f>'[7]P77--80socR5'!D45</f>
        <v>192</v>
      </c>
      <c r="E45" s="331">
        <f>'[7]P77--80socR5'!E45</f>
        <v>596</v>
      </c>
      <c r="F45" s="331">
        <f>'[7]P77--80socR5'!F45</f>
        <v>414</v>
      </c>
      <c r="G45" s="332">
        <f>'[7]P77--80socR5'!G45</f>
        <v>182</v>
      </c>
      <c r="H45" s="122" t="s">
        <v>500</v>
      </c>
      <c r="I45" s="36"/>
    </row>
    <row r="46" spans="1:9" ht="18" customHeight="1">
      <c r="A46" s="30" t="s">
        <v>10</v>
      </c>
      <c r="B46" s="482"/>
      <c r="C46" s="481">
        <f>'[7]P77--80socR5'!C46</f>
        <v>7.4136795559318847E-2</v>
      </c>
      <c r="D46" s="481">
        <f>'[7]P77--80socR5'!D46</f>
        <v>6.5551382724479343E-2</v>
      </c>
      <c r="E46" s="481">
        <f>'[7]P77--80socR5'!E46</f>
        <v>7.7402597402597403E-2</v>
      </c>
      <c r="F46" s="481">
        <f>'[7]P77--80socR5'!F46</f>
        <v>8.7600507829030894E-2</v>
      </c>
      <c r="G46" s="481">
        <f>'[7]P77--80socR5'!G46</f>
        <v>6.1197041022192332E-2</v>
      </c>
      <c r="H46" s="116" t="s">
        <v>188</v>
      </c>
      <c r="I46" s="36"/>
    </row>
    <row r="47" spans="1:9" ht="18" customHeight="1">
      <c r="A47" s="1106"/>
      <c r="B47" s="1107"/>
      <c r="C47" s="1108"/>
      <c r="D47" s="1108"/>
      <c r="E47" s="1108"/>
      <c r="F47" s="1108"/>
      <c r="G47" s="1108"/>
      <c r="H47" s="329"/>
      <c r="I47" s="36"/>
    </row>
    <row r="48" spans="1:9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  <c r="I48" s="36"/>
    </row>
    <row r="49" spans="1:9" ht="18" customHeight="1">
      <c r="A49" s="232" t="s">
        <v>9</v>
      </c>
      <c r="B49" s="321">
        <f>'[7]P77--80socR5'!B49</f>
        <v>156761</v>
      </c>
      <c r="C49" s="321">
        <f>'[7]P77--80socR5'!C49</f>
        <v>330372</v>
      </c>
      <c r="D49" s="322">
        <f>'[7]P77--80socR5'!D49</f>
        <v>39418</v>
      </c>
      <c r="E49" s="322">
        <f>'[7]P77--80socR5'!E49</f>
        <v>290954</v>
      </c>
      <c r="F49" s="322">
        <f>'[7]P77--80socR5'!F49</f>
        <v>138585</v>
      </c>
      <c r="G49" s="322">
        <f>'[7]P77--80socR5'!G49</f>
        <v>152369</v>
      </c>
      <c r="H49" s="122" t="s">
        <v>198</v>
      </c>
      <c r="I49" s="36"/>
    </row>
    <row r="50" spans="1:9" ht="18" customHeight="1">
      <c r="A50" s="30" t="s">
        <v>10</v>
      </c>
      <c r="B50" s="481">
        <f>'[7]P77--80socR5'!B50</f>
        <v>7.641037314404063E-2</v>
      </c>
      <c r="C50" s="481">
        <f>'[7]P77--80socR5'!C50</f>
        <v>7.6658501287456854E-2</v>
      </c>
      <c r="D50" s="481">
        <f>'[7]P77--80socR5'!D50</f>
        <v>5.4574101046125902E-2</v>
      </c>
      <c r="E50" s="481">
        <f>'[7]P77--80socR5'!E50</f>
        <v>8.1104986236454235E-2</v>
      </c>
      <c r="F50" s="481">
        <f>'[7]P77--80socR5'!F50</f>
        <v>6.9726898578141822E-2</v>
      </c>
      <c r="G50" s="481">
        <f>'[7]P77--80socR5'!G50</f>
        <v>9.5240446671062948E-2</v>
      </c>
      <c r="H50" s="123" t="s">
        <v>188</v>
      </c>
      <c r="I50" s="36"/>
    </row>
    <row r="51" spans="1:9" ht="18" customHeight="1">
      <c r="A51" s="269" t="s">
        <v>501</v>
      </c>
      <c r="B51" s="1464"/>
      <c r="C51" s="1464">
        <f>'[7]P77--80socR5'!C51</f>
        <v>794</v>
      </c>
      <c r="D51" s="1464">
        <f>'[7]P77--80socR5'!D51</f>
        <v>197</v>
      </c>
      <c r="E51" s="331">
        <f>'[7]P77--80socR5'!E51</f>
        <v>597</v>
      </c>
      <c r="F51" s="331">
        <f>'[7]P77--80socR5'!F51</f>
        <v>415</v>
      </c>
      <c r="G51" s="332">
        <f>'[7]P77--80socR5'!G51</f>
        <v>182</v>
      </c>
      <c r="H51" s="122" t="s">
        <v>500</v>
      </c>
      <c r="I51" s="36"/>
    </row>
    <row r="52" spans="1:9" ht="18" customHeight="1" thickBot="1">
      <c r="A52" s="1183" t="s">
        <v>10</v>
      </c>
      <c r="B52" s="1184"/>
      <c r="C52" s="1185">
        <f>'[7]P77--80socR5'!C52</f>
        <v>7.3233720715735098E-2</v>
      </c>
      <c r="D52" s="1185">
        <f>'[7]P77--80socR5'!D52</f>
        <v>6.3120794617109899E-2</v>
      </c>
      <c r="E52" s="1185">
        <f>'[7]P77--80socR5'!E52</f>
        <v>7.7321590467556017E-2</v>
      </c>
      <c r="F52" s="1185">
        <f>'[7]P77--80socR5'!F52</f>
        <v>8.7626689189189186E-2</v>
      </c>
      <c r="G52" s="1185">
        <f>'[7]P77--80socR5'!G52</f>
        <v>6.0971524288107204E-2</v>
      </c>
      <c r="H52" s="1179" t="s">
        <v>188</v>
      </c>
      <c r="I52" s="36"/>
    </row>
    <row r="53" spans="1:9" ht="18" customHeight="1" thickTop="1">
      <c r="A53" s="102"/>
      <c r="B53" s="8"/>
      <c r="C53" s="15"/>
      <c r="D53" s="15"/>
      <c r="E53" s="16"/>
      <c r="F53" s="16"/>
      <c r="G53" s="16"/>
      <c r="H53" s="81"/>
      <c r="I53" s="36"/>
    </row>
    <row r="54" spans="1:9" ht="48" customHeight="1">
      <c r="A54" s="102"/>
      <c r="B54" s="8"/>
      <c r="C54" s="15"/>
      <c r="D54" s="15"/>
      <c r="E54" s="16"/>
      <c r="F54" s="16"/>
      <c r="G54" s="16"/>
      <c r="H54" s="81"/>
      <c r="I54" s="36"/>
    </row>
    <row r="55" spans="1:9" ht="18" customHeight="1" thickBot="1">
      <c r="A55" s="888"/>
      <c r="B55" s="889"/>
      <c r="C55" s="890"/>
      <c r="D55" s="890"/>
      <c r="E55" s="891"/>
      <c r="F55" s="891"/>
      <c r="G55" s="891"/>
      <c r="H55" s="892"/>
      <c r="I55" s="36"/>
    </row>
    <row r="56" spans="1:9" ht="13.5" customHeight="1" thickTop="1">
      <c r="A56" s="102"/>
      <c r="B56" s="8"/>
      <c r="C56" s="15"/>
      <c r="D56" s="15"/>
      <c r="E56" s="16"/>
      <c r="F56" s="16"/>
      <c r="G56" s="16"/>
      <c r="H56" s="81"/>
      <c r="I56" s="36"/>
    </row>
    <row r="57" spans="1:9" ht="18" customHeight="1">
      <c r="A57" s="102"/>
      <c r="B57" s="8"/>
      <c r="C57" s="15"/>
      <c r="D57" s="15"/>
      <c r="E57" s="16"/>
      <c r="F57" s="16"/>
      <c r="G57" s="16"/>
      <c r="H57" s="81"/>
      <c r="I57" s="36"/>
    </row>
    <row r="58" spans="1:9" ht="18" customHeight="1" thickBot="1">
      <c r="A58" s="29" t="s">
        <v>103</v>
      </c>
      <c r="B58" s="52"/>
      <c r="C58" s="27"/>
      <c r="D58" s="27"/>
      <c r="E58" s="26"/>
      <c r="F58" s="26"/>
      <c r="G58" s="26"/>
      <c r="H58" s="107" t="s">
        <v>205</v>
      </c>
      <c r="I58" s="36"/>
    </row>
    <row r="59" spans="1:9" ht="18" customHeight="1" thickTop="1">
      <c r="A59" s="1215"/>
      <c r="B59" s="1420" t="s">
        <v>199</v>
      </c>
      <c r="C59" s="1423" t="s">
        <v>191</v>
      </c>
      <c r="D59" s="1423" t="s">
        <v>202</v>
      </c>
      <c r="E59" s="1423"/>
      <c r="F59" s="1423" t="s">
        <v>201</v>
      </c>
      <c r="G59" s="1423"/>
      <c r="H59" s="1217"/>
      <c r="I59" s="36"/>
    </row>
    <row r="60" spans="1:9" ht="18" customHeight="1">
      <c r="A60" s="229"/>
      <c r="B60" s="1422" t="s">
        <v>8</v>
      </c>
      <c r="C60" s="1422" t="s">
        <v>3</v>
      </c>
      <c r="D60" s="1422" t="s">
        <v>5</v>
      </c>
      <c r="E60" s="2302" t="s">
        <v>7</v>
      </c>
      <c r="F60" s="2302"/>
      <c r="G60" s="2302"/>
      <c r="H60" s="1430"/>
      <c r="I60" s="36"/>
    </row>
    <row r="61" spans="1:9" ht="18" customHeight="1">
      <c r="A61" s="141"/>
      <c r="B61" s="1457" t="s">
        <v>200</v>
      </c>
      <c r="C61" s="1457" t="s">
        <v>203</v>
      </c>
      <c r="D61" s="1457"/>
      <c r="E61" s="1457" t="s">
        <v>191</v>
      </c>
      <c r="F61" s="1457" t="s">
        <v>190</v>
      </c>
      <c r="G61" s="1457" t="s">
        <v>189</v>
      </c>
      <c r="H61" s="1454"/>
      <c r="I61" s="36"/>
    </row>
    <row r="62" spans="1:9" ht="18" customHeight="1">
      <c r="A62" s="121"/>
      <c r="B62" s="1424" t="s">
        <v>6</v>
      </c>
      <c r="C62" s="106" t="s">
        <v>124</v>
      </c>
      <c r="D62" s="106"/>
      <c r="E62" s="106" t="s">
        <v>4</v>
      </c>
      <c r="F62" s="106" t="s">
        <v>2</v>
      </c>
      <c r="G62" s="106" t="s">
        <v>1</v>
      </c>
      <c r="H62" s="120"/>
      <c r="I62" s="36"/>
    </row>
    <row r="63" spans="1:9" ht="18" customHeight="1">
      <c r="A63" s="1101" t="s">
        <v>1214</v>
      </c>
      <c r="B63" s="32"/>
      <c r="C63" s="1099"/>
      <c r="D63" s="1099"/>
      <c r="E63" s="1099"/>
      <c r="F63" s="1099"/>
      <c r="G63" s="1099"/>
      <c r="H63" s="1100" t="s">
        <v>1215</v>
      </c>
      <c r="I63" s="36"/>
    </row>
    <row r="64" spans="1:9" ht="18" customHeight="1">
      <c r="A64" s="269" t="s">
        <v>9</v>
      </c>
      <c r="B64" s="1468">
        <f>'[7]P77--80socR5'!B64</f>
        <v>55333</v>
      </c>
      <c r="C64" s="1468">
        <f>'[7]P77--80socR5'!C64</f>
        <v>126036</v>
      </c>
      <c r="D64" s="1468">
        <f>'[7]P77--80socR5'!D64</f>
        <v>6200</v>
      </c>
      <c r="E64" s="84">
        <f>'[7]P77--80socR5'!E64</f>
        <v>119836</v>
      </c>
      <c r="F64" s="84">
        <f>'[7]P77--80socR5'!F64</f>
        <v>55695</v>
      </c>
      <c r="G64" s="84">
        <f>'[7]P77--80socR5'!G64</f>
        <v>64141</v>
      </c>
      <c r="H64" s="122" t="s">
        <v>198</v>
      </c>
      <c r="I64" s="36"/>
    </row>
    <row r="65" spans="1:9" ht="18" customHeight="1">
      <c r="A65" s="1109" t="s">
        <v>10</v>
      </c>
      <c r="B65" s="1110">
        <f>'[7]P77--80socR5'!B65</f>
        <v>7.1928483591107512E-2</v>
      </c>
      <c r="C65" s="1110">
        <f>'[7]P77--80socR5'!C65</f>
        <v>7.53020182346123E-2</v>
      </c>
      <c r="D65" s="1110">
        <f>'[7]P77--80socR5'!D65</f>
        <v>4.1549668607885053E-2</v>
      </c>
      <c r="E65" s="1110">
        <f>'[7]P77--80socR5'!E65</f>
        <v>7.8605673519748176E-2</v>
      </c>
      <c r="F65" s="1110">
        <f>'[7]P77--80socR5'!F65</f>
        <v>0.10603037652729813</v>
      </c>
      <c r="G65" s="1110">
        <f>'[7]P77--80socR5'!G65</f>
        <v>6.4189334568930403E-2</v>
      </c>
      <c r="H65" s="961" t="s">
        <v>188</v>
      </c>
      <c r="I65" s="36"/>
    </row>
    <row r="66" spans="1:9" ht="18" customHeight="1">
      <c r="A66" s="269" t="s">
        <v>501</v>
      </c>
      <c r="B66" s="84"/>
      <c r="C66" s="85">
        <f>'[7]P77--80socR5'!C66</f>
        <v>211</v>
      </c>
      <c r="D66" s="85">
        <f>'[7]P77--80socR5'!D66</f>
        <v>64</v>
      </c>
      <c r="E66" s="86">
        <f>'[7]P77--80socR5'!E66</f>
        <v>147</v>
      </c>
      <c r="F66" s="85">
        <f>'[7]P77--80socR5'!F66</f>
        <v>90</v>
      </c>
      <c r="G66" s="85">
        <f>'[7]P77--80socR5'!G66</f>
        <v>57</v>
      </c>
      <c r="H66" s="122" t="s">
        <v>500</v>
      </c>
    </row>
    <row r="67" spans="1:9" ht="18" customHeight="1">
      <c r="A67" s="976" t="s">
        <v>10</v>
      </c>
      <c r="B67" s="1111"/>
      <c r="C67" s="1112">
        <f>'[7]P77--80socR5'!C67</f>
        <v>6.4368517388651611E-2</v>
      </c>
      <c r="D67" s="1112">
        <f>'[7]P77--80socR5'!D67</f>
        <v>4.8411497730711045E-2</v>
      </c>
      <c r="E67" s="1112">
        <f>'[7]P77--80socR5'!E67</f>
        <v>7.5153374233128831E-2</v>
      </c>
      <c r="F67" s="1112">
        <f>'[7]P77--80socR5'!F67</f>
        <v>0.10613207547169812</v>
      </c>
      <c r="G67" s="1112">
        <f>'[7]P77--80socR5'!G67</f>
        <v>5.1444043321299641E-2</v>
      </c>
      <c r="H67" s="116" t="s">
        <v>188</v>
      </c>
    </row>
    <row r="68" spans="1:9" ht="18" customHeight="1">
      <c r="A68" s="1106"/>
      <c r="B68" s="1107"/>
      <c r="C68" s="1108"/>
      <c r="D68" s="1108"/>
      <c r="E68" s="1108"/>
      <c r="F68" s="1108"/>
      <c r="G68" s="1108"/>
      <c r="H68" s="329"/>
    </row>
    <row r="69" spans="1:9" ht="18" customHeight="1">
      <c r="A69" s="1102" t="s">
        <v>1216</v>
      </c>
      <c r="B69" s="1103"/>
      <c r="C69" s="1104"/>
      <c r="D69" s="1104"/>
      <c r="E69" s="1105"/>
      <c r="F69" s="1105"/>
      <c r="G69" s="1105"/>
      <c r="H69" s="1098" t="s">
        <v>1217</v>
      </c>
    </row>
    <row r="70" spans="1:9" s="39" customFormat="1" ht="18" customHeight="1">
      <c r="A70" s="269" t="s">
        <v>9</v>
      </c>
      <c r="B70" s="1468">
        <f>'[7]P77--80socR5'!B70</f>
        <v>55538</v>
      </c>
      <c r="C70" s="1468">
        <f>'[7]P77--80socR5'!C70</f>
        <v>124264</v>
      </c>
      <c r="D70" s="1468">
        <f>'[7]P77--80socR5'!D70</f>
        <v>6688</v>
      </c>
      <c r="E70" s="84">
        <f>'[7]P77--80socR5'!E70</f>
        <v>117576</v>
      </c>
      <c r="F70" s="84">
        <f>'[7]P77--80socR5'!F70</f>
        <v>55781</v>
      </c>
      <c r="G70" s="84">
        <f>'[7]P77--80socR5'!G70</f>
        <v>61795</v>
      </c>
      <c r="H70" s="122" t="s">
        <v>198</v>
      </c>
    </row>
    <row r="71" spans="1:9" ht="18" customHeight="1">
      <c r="A71" s="1109" t="s">
        <v>10</v>
      </c>
      <c r="B71" s="1110">
        <f>'[7]P77--80socR5'!B71</f>
        <v>7.1153030646613963E-2</v>
      </c>
      <c r="C71" s="1110">
        <f>'[7]P77--80socR5'!C71</f>
        <v>7.3628326973668612E-2</v>
      </c>
      <c r="D71" s="1110">
        <f>'[7]P77--80socR5'!D71</f>
        <v>4.2168712681508944E-2</v>
      </c>
      <c r="E71" s="1110">
        <f>'[7]P77--80socR5'!E71</f>
        <v>7.6891334160389083E-2</v>
      </c>
      <c r="F71" s="1110">
        <f>'[7]P77--80socR5'!F71</f>
        <v>0.10361224675544196</v>
      </c>
      <c r="G71" s="1110">
        <f>'[7]P77--80socR5'!G71</f>
        <v>6.2371562725837645E-2</v>
      </c>
      <c r="H71" s="961" t="s">
        <v>188</v>
      </c>
    </row>
    <row r="72" spans="1:9" ht="18" customHeight="1">
      <c r="A72" s="269" t="s">
        <v>501</v>
      </c>
      <c r="B72" s="84"/>
      <c r="C72" s="85">
        <f>'[7]P77--80socR5'!C72</f>
        <v>212</v>
      </c>
      <c r="D72" s="85">
        <f>'[7]P77--80socR5'!D72</f>
        <v>65</v>
      </c>
      <c r="E72" s="86">
        <f>'[7]P77--80socR5'!E72</f>
        <v>147</v>
      </c>
      <c r="F72" s="85">
        <f>'[7]P77--80socR5'!F72</f>
        <v>0</v>
      </c>
      <c r="G72" s="85">
        <f>'[7]P77--80socR5'!G72</f>
        <v>0</v>
      </c>
      <c r="H72" s="122" t="s">
        <v>500</v>
      </c>
      <c r="I72" s="81"/>
    </row>
    <row r="73" spans="1:9" ht="18" customHeight="1" thickBot="1">
      <c r="A73" s="1177" t="s">
        <v>10</v>
      </c>
      <c r="B73" s="1186"/>
      <c r="C73" s="1187"/>
      <c r="D73" s="1187"/>
      <c r="E73" s="1187"/>
      <c r="F73" s="1187"/>
      <c r="G73" s="1187"/>
      <c r="H73" s="1179" t="s">
        <v>188</v>
      </c>
    </row>
    <row r="74" spans="1:9" ht="18" customHeight="1" thickTop="1">
      <c r="A74" s="102"/>
      <c r="B74" s="8"/>
      <c r="C74" s="15"/>
      <c r="D74" s="15"/>
      <c r="E74" s="16"/>
      <c r="F74" s="16"/>
      <c r="G74" s="16"/>
      <c r="H74" s="81"/>
    </row>
    <row r="75" spans="1:9" ht="18" customHeight="1" thickBot="1">
      <c r="A75" s="29" t="s">
        <v>104</v>
      </c>
      <c r="B75" s="52"/>
      <c r="C75" s="27"/>
      <c r="D75" s="27"/>
      <c r="E75" s="26"/>
      <c r="F75" s="26"/>
      <c r="G75" s="26"/>
      <c r="H75" s="107" t="s">
        <v>206</v>
      </c>
    </row>
    <row r="76" spans="1:9" ht="18" customHeight="1" thickTop="1">
      <c r="A76" s="1215"/>
      <c r="B76" s="1420" t="s">
        <v>199</v>
      </c>
      <c r="C76" s="1423" t="s">
        <v>191</v>
      </c>
      <c r="D76" s="1423" t="s">
        <v>202</v>
      </c>
      <c r="E76" s="1423"/>
      <c r="F76" s="1423" t="s">
        <v>201</v>
      </c>
      <c r="G76" s="1423"/>
      <c r="H76" s="1217"/>
    </row>
    <row r="77" spans="1:9" ht="18" customHeight="1">
      <c r="A77" s="229"/>
      <c r="B77" s="1422" t="s">
        <v>8</v>
      </c>
      <c r="C77" s="1422" t="s">
        <v>3</v>
      </c>
      <c r="D77" s="1422" t="s">
        <v>5</v>
      </c>
      <c r="E77" s="2302" t="s">
        <v>7</v>
      </c>
      <c r="F77" s="2302"/>
      <c r="G77" s="2302"/>
      <c r="H77" s="1430"/>
    </row>
    <row r="78" spans="1:9" ht="18" customHeight="1">
      <c r="A78" s="141"/>
      <c r="B78" s="1457" t="s">
        <v>200</v>
      </c>
      <c r="C78" s="1457" t="s">
        <v>203</v>
      </c>
      <c r="D78" s="1457"/>
      <c r="E78" s="1457" t="s">
        <v>191</v>
      </c>
      <c r="F78" s="1457" t="s">
        <v>190</v>
      </c>
      <c r="G78" s="1457" t="s">
        <v>189</v>
      </c>
      <c r="H78" s="1454"/>
    </row>
    <row r="79" spans="1:9" ht="18" customHeight="1">
      <c r="A79" s="121"/>
      <c r="B79" s="1424" t="s">
        <v>6</v>
      </c>
      <c r="C79" s="106" t="s">
        <v>124</v>
      </c>
      <c r="D79" s="106"/>
      <c r="E79" s="106" t="s">
        <v>4</v>
      </c>
      <c r="F79" s="106" t="s">
        <v>2</v>
      </c>
      <c r="G79" s="106" t="s">
        <v>1</v>
      </c>
      <c r="H79" s="120"/>
    </row>
    <row r="80" spans="1:9" ht="18" customHeight="1">
      <c r="A80" s="1101" t="s">
        <v>1214</v>
      </c>
      <c r="B80" s="32"/>
      <c r="C80" s="1099"/>
      <c r="D80" s="1099"/>
      <c r="E80" s="1099"/>
      <c r="F80" s="1099"/>
      <c r="G80" s="1099"/>
      <c r="H80" s="1100" t="s">
        <v>1215</v>
      </c>
    </row>
    <row r="81" spans="1:8" ht="18" customHeight="1">
      <c r="A81" s="269" t="s">
        <v>9</v>
      </c>
      <c r="B81" s="87">
        <f>'[7]P77--80socR5'!B81</f>
        <v>35030</v>
      </c>
      <c r="C81" s="85">
        <f>'[7]P77--80socR5'!C81</f>
        <v>73581</v>
      </c>
      <c r="D81" s="85">
        <f>'[7]P77--80socR5'!D81</f>
        <v>2319</v>
      </c>
      <c r="E81" s="1468">
        <f>'[7]P77--80socR5'!E81</f>
        <v>71262</v>
      </c>
      <c r="F81" s="1468">
        <f>'[7]P77--80socR5'!F81</f>
        <v>19916</v>
      </c>
      <c r="G81" s="1468">
        <f>'[7]P77--80socR5'!G81</f>
        <v>51346</v>
      </c>
      <c r="H81" s="122" t="s">
        <v>198</v>
      </c>
    </row>
    <row r="82" spans="1:8" ht="18" customHeight="1">
      <c r="A82" s="23" t="s">
        <v>10</v>
      </c>
      <c r="B82" s="483">
        <f>'[7]P77--80socR5'!B82</f>
        <v>7.0680005003894153E-2</v>
      </c>
      <c r="C82" s="483">
        <f>'[7]P77--80socR5'!C82</f>
        <v>7.32601936121723E-2</v>
      </c>
      <c r="D82" s="483">
        <f>'[7]P77--80socR5'!D82</f>
        <v>2.7312235740280542E-2</v>
      </c>
      <c r="E82" s="483">
        <f>'[7]P77--80socR5'!E82</f>
        <v>7.7503175735639585E-2</v>
      </c>
      <c r="F82" s="483">
        <f>'[7]P77--80socR5'!F82</f>
        <v>0.12649818027070459</v>
      </c>
      <c r="G82" s="483">
        <f>'[7]P77--80socR5'!G82</f>
        <v>6.7380460899884656E-2</v>
      </c>
      <c r="H82" s="123" t="s">
        <v>188</v>
      </c>
    </row>
    <row r="83" spans="1:8" ht="18" customHeight="1">
      <c r="A83" s="269" t="s">
        <v>501</v>
      </c>
      <c r="B83" s="90"/>
      <c r="C83" s="89">
        <f>'[7]P77--80socR5'!C83</f>
        <v>120</v>
      </c>
      <c r="D83" s="89">
        <f>'[7]P77--80socR5'!D83</f>
        <v>30</v>
      </c>
      <c r="E83" s="85">
        <f>'[7]P77--80socR5'!E83</f>
        <v>90</v>
      </c>
      <c r="F83" s="85">
        <f>'[7]P77--80socR5'!F83</f>
        <v>42</v>
      </c>
      <c r="G83" s="88">
        <f>'[7]P77--80socR5'!G83</f>
        <v>48</v>
      </c>
      <c r="H83" s="122" t="s">
        <v>500</v>
      </c>
    </row>
    <row r="84" spans="1:8" s="262" customFormat="1" ht="18" customHeight="1">
      <c r="A84" s="23" t="s">
        <v>10</v>
      </c>
      <c r="B84" s="484"/>
      <c r="C84" s="485">
        <f>'[7]P77--80socR5'!C84</f>
        <v>6.4343163538873996E-2</v>
      </c>
      <c r="D84" s="485">
        <f>'[7]P77--80socR5'!D84</f>
        <v>4.3041606886657105E-2</v>
      </c>
      <c r="E84" s="485">
        <f>'[7]P77--80socR5'!E84</f>
        <v>7.7054794520547948E-2</v>
      </c>
      <c r="F84" s="485">
        <f>'[7]P77--80socR5'!F84</f>
        <v>0.13125000000000001</v>
      </c>
      <c r="G84" s="485">
        <f>'[7]P77--80socR5'!G84</f>
        <v>5.6603773584905662E-2</v>
      </c>
      <c r="H84" s="116" t="s">
        <v>188</v>
      </c>
    </row>
    <row r="85" spans="1:8" s="262" customFormat="1" ht="18" customHeight="1">
      <c r="A85" s="1106"/>
      <c r="B85" s="1107"/>
      <c r="C85" s="1108"/>
      <c r="D85" s="1108"/>
      <c r="E85" s="1108"/>
      <c r="F85" s="1108"/>
      <c r="G85" s="1108"/>
      <c r="H85" s="329"/>
    </row>
    <row r="86" spans="1:8" s="262" customFormat="1" ht="18" customHeight="1">
      <c r="A86" s="1102" t="s">
        <v>1216</v>
      </c>
      <c r="B86" s="1103"/>
      <c r="C86" s="1104"/>
      <c r="D86" s="1104"/>
      <c r="E86" s="1105"/>
      <c r="F86" s="1105"/>
      <c r="G86" s="1105"/>
      <c r="H86" s="1098" t="s">
        <v>1217</v>
      </c>
    </row>
    <row r="87" spans="1:8" s="262" customFormat="1" ht="18" customHeight="1">
      <c r="A87" s="269" t="s">
        <v>9</v>
      </c>
      <c r="B87" s="1468">
        <f>'[7]P77--80socR5'!B87</f>
        <v>36183</v>
      </c>
      <c r="C87" s="1468">
        <f>'[7]P77--80socR5'!C87</f>
        <v>74649</v>
      </c>
      <c r="D87" s="1468">
        <f>'[7]P77--80socR5'!D87</f>
        <v>2608</v>
      </c>
      <c r="E87" s="84">
        <f>'[7]P77--80socR5'!E87</f>
        <v>72041</v>
      </c>
      <c r="F87" s="84">
        <f>'[7]P77--80socR5'!F87</f>
        <v>20393</v>
      </c>
      <c r="G87" s="84">
        <f>'[7]P77--80socR5'!G87</f>
        <v>51648</v>
      </c>
      <c r="H87" s="122" t="s">
        <v>198</v>
      </c>
    </row>
    <row r="88" spans="1:8" ht="18" customHeight="1">
      <c r="A88" s="1109" t="s">
        <v>10</v>
      </c>
      <c r="B88" s="1110">
        <f>'[7]P77--80socR5'!B88</f>
        <v>7.1450151952275734E-2</v>
      </c>
      <c r="C88" s="1110">
        <f>'[7]P77--80socR5'!C88</f>
        <v>7.4081682475601845E-2</v>
      </c>
      <c r="D88" s="1110">
        <f>'[7]P77--80socR5'!D88</f>
        <v>2.6959137472994346E-2</v>
      </c>
      <c r="E88" s="1110">
        <f>'[7]P77--80socR5'!E88</f>
        <v>7.851948572848591E-2</v>
      </c>
      <c r="F88" s="1110">
        <f>'[7]P77--80socR5'!F88</f>
        <v>0.12459447074996181</v>
      </c>
      <c r="G88" s="1110">
        <f>'[7]P77--80socR5'!G88</f>
        <v>6.8515302785689361E-2</v>
      </c>
      <c r="H88" s="961" t="s">
        <v>188</v>
      </c>
    </row>
    <row r="89" spans="1:8" ht="18" customHeight="1">
      <c r="A89" s="269" t="s">
        <v>501</v>
      </c>
      <c r="B89" s="84"/>
      <c r="C89" s="85">
        <f>'[7]P77--80socR5'!C89</f>
        <v>124</v>
      </c>
      <c r="D89" s="85">
        <f>'[7]P77--80socR5'!D89</f>
        <v>32</v>
      </c>
      <c r="E89" s="86">
        <f>'[7]P77--80socR5'!E89</f>
        <v>92</v>
      </c>
      <c r="F89" s="85">
        <f>'[7]P77--80socR5'!F89</f>
        <v>44</v>
      </c>
      <c r="G89" s="85">
        <f>'[7]P77--80socR5'!G89</f>
        <v>48</v>
      </c>
      <c r="H89" s="122" t="s">
        <v>500</v>
      </c>
    </row>
    <row r="90" spans="1:8" s="262" customFormat="1" ht="18" customHeight="1" thickBot="1">
      <c r="A90" s="1177" t="s">
        <v>10</v>
      </c>
      <c r="B90" s="1186"/>
      <c r="C90" s="1187">
        <f>'[7]P77--80socR5'!C90</f>
        <v>6.1355764473033154E-2</v>
      </c>
      <c r="D90" s="1187">
        <f>'[7]P77--80socR5'!D90</f>
        <v>3.9312039312039311E-2</v>
      </c>
      <c r="E90" s="1187">
        <f>'[7]P77--80socR5'!E90</f>
        <v>7.6222038111019061E-2</v>
      </c>
      <c r="F90" s="1187">
        <f>'[7]P77--80socR5'!F90</f>
        <v>0.12680115273775217</v>
      </c>
      <c r="G90" s="1187">
        <f>'[7]P77--80socR5'!G90</f>
        <v>5.5813953488372092E-2</v>
      </c>
      <c r="H90" s="1179" t="s">
        <v>188</v>
      </c>
    </row>
    <row r="91" spans="1:8" s="262" customFormat="1" ht="18" customHeight="1" thickTop="1">
      <c r="A91" s="98" t="s">
        <v>497</v>
      </c>
      <c r="B91" s="99"/>
      <c r="C91" s="99"/>
      <c r="D91" s="99"/>
      <c r="E91" s="100"/>
      <c r="F91" s="16"/>
      <c r="G91" s="16"/>
      <c r="H91" s="81" t="s">
        <v>498</v>
      </c>
    </row>
    <row r="92" spans="1:8" ht="18" customHeight="1">
      <c r="A92" s="102"/>
      <c r="B92" s="8"/>
      <c r="C92" s="15"/>
      <c r="D92" s="15"/>
      <c r="E92" s="16"/>
      <c r="F92" s="16"/>
      <c r="G92" s="16"/>
      <c r="H92" s="81"/>
    </row>
    <row r="93" spans="1:8" ht="18" customHeight="1">
      <c r="A93" s="18" t="s">
        <v>977</v>
      </c>
      <c r="B93" s="7"/>
      <c r="C93" s="7"/>
      <c r="D93" s="7"/>
      <c r="E93" s="7"/>
      <c r="F93" s="7"/>
      <c r="G93" s="7"/>
      <c r="H93" s="107" t="s">
        <v>760</v>
      </c>
    </row>
    <row r="94" spans="1:8" ht="18" customHeight="1" thickBot="1">
      <c r="A94" s="48" t="s">
        <v>1219</v>
      </c>
      <c r="B94" s="7"/>
      <c r="C94" s="7"/>
      <c r="D94" s="7"/>
      <c r="E94" s="7"/>
      <c r="F94" s="3"/>
      <c r="G94" s="19"/>
      <c r="H94" s="114" t="s">
        <v>1218</v>
      </c>
    </row>
    <row r="95" spans="1:8" ht="18" customHeight="1" thickTop="1">
      <c r="A95" s="1214"/>
      <c r="B95" s="2296" t="s">
        <v>191</v>
      </c>
      <c r="C95" s="2296"/>
      <c r="D95" s="2296" t="s">
        <v>202</v>
      </c>
      <c r="E95" s="2296"/>
      <c r="F95" s="2296" t="s">
        <v>201</v>
      </c>
      <c r="G95" s="2296"/>
      <c r="H95" s="1174"/>
    </row>
    <row r="96" spans="1:8" ht="18" customHeight="1">
      <c r="A96" s="95"/>
      <c r="B96" s="2299" t="s">
        <v>3</v>
      </c>
      <c r="C96" s="2299"/>
      <c r="D96" s="2299" t="s">
        <v>5</v>
      </c>
      <c r="E96" s="2299"/>
      <c r="F96" s="2299" t="s">
        <v>7</v>
      </c>
      <c r="G96" s="2299"/>
      <c r="H96" s="117"/>
    </row>
    <row r="97" spans="1:8" ht="18" customHeight="1">
      <c r="A97" s="95"/>
      <c r="B97" s="1097" t="s">
        <v>1221</v>
      </c>
      <c r="C97" s="1097" t="s">
        <v>1220</v>
      </c>
      <c r="D97" s="1097" t="s">
        <v>1221</v>
      </c>
      <c r="E97" s="1097" t="s">
        <v>1220</v>
      </c>
      <c r="F97" s="1097" t="s">
        <v>1221</v>
      </c>
      <c r="G97" s="1097" t="s">
        <v>1220</v>
      </c>
      <c r="H97" s="117"/>
    </row>
    <row r="98" spans="1:8" ht="18" customHeight="1">
      <c r="A98" s="232" t="s">
        <v>63</v>
      </c>
      <c r="B98" s="125">
        <f>'[7]P77--80socR5'!B98</f>
        <v>3674</v>
      </c>
      <c r="C98" s="125">
        <f>'[7]P77--80socR5'!C98</f>
        <v>3349</v>
      </c>
      <c r="D98" s="1113">
        <f>'[7]P77--80socR5'!D98</f>
        <v>1072</v>
      </c>
      <c r="E98" s="1113">
        <f>'[7]P77--80socR5'!E98</f>
        <v>71</v>
      </c>
      <c r="F98" s="125">
        <f>'[7]P77--80socR5'!F98</f>
        <v>2602</v>
      </c>
      <c r="G98" s="125">
        <f>'[7]P77--80socR5'!G98</f>
        <v>3278</v>
      </c>
      <c r="H98" s="128" t="s">
        <v>212</v>
      </c>
    </row>
    <row r="99" spans="1:8" ht="18" customHeight="1">
      <c r="A99" s="23" t="s">
        <v>10</v>
      </c>
      <c r="B99" s="1377">
        <f>'[7]P77--80socR5'!B99</f>
        <v>6.7899979670664773E-2</v>
      </c>
      <c r="C99" s="1377">
        <f>'[7]P77--80socR5'!C99</f>
        <v>6.3671622495151903E-2</v>
      </c>
      <c r="D99" s="1114">
        <f>'[7]P77--80socR5'!D99</f>
        <v>6.2112521003534385E-2</v>
      </c>
      <c r="E99" s="1114">
        <f>'[7]P77--80socR5'!E99</f>
        <v>1.312869822485207E-2</v>
      </c>
      <c r="F99" s="1377">
        <f>'[7]P77--80socR5'!F99</f>
        <v>7.0610583446404349E-2</v>
      </c>
      <c r="G99" s="1377">
        <f>'[7]P77--80socR5'!G99</f>
        <v>6.9463869463869468E-2</v>
      </c>
      <c r="H99" s="123" t="s">
        <v>188</v>
      </c>
    </row>
    <row r="100" spans="1:8" s="39" customFormat="1" ht="18" customHeight="1">
      <c r="A100" s="269" t="s">
        <v>64</v>
      </c>
      <c r="B100" s="1720">
        <f>'[7]P77--80socR5'!B100</f>
        <v>6171</v>
      </c>
      <c r="C100" s="1720">
        <f>'[7]P77--80socR5'!C100</f>
        <v>5632</v>
      </c>
      <c r="D100" s="1113">
        <f>'[7]P77--80socR5'!D100</f>
        <v>662</v>
      </c>
      <c r="E100" s="1113">
        <f>'[7]P77--80socR5'!E100</f>
        <v>251</v>
      </c>
      <c r="F100" s="1720">
        <f>'[7]P77--80socR5'!F100</f>
        <v>5509</v>
      </c>
      <c r="G100" s="1720">
        <f>'[7]P77--80socR5'!G100</f>
        <v>5381</v>
      </c>
      <c r="H100" s="129" t="s">
        <v>214</v>
      </c>
    </row>
    <row r="101" spans="1:8" s="39" customFormat="1" ht="18" customHeight="1">
      <c r="A101" s="23" t="s">
        <v>10</v>
      </c>
      <c r="B101" s="1377">
        <f>'[7]P77--80socR5'!B101</f>
        <v>7.4523585247445831E-2</v>
      </c>
      <c r="C101" s="1377">
        <f>'[7]P77--80socR5'!C101</f>
        <v>7.1492948449420515E-2</v>
      </c>
      <c r="D101" s="1114">
        <f>'[7]P77--80socR5'!D101</f>
        <v>6.7911366434140336E-2</v>
      </c>
      <c r="E101" s="1114">
        <f>'[7]P77--80socR5'!E101</f>
        <v>4.288399111566718E-2</v>
      </c>
      <c r="F101" s="1377">
        <f>'[7]P77--80socR5'!F101</f>
        <v>7.540584193380602E-2</v>
      </c>
      <c r="G101" s="1377">
        <f>'[7]P77--80socR5'!G101</f>
        <v>7.3789150348307825E-2</v>
      </c>
      <c r="H101" s="123" t="s">
        <v>188</v>
      </c>
    </row>
    <row r="102" spans="1:8" ht="18" customHeight="1">
      <c r="A102" s="269" t="s">
        <v>65</v>
      </c>
      <c r="B102" s="1720">
        <f>'[7]P77--80socR5'!B102</f>
        <v>7250</v>
      </c>
      <c r="C102" s="1720">
        <f>'[7]P77--80socR5'!C102</f>
        <v>7037</v>
      </c>
      <c r="D102" s="1113">
        <f>'[7]P77--80socR5'!D102</f>
        <v>1306</v>
      </c>
      <c r="E102" s="1113">
        <f>'[7]P77--80socR5'!E102</f>
        <v>826</v>
      </c>
      <c r="F102" s="1972">
        <f>'[7]P77--80socR5'!F102</f>
        <v>5944</v>
      </c>
      <c r="G102" s="1972">
        <f>'[7]P77--80socR5'!G102</f>
        <v>6211</v>
      </c>
      <c r="H102" s="129" t="s">
        <v>213</v>
      </c>
    </row>
    <row r="103" spans="1:8" ht="18" customHeight="1">
      <c r="A103" s="23" t="s">
        <v>10</v>
      </c>
      <c r="B103" s="1377">
        <f>'[7]P77--80socR5'!B103</f>
        <v>6.5009011594020963E-2</v>
      </c>
      <c r="C103" s="1377">
        <f>'[7]P77--80socR5'!C103</f>
        <v>6.2376457031423124E-2</v>
      </c>
      <c r="D103" s="1114">
        <f>'[7]P77--80socR5'!D103</f>
        <v>6.5069005032135918E-2</v>
      </c>
      <c r="E103" s="1114">
        <f>'[7]P77--80socR5'!E103</f>
        <v>5.6228727025187199E-2</v>
      </c>
      <c r="F103" s="1377">
        <f>'[7]P77--80socR5'!F103</f>
        <v>6.499584481476621E-2</v>
      </c>
      <c r="G103" s="1377">
        <f>'[7]P77--80socR5'!G103</f>
        <v>6.3296815286624203E-2</v>
      </c>
      <c r="H103" s="123" t="s">
        <v>188</v>
      </c>
    </row>
    <row r="104" spans="1:8" ht="18" customHeight="1">
      <c r="A104" s="269" t="s">
        <v>66</v>
      </c>
      <c r="B104" s="1768">
        <f>'[7]P77--80socR5'!B104</f>
        <v>8552</v>
      </c>
      <c r="C104" s="1768">
        <f>'[7]P77--80socR5'!C104</f>
        <v>7607</v>
      </c>
      <c r="D104" s="1113">
        <f>'[7]P77--80socR5'!D104</f>
        <v>2418</v>
      </c>
      <c r="E104" s="1113">
        <f>'[7]P77--80socR5'!E104</f>
        <v>1934</v>
      </c>
      <c r="F104" s="1973">
        <f>'[7]P77--80socR5'!F104</f>
        <v>6134</v>
      </c>
      <c r="G104" s="1973">
        <f>'[7]P77--80socR5'!G104</f>
        <v>5673</v>
      </c>
      <c r="H104" s="129" t="s">
        <v>215</v>
      </c>
    </row>
    <row r="105" spans="1:8" ht="18" customHeight="1">
      <c r="A105" s="23" t="s">
        <v>10</v>
      </c>
      <c r="B105" s="1377">
        <f>'[7]P77--80socR5'!B105</f>
        <v>5.7904679364348538E-2</v>
      </c>
      <c r="C105" s="1377">
        <f>'[7]P77--80socR5'!C105</f>
        <v>5.5614449375278728E-2</v>
      </c>
      <c r="D105" s="1114">
        <f>'[7]P77--80socR5'!D105</f>
        <v>8.2565048145871747E-2</v>
      </c>
      <c r="E105" s="1114">
        <f>'[7]P77--80socR5'!E105</f>
        <v>8.6675928830726487E-2</v>
      </c>
      <c r="F105" s="1377">
        <f>'[7]P77--80socR5'!F105</f>
        <v>5.1805244710949709E-2</v>
      </c>
      <c r="G105" s="1377">
        <f>'[7]P77--80socR5'!G105</f>
        <v>4.9559702274871581E-2</v>
      </c>
      <c r="H105" s="123" t="s">
        <v>188</v>
      </c>
    </row>
    <row r="106" spans="1:8" s="946" customFormat="1" ht="18" customHeight="1">
      <c r="A106" s="22"/>
      <c r="B106" s="53"/>
      <c r="C106" s="53"/>
      <c r="D106" s="53"/>
      <c r="E106" s="53"/>
      <c r="F106" s="53"/>
      <c r="G106" s="53"/>
      <c r="H106" s="122"/>
    </row>
    <row r="107" spans="1:8" ht="18" customHeight="1">
      <c r="A107" s="23" t="s">
        <v>67</v>
      </c>
      <c r="B107" s="1455">
        <f>'[7]P77--80socR5'!B107</f>
        <v>25647</v>
      </c>
      <c r="C107" s="1455">
        <f>'[7]P77--80socR5'!C107</f>
        <v>23625</v>
      </c>
      <c r="D107" s="1115">
        <f>'[7]P77--80socR5'!D107</f>
        <v>5458</v>
      </c>
      <c r="E107" s="1115">
        <f>'[7]P77--80socR5'!E107</f>
        <v>3082</v>
      </c>
      <c r="F107" s="1455">
        <f>'[7]P77--80socR5'!F107</f>
        <v>20189</v>
      </c>
      <c r="G107" s="1455">
        <f>'[7]P77--80socR5'!G107</f>
        <v>20543</v>
      </c>
      <c r="H107" s="123" t="s">
        <v>204</v>
      </c>
    </row>
    <row r="108" spans="1:8" ht="18" customHeight="1" thickBot="1">
      <c r="A108" s="1177" t="s">
        <v>10</v>
      </c>
      <c r="B108" s="1188">
        <f>'[7]P77--80socR5'!B108</f>
        <v>6.4744060646910476E-2</v>
      </c>
      <c r="C108" s="1188">
        <f>'[7]P77--80socR5'!C108</f>
        <v>6.2012594134461675E-2</v>
      </c>
      <c r="D108" s="1189">
        <f>'[7]P77--80socR5'!D108</f>
        <v>7.1473469173956319E-2</v>
      </c>
      <c r="E108" s="1189">
        <f>'[7]P77--80socR5'!E108</f>
        <v>6.3857119177855123E-2</v>
      </c>
      <c r="F108" s="1188">
        <f>'[7]P77--80socR5'!F108</f>
        <v>6.3136991227933009E-2</v>
      </c>
      <c r="G108" s="1188">
        <f>'[7]P77--80socR5'!G108</f>
        <v>6.1745018890495239E-2</v>
      </c>
      <c r="H108" s="1179" t="s">
        <v>188</v>
      </c>
    </row>
    <row r="109" spans="1:8" ht="18" customHeight="1" thickTop="1">
      <c r="A109" s="101" t="s">
        <v>390</v>
      </c>
      <c r="B109" s="98"/>
      <c r="C109" s="7"/>
      <c r="D109" s="7"/>
      <c r="E109" s="7"/>
      <c r="F109" s="7"/>
      <c r="G109" s="7"/>
      <c r="H109" s="265" t="s">
        <v>207</v>
      </c>
    </row>
    <row r="110" spans="1:8" ht="18" customHeight="1">
      <c r="A110" s="101" t="s">
        <v>399</v>
      </c>
      <c r="B110" s="98"/>
      <c r="C110" s="7"/>
      <c r="D110" s="7"/>
      <c r="E110" s="7"/>
      <c r="F110" s="7"/>
      <c r="G110" s="7"/>
      <c r="H110" s="118" t="s">
        <v>400</v>
      </c>
    </row>
    <row r="111" spans="1:8" ht="18" customHeight="1">
      <c r="A111" s="102"/>
      <c r="B111" s="8"/>
      <c r="C111" s="15"/>
      <c r="D111" s="15"/>
      <c r="E111" s="16"/>
      <c r="F111" s="16"/>
      <c r="G111" s="16"/>
      <c r="H111" s="81"/>
    </row>
    <row r="112" spans="1:8" ht="24.75" customHeight="1">
      <c r="A112" s="102"/>
      <c r="B112" s="8"/>
      <c r="C112" s="15"/>
      <c r="D112" s="15"/>
      <c r="E112" s="16"/>
      <c r="F112" s="16"/>
      <c r="G112" s="16"/>
      <c r="H112" s="81"/>
    </row>
    <row r="113" spans="1:8" ht="18" customHeight="1" thickBot="1">
      <c r="A113" s="888"/>
      <c r="B113" s="889"/>
      <c r="C113" s="890"/>
      <c r="D113" s="890"/>
      <c r="E113" s="891"/>
      <c r="F113" s="891"/>
      <c r="G113" s="891"/>
      <c r="H113" s="892"/>
    </row>
    <row r="114" spans="1:8" ht="13.5" customHeight="1" thickTop="1">
      <c r="A114" s="102"/>
      <c r="B114" s="8"/>
      <c r="C114" s="15"/>
      <c r="D114" s="15"/>
      <c r="E114" s="16"/>
      <c r="F114" s="16"/>
      <c r="G114" s="16"/>
      <c r="H114" s="81"/>
    </row>
    <row r="115" spans="1:8" ht="18" customHeight="1">
      <c r="A115" s="2"/>
      <c r="B115" s="8"/>
      <c r="C115" s="15"/>
      <c r="D115" s="15"/>
      <c r="E115" s="16"/>
      <c r="F115" s="16"/>
      <c r="G115" s="16"/>
      <c r="H115" s="7"/>
    </row>
    <row r="116" spans="1:8" ht="18" customHeight="1">
      <c r="A116" s="426" t="s">
        <v>391</v>
      </c>
      <c r="B116" s="427"/>
      <c r="C116" s="7"/>
      <c r="D116" s="7"/>
      <c r="E116" s="7"/>
      <c r="F116" s="7"/>
      <c r="G116" s="427"/>
      <c r="H116" s="428" t="s">
        <v>208</v>
      </c>
    </row>
    <row r="117" spans="1:8" ht="18" customHeight="1">
      <c r="A117" s="44"/>
      <c r="B117" s="20"/>
      <c r="C117" s="20"/>
      <c r="D117" s="20"/>
      <c r="E117" s="20"/>
      <c r="F117" s="20"/>
      <c r="G117" s="20"/>
      <c r="H117" s="20"/>
    </row>
    <row r="118" spans="1:8" ht="18" customHeight="1" thickBot="1">
      <c r="A118" s="18" t="s">
        <v>108</v>
      </c>
      <c r="B118" s="7"/>
      <c r="C118" s="7"/>
      <c r="D118" s="7"/>
      <c r="E118" s="7"/>
      <c r="F118" s="7"/>
      <c r="G118" s="7"/>
      <c r="H118" s="107" t="s">
        <v>211</v>
      </c>
    </row>
    <row r="119" spans="1:8" ht="18" customHeight="1" thickTop="1">
      <c r="A119" s="1212"/>
      <c r="B119" s="2298" t="s">
        <v>188</v>
      </c>
      <c r="C119" s="2298"/>
      <c r="D119" s="1213"/>
      <c r="E119" s="1174"/>
      <c r="F119" s="2294" t="s">
        <v>187</v>
      </c>
      <c r="G119" s="2294"/>
      <c r="H119" s="1174"/>
    </row>
    <row r="120" spans="1:8" ht="18" customHeight="1">
      <c r="A120" s="130"/>
      <c r="B120" s="2299" t="s">
        <v>10</v>
      </c>
      <c r="C120" s="2299"/>
      <c r="D120" s="143"/>
      <c r="E120" s="1421"/>
      <c r="F120" s="2299" t="s">
        <v>14</v>
      </c>
      <c r="G120" s="2299"/>
      <c r="H120" s="1421"/>
    </row>
    <row r="121" spans="1:8" ht="18" customHeight="1">
      <c r="A121" s="130"/>
      <c r="B121" s="1097">
        <v>2017</v>
      </c>
      <c r="C121" s="1097">
        <v>2016</v>
      </c>
      <c r="D121" s="1097"/>
      <c r="E121" s="1097"/>
      <c r="F121" s="1097">
        <v>2017</v>
      </c>
      <c r="G121" s="1097">
        <v>2016</v>
      </c>
      <c r="H121" s="1421"/>
    </row>
    <row r="122" spans="1:8" ht="18" customHeight="1">
      <c r="A122" s="130" t="s">
        <v>12</v>
      </c>
      <c r="B122" s="31"/>
      <c r="C122" s="31"/>
      <c r="D122" s="31"/>
      <c r="E122" s="31"/>
      <c r="F122" s="31"/>
      <c r="G122" s="31"/>
      <c r="H122" s="131" t="s">
        <v>209</v>
      </c>
    </row>
    <row r="123" spans="1:8" ht="18" customHeight="1">
      <c r="A123" s="54" t="s">
        <v>107</v>
      </c>
      <c r="B123" s="2019">
        <f>'[8]P77--80socR5'!B123</f>
        <v>4.63038180341186E-2</v>
      </c>
      <c r="C123" s="1380" t="str">
        <f>'[8]P77--80socR5'!C123</f>
        <v>…</v>
      </c>
      <c r="D123" s="1380"/>
      <c r="E123" s="33"/>
      <c r="F123" s="1468">
        <f>'[8]P77--80socR5'!F123</f>
        <v>513</v>
      </c>
      <c r="G123" s="38" t="str">
        <f>'[8]P77--80socR5'!G123</f>
        <v>…</v>
      </c>
      <c r="H123" s="126" t="s">
        <v>216</v>
      </c>
    </row>
    <row r="124" spans="1:8" ht="18" customHeight="1">
      <c r="A124" s="54" t="s">
        <v>106</v>
      </c>
      <c r="B124" s="2023">
        <f>'[8]P77--80socR5'!B124</f>
        <v>3.2679738562091505E-2</v>
      </c>
      <c r="C124" s="1380" t="str">
        <f>'[8]P77--80socR5'!C124</f>
        <v>…</v>
      </c>
      <c r="D124" s="1380"/>
      <c r="E124" s="33"/>
      <c r="F124" s="1468">
        <f>'[8]P77--80socR5'!F124</f>
        <v>15</v>
      </c>
      <c r="G124" s="38" t="str">
        <f>'[8]P77--80socR5'!G124</f>
        <v>…</v>
      </c>
      <c r="H124" s="126" t="s">
        <v>217</v>
      </c>
    </row>
    <row r="125" spans="1:8" ht="18" customHeight="1">
      <c r="A125" s="1116" t="s">
        <v>402</v>
      </c>
      <c r="B125" s="2024">
        <f>'[8]P77--80socR5'!B125</f>
        <v>6.52630130388413E-2</v>
      </c>
      <c r="C125" s="1117" t="str">
        <f>'[8]P77--80socR5'!C125</f>
        <v>…</v>
      </c>
      <c r="D125" s="1117"/>
      <c r="E125" s="653"/>
      <c r="F125" s="1456">
        <f>'[8]P77--80socR5'!F125</f>
        <v>1897</v>
      </c>
      <c r="G125" s="1847" t="str">
        <f>'[8]P77--80socR5'!G125</f>
        <v>…</v>
      </c>
      <c r="H125" s="1118" t="s">
        <v>401</v>
      </c>
    </row>
    <row r="126" spans="1:8" ht="18" customHeight="1">
      <c r="A126" s="34" t="s">
        <v>11</v>
      </c>
      <c r="B126" s="2019"/>
      <c r="C126" s="486"/>
      <c r="D126" s="486"/>
      <c r="E126" s="22"/>
      <c r="F126" s="1468"/>
      <c r="G126" s="38"/>
      <c r="H126" s="127" t="s">
        <v>210</v>
      </c>
    </row>
    <row r="127" spans="1:8" ht="18" customHeight="1">
      <c r="A127" s="54" t="s">
        <v>107</v>
      </c>
      <c r="B127" s="2023">
        <f>'[8]P77--80socR5'!B127</f>
        <v>3.8436321914440255E-2</v>
      </c>
      <c r="C127" s="1380" t="str">
        <f>'[8]P77--80socR5'!C127</f>
        <v>…</v>
      </c>
      <c r="D127" s="1380"/>
      <c r="E127" s="22"/>
      <c r="F127" s="1468">
        <f>'[8]P77--80socR5'!F127</f>
        <v>469</v>
      </c>
      <c r="G127" s="38" t="str">
        <f>'[8]P77--80socR5'!G127</f>
        <v>…</v>
      </c>
      <c r="H127" s="126" t="s">
        <v>216</v>
      </c>
    </row>
    <row r="128" spans="1:8" ht="18" customHeight="1" thickBot="1">
      <c r="A128" s="1190" t="s">
        <v>106</v>
      </c>
      <c r="B128" s="2025">
        <f>'[8]P77--80socR5'!B128</f>
        <v>3.8449214995193846E-2</v>
      </c>
      <c r="C128" s="1191" t="str">
        <f>'[8]P77--80socR5'!C128</f>
        <v>…</v>
      </c>
      <c r="D128" s="1191"/>
      <c r="E128" s="1192"/>
      <c r="F128" s="1193">
        <f>'[8]P77--80socR5'!F128</f>
        <v>120</v>
      </c>
      <c r="G128" s="1848" t="str">
        <f>'[8]P77--80socR5'!G128</f>
        <v>…</v>
      </c>
      <c r="H128" s="1194" t="s">
        <v>217</v>
      </c>
    </row>
    <row r="129" spans="1:8" ht="18" customHeight="1" thickTop="1">
      <c r="A129" s="98" t="s">
        <v>453</v>
      </c>
      <c r="B129" s="98"/>
      <c r="C129" s="98"/>
      <c r="D129" s="98"/>
      <c r="E129" s="7"/>
      <c r="F129" s="7"/>
      <c r="G129" s="7"/>
      <c r="H129" s="118" t="s">
        <v>454</v>
      </c>
    </row>
    <row r="130" spans="1:8" ht="18" customHeight="1">
      <c r="A130" s="98" t="s">
        <v>455</v>
      </c>
      <c r="B130" s="98"/>
      <c r="C130" s="98"/>
      <c r="D130" s="98"/>
      <c r="E130" s="7"/>
      <c r="F130" s="7"/>
      <c r="G130" s="7"/>
      <c r="H130" s="118" t="s">
        <v>456</v>
      </c>
    </row>
    <row r="131" spans="1:8" ht="18" customHeight="1">
      <c r="A131" s="98" t="s">
        <v>457</v>
      </c>
      <c r="B131" s="98"/>
      <c r="C131" s="98"/>
      <c r="D131" s="98"/>
      <c r="E131" s="7"/>
      <c r="F131" s="7"/>
      <c r="G131" s="7"/>
      <c r="H131" s="118" t="s">
        <v>458</v>
      </c>
    </row>
    <row r="132" spans="1:8" ht="18" customHeight="1">
      <c r="A132" s="55"/>
      <c r="B132" s="21"/>
      <c r="C132" s="56"/>
      <c r="D132" s="21"/>
      <c r="E132" s="21"/>
      <c r="F132" s="57"/>
      <c r="G132" s="21"/>
      <c r="H132" s="7"/>
    </row>
    <row r="133" spans="1:8" ht="18" customHeight="1" thickBot="1">
      <c r="A133" s="18" t="s">
        <v>109</v>
      </c>
      <c r="B133" s="7"/>
      <c r="C133" s="7"/>
      <c r="D133" s="7"/>
      <c r="E133" s="7"/>
      <c r="F133" s="7"/>
      <c r="G133" s="7"/>
      <c r="H133" s="184" t="s">
        <v>410</v>
      </c>
    </row>
    <row r="134" spans="1:8" ht="18" customHeight="1" thickTop="1">
      <c r="A134" s="1212"/>
      <c r="B134" s="2298" t="s">
        <v>188</v>
      </c>
      <c r="C134" s="2298"/>
      <c r="D134" s="1213"/>
      <c r="E134" s="1174"/>
      <c r="F134" s="2294" t="s">
        <v>187</v>
      </c>
      <c r="G134" s="2294"/>
      <c r="H134" s="1174"/>
    </row>
    <row r="135" spans="1:8" ht="18" customHeight="1">
      <c r="A135" s="130"/>
      <c r="B135" s="2299" t="s">
        <v>10</v>
      </c>
      <c r="C135" s="2299"/>
      <c r="D135" s="143"/>
      <c r="E135" s="1421"/>
      <c r="F135" s="2299" t="s">
        <v>14</v>
      </c>
      <c r="G135" s="2299"/>
      <c r="H135" s="1421"/>
    </row>
    <row r="136" spans="1:8" ht="18" customHeight="1">
      <c r="A136" s="130"/>
      <c r="B136" s="1097">
        <v>2017</v>
      </c>
      <c r="C136" s="1097">
        <v>2016</v>
      </c>
      <c r="D136" s="1097"/>
      <c r="E136" s="1097"/>
      <c r="F136" s="1097">
        <v>2017</v>
      </c>
      <c r="G136" s="1097">
        <v>2016</v>
      </c>
      <c r="H136" s="1421"/>
    </row>
    <row r="137" spans="1:8" ht="18" customHeight="1">
      <c r="A137" s="388" t="s">
        <v>502</v>
      </c>
      <c r="B137" s="2018">
        <f>'[8]P77--80socR5'!B137</f>
        <v>5.2631578947368418E-2</v>
      </c>
      <c r="C137" s="389" t="str">
        <f>'[8]P77--80socR5'!C137</f>
        <v>…</v>
      </c>
      <c r="D137" s="32"/>
      <c r="E137" s="188"/>
      <c r="F137" s="391">
        <f>'[8]P77--80socR5'!F137</f>
        <v>6</v>
      </c>
      <c r="G137" s="32" t="str">
        <f>'[8]P77--80socR5'!G137</f>
        <v>…</v>
      </c>
      <c r="H137" s="46" t="s">
        <v>503</v>
      </c>
    </row>
    <row r="138" spans="1:8" ht="18" customHeight="1">
      <c r="A138" s="388" t="s">
        <v>459</v>
      </c>
      <c r="B138" s="2018">
        <f>'[8]P77--80socR5'!B138</f>
        <v>5.5354993983152828E-2</v>
      </c>
      <c r="C138" s="389" t="str">
        <f>'[8]P77--80socR5'!C138</f>
        <v>…</v>
      </c>
      <c r="D138" s="32"/>
      <c r="E138" s="188"/>
      <c r="F138" s="391">
        <f>'[8]P77--80socR5'!F138</f>
        <v>46</v>
      </c>
      <c r="G138" s="32" t="str">
        <f>'[8]P77--80socR5'!G138</f>
        <v>…</v>
      </c>
      <c r="H138" s="46" t="s">
        <v>218</v>
      </c>
    </row>
    <row r="139" spans="1:8" ht="18" customHeight="1">
      <c r="A139" s="395" t="s">
        <v>411</v>
      </c>
      <c r="B139" s="2018">
        <f>'[8]P77--80socR5'!B139</f>
        <v>0.12041884816753927</v>
      </c>
      <c r="C139" s="389" t="str">
        <f>'[8]P77--80socR5'!C139</f>
        <v>…</v>
      </c>
      <c r="D139" s="32"/>
      <c r="E139" s="188"/>
      <c r="F139" s="391">
        <f>'[8]P77--80socR5'!F139</f>
        <v>92</v>
      </c>
      <c r="G139" s="32" t="str">
        <f>'[8]P77--80socR5'!G139</f>
        <v>…</v>
      </c>
      <c r="H139" s="46" t="s">
        <v>219</v>
      </c>
    </row>
    <row r="140" spans="1:8" ht="18" customHeight="1">
      <c r="A140" s="388" t="s">
        <v>460</v>
      </c>
      <c r="B140" s="2018">
        <f>'[8]P77--80socR5'!B140</f>
        <v>9.5275590551181108E-2</v>
      </c>
      <c r="C140" s="396" t="str">
        <f>'[8]P77--80socR5'!C140</f>
        <v>…</v>
      </c>
      <c r="D140" s="32"/>
      <c r="E140" s="32"/>
      <c r="F140" s="32">
        <f>'[8]P77--80socR5'!F140</f>
        <v>121</v>
      </c>
      <c r="G140" s="32" t="str">
        <f>'[8]P77--80socR5'!G140</f>
        <v>…</v>
      </c>
      <c r="H140" s="46" t="s">
        <v>220</v>
      </c>
    </row>
    <row r="141" spans="1:8" ht="18" customHeight="1">
      <c r="A141" s="51" t="s">
        <v>461</v>
      </c>
      <c r="B141" s="2019">
        <f>'[8]P77--80socR5'!B141</f>
        <v>0</v>
      </c>
      <c r="C141" s="271" t="str">
        <f>'[8]P77--80socR5'!C141</f>
        <v>…</v>
      </c>
      <c r="D141" s="1766"/>
      <c r="E141" s="1766"/>
      <c r="F141" s="271">
        <f>'[8]P77--80socR5'!F141</f>
        <v>0</v>
      </c>
      <c r="G141" s="38" t="str">
        <f>'[8]P77--80socR5'!G141</f>
        <v>…</v>
      </c>
      <c r="H141" s="59" t="s">
        <v>221</v>
      </c>
    </row>
    <row r="142" spans="1:8" ht="18" customHeight="1">
      <c r="A142" s="51" t="s">
        <v>125</v>
      </c>
      <c r="B142" s="2019">
        <f>'[8]P77--80socR5'!B142</f>
        <v>0.12432432432432433</v>
      </c>
      <c r="C142" s="271" t="str">
        <f>'[8]P77--80socR5'!C142</f>
        <v>…</v>
      </c>
      <c r="D142" s="50"/>
      <c r="E142" s="1766"/>
      <c r="F142" s="271">
        <f>'[8]P77--80socR5'!F142</f>
        <v>46</v>
      </c>
      <c r="G142" s="38" t="str">
        <f>'[8]P77--80socR5'!G142</f>
        <v>…</v>
      </c>
      <c r="H142" s="59" t="s">
        <v>439</v>
      </c>
    </row>
    <row r="143" spans="1:8" ht="18" customHeight="1">
      <c r="A143" s="395" t="s">
        <v>13</v>
      </c>
      <c r="B143" s="2018">
        <f>'[8]P77--80socR5'!B143</f>
        <v>5.1948051948051951E-2</v>
      </c>
      <c r="C143" s="391" t="str">
        <f>'[8]P77--80socR5'!C143</f>
        <v>…</v>
      </c>
      <c r="D143" s="65"/>
      <c r="E143" s="32"/>
      <c r="F143" s="391">
        <f>'[8]P77--80socR5'!F143</f>
        <v>4</v>
      </c>
      <c r="G143" s="32" t="str">
        <f>'[8]P77--80socR5'!G143</f>
        <v>…</v>
      </c>
      <c r="H143" s="397" t="s">
        <v>222</v>
      </c>
    </row>
    <row r="144" spans="1:8" ht="18" customHeight="1" thickBot="1">
      <c r="A144" s="1195" t="s">
        <v>85</v>
      </c>
      <c r="B144" s="2020">
        <f>'[8]P77--80socR5'!B144</f>
        <v>3.8461538461538464E-2</v>
      </c>
      <c r="C144" s="1197" t="str">
        <f>'[8]P77--80socR5'!C144</f>
        <v>…</v>
      </c>
      <c r="D144" s="1296"/>
      <c r="E144" s="1296"/>
      <c r="F144" s="1197">
        <f>'[8]P77--80socR5'!F144</f>
        <v>1</v>
      </c>
      <c r="G144" s="1296" t="str">
        <f>'[8]P77--80socR5'!G144</f>
        <v>…</v>
      </c>
      <c r="H144" s="1198" t="s">
        <v>223</v>
      </c>
    </row>
    <row r="145" spans="1:8" ht="18" customHeight="1" thickTop="1">
      <c r="A145" s="98" t="s">
        <v>462</v>
      </c>
      <c r="B145" s="98"/>
      <c r="C145" s="98"/>
      <c r="D145" s="98"/>
      <c r="E145" s="7"/>
      <c r="F145" s="7"/>
      <c r="G145" s="7"/>
      <c r="H145" s="7"/>
    </row>
    <row r="146" spans="1:8" ht="18" customHeight="1">
      <c r="A146" s="98" t="s">
        <v>95</v>
      </c>
      <c r="B146" s="98"/>
      <c r="C146" s="98"/>
      <c r="D146" s="98"/>
      <c r="E146" s="7"/>
      <c r="F146" s="7"/>
      <c r="G146" s="7"/>
      <c r="H146" s="118" t="s">
        <v>224</v>
      </c>
    </row>
    <row r="147" spans="1:8" ht="18" customHeight="1">
      <c r="A147" s="98" t="s">
        <v>463</v>
      </c>
      <c r="B147" s="98"/>
      <c r="C147" s="98"/>
      <c r="D147" s="98"/>
      <c r="E147" s="7"/>
      <c r="F147" s="7"/>
      <c r="G147" s="7"/>
      <c r="H147" s="118" t="s">
        <v>464</v>
      </c>
    </row>
    <row r="148" spans="1:8" ht="18" customHeight="1">
      <c r="A148" s="98"/>
      <c r="B148" s="98"/>
      <c r="C148" s="98"/>
      <c r="D148" s="98"/>
      <c r="E148" s="7"/>
      <c r="F148" s="7"/>
      <c r="G148" s="7"/>
      <c r="H148" s="118"/>
    </row>
    <row r="149" spans="1:8" ht="18" customHeight="1">
      <c r="A149" s="2300" t="s">
        <v>160</v>
      </c>
      <c r="B149" s="2300"/>
      <c r="C149" s="7"/>
      <c r="D149" s="7"/>
      <c r="E149" s="7"/>
      <c r="F149" s="7"/>
      <c r="G149" s="7"/>
      <c r="H149" s="107" t="s">
        <v>226</v>
      </c>
    </row>
    <row r="150" spans="1:8" ht="18" customHeight="1" thickBot="1">
      <c r="A150" s="2301" t="s">
        <v>560</v>
      </c>
      <c r="B150" s="2301"/>
      <c r="C150" s="2301"/>
      <c r="D150" s="7"/>
      <c r="E150" s="7"/>
      <c r="F150" s="7"/>
      <c r="G150" s="7"/>
      <c r="H150" s="133" t="s">
        <v>562</v>
      </c>
    </row>
    <row r="151" spans="1:8" ht="18" customHeight="1" thickTop="1">
      <c r="A151" s="1212"/>
      <c r="B151" s="2298" t="s">
        <v>188</v>
      </c>
      <c r="C151" s="2298"/>
      <c r="D151" s="1213"/>
      <c r="E151" s="1174"/>
      <c r="F151" s="2294" t="s">
        <v>187</v>
      </c>
      <c r="G151" s="2294"/>
      <c r="H151" s="1174"/>
    </row>
    <row r="152" spans="1:8" ht="18" customHeight="1">
      <c r="A152" s="130"/>
      <c r="B152" s="2299" t="s">
        <v>10</v>
      </c>
      <c r="C152" s="2299"/>
      <c r="D152" s="143"/>
      <c r="E152" s="1421"/>
      <c r="F152" s="2299" t="s">
        <v>14</v>
      </c>
      <c r="G152" s="2299"/>
      <c r="H152" s="1421"/>
    </row>
    <row r="153" spans="1:8" ht="18" customHeight="1">
      <c r="A153" s="130"/>
      <c r="B153" s="1097">
        <v>2017</v>
      </c>
      <c r="C153" s="1097">
        <v>2016</v>
      </c>
      <c r="D153" s="1097"/>
      <c r="E153" s="1097"/>
      <c r="F153" s="1097">
        <v>2017</v>
      </c>
      <c r="G153" s="1097">
        <v>2016</v>
      </c>
      <c r="H153" s="1421"/>
    </row>
    <row r="154" spans="1:8" ht="36" customHeight="1">
      <c r="A154" s="105" t="s">
        <v>161</v>
      </c>
      <c r="B154" s="2056">
        <f>'[8]P77--80socR5'!B154</f>
        <v>6.4235386979086914E-2</v>
      </c>
      <c r="C154" s="480">
        <f>'[8]P77--80socR5'!C154</f>
        <v>6.4411200527482004E-2</v>
      </c>
      <c r="D154" s="1835"/>
      <c r="E154" s="1835"/>
      <c r="F154" s="195">
        <f>'[8]P77--80socR5'!F154</f>
        <v>194662</v>
      </c>
      <c r="G154" s="1835">
        <f>'[8]P77--80socR5'!G154</f>
        <v>194791</v>
      </c>
      <c r="H154" s="132" t="s">
        <v>225</v>
      </c>
    </row>
    <row r="155" spans="1:8" ht="18" customHeight="1" thickBot="1">
      <c r="A155" s="1199" t="s">
        <v>162</v>
      </c>
      <c r="B155" s="2042">
        <f>'[8]P77--80socR5'!B155</f>
        <v>4.5543008907559752E-2</v>
      </c>
      <c r="C155" s="1200">
        <f>'[8]P77--80socR5'!C155</f>
        <v>4.4843680386931525E-2</v>
      </c>
      <c r="D155" s="1836"/>
      <c r="E155" s="1836"/>
      <c r="F155" s="1203">
        <f>'[8]P77--80socR5'!F155</f>
        <v>297123</v>
      </c>
      <c r="G155" s="1836">
        <f>'[8]P77--80socR5'!G155</f>
        <v>272772</v>
      </c>
      <c r="H155" s="1204" t="s">
        <v>427</v>
      </c>
    </row>
    <row r="156" spans="1:8" ht="18" customHeight="1" thickTop="1">
      <c r="A156" s="102" t="s">
        <v>440</v>
      </c>
      <c r="B156" s="7"/>
      <c r="C156" s="7"/>
      <c r="D156" s="7"/>
      <c r="E156" s="7"/>
      <c r="F156" s="7"/>
      <c r="G156" s="7"/>
      <c r="H156" s="118" t="s">
        <v>429</v>
      </c>
    </row>
    <row r="157" spans="1:8" ht="18" customHeight="1">
      <c r="A157" s="924" t="s">
        <v>403</v>
      </c>
      <c r="B157" s="925"/>
      <c r="C157" s="925"/>
      <c r="D157" s="925"/>
      <c r="E157" s="925"/>
      <c r="F157" s="925"/>
      <c r="G157" s="925"/>
      <c r="H157" s="926" t="s">
        <v>606</v>
      </c>
    </row>
    <row r="158" spans="1:8" ht="18" customHeight="1">
      <c r="A158" s="924"/>
      <c r="B158" s="925"/>
      <c r="C158" s="925"/>
      <c r="D158" s="925"/>
      <c r="E158" s="925"/>
      <c r="F158" s="925"/>
      <c r="G158" s="925"/>
      <c r="H158" s="926"/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8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8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8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8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8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8" ht="21.75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8" ht="24.75" customHeight="1" thickBot="1">
      <c r="A170" s="924"/>
      <c r="B170" s="925"/>
      <c r="C170" s="925"/>
      <c r="D170" s="925"/>
      <c r="E170" s="925"/>
      <c r="F170" s="925"/>
      <c r="G170" s="925"/>
      <c r="H170" s="926"/>
    </row>
    <row r="171" spans="1:8" ht="13.5" customHeight="1" thickTop="1">
      <c r="A171" s="927"/>
      <c r="B171" s="942"/>
      <c r="C171" s="942"/>
      <c r="D171" s="942"/>
      <c r="E171" s="942"/>
      <c r="F171" s="942"/>
      <c r="G171" s="942"/>
      <c r="H171" s="943"/>
    </row>
    <row r="172" spans="1:8" ht="18" customHeight="1">
      <c r="A172" s="895"/>
      <c r="B172" s="8"/>
      <c r="C172" s="8"/>
      <c r="D172" s="8"/>
      <c r="E172" s="8"/>
      <c r="F172" s="8"/>
      <c r="G172" s="8"/>
      <c r="H172" s="941"/>
    </row>
    <row r="173" spans="1:8" ht="18" customHeight="1">
      <c r="A173" s="449" t="s">
        <v>558</v>
      </c>
      <c r="B173" s="20"/>
      <c r="C173" s="20"/>
      <c r="D173" s="7"/>
      <c r="E173" s="7"/>
      <c r="F173" s="7"/>
      <c r="G173" s="7"/>
      <c r="H173" s="133" t="s">
        <v>559</v>
      </c>
    </row>
    <row r="174" spans="1:8" ht="18" customHeight="1" thickBot="1">
      <c r="A174" s="28" t="s">
        <v>465</v>
      </c>
      <c r="B174" s="20"/>
      <c r="C174" s="20"/>
      <c r="D174" s="7"/>
      <c r="E174" s="7"/>
      <c r="F174" s="7"/>
      <c r="G174" s="7"/>
      <c r="H174" s="133" t="s">
        <v>847</v>
      </c>
    </row>
    <row r="175" spans="1:8" ht="18" customHeight="1" thickTop="1">
      <c r="A175" s="1210"/>
      <c r="B175" s="2298" t="s">
        <v>188</v>
      </c>
      <c r="C175" s="2298"/>
      <c r="D175" s="1420" t="s">
        <v>435</v>
      </c>
      <c r="E175" s="2298" t="s">
        <v>188</v>
      </c>
      <c r="F175" s="2298"/>
      <c r="G175" s="1420" t="s">
        <v>187</v>
      </c>
      <c r="H175" s="1209"/>
    </row>
    <row r="176" spans="1:8" ht="18" customHeight="1">
      <c r="A176" s="31"/>
      <c r="B176" s="2299" t="s">
        <v>10</v>
      </c>
      <c r="C176" s="2299"/>
      <c r="D176" s="1421" t="s">
        <v>428</v>
      </c>
      <c r="E176" s="2299" t="s">
        <v>10</v>
      </c>
      <c r="F176" s="2299"/>
      <c r="G176" s="1421" t="s">
        <v>14</v>
      </c>
      <c r="H176" s="136"/>
    </row>
    <row r="177" spans="1:8" ht="18" customHeight="1">
      <c r="A177" s="1101" t="s">
        <v>1222</v>
      </c>
      <c r="B177" s="1124"/>
      <c r="C177" s="74"/>
      <c r="D177" s="74"/>
      <c r="E177" s="74"/>
      <c r="F177" s="74"/>
      <c r="G177" s="74"/>
      <c r="H177" s="397" t="s">
        <v>1223</v>
      </c>
    </row>
    <row r="178" spans="1:8" ht="36" customHeight="1">
      <c r="A178" s="134" t="s">
        <v>161</v>
      </c>
      <c r="B178" s="2303">
        <f>'[8]P77--80socR5'!B178:C178</f>
        <v>4.8779103315071751E-2</v>
      </c>
      <c r="C178" s="2303"/>
      <c r="D178" s="1123">
        <f>'[8]P77--80socR5'!D178</f>
        <v>98823</v>
      </c>
      <c r="E178" s="2303">
        <f>'[8]P77--80socR5'!E178:F178</f>
        <v>4.1681601720518206E-2</v>
      </c>
      <c r="F178" s="2303"/>
      <c r="G178" s="243">
        <f>'[8]P77--80socR5'!G178</f>
        <v>5698</v>
      </c>
      <c r="H178" s="135" t="s">
        <v>225</v>
      </c>
    </row>
    <row r="179" spans="1:8" ht="18" customHeight="1">
      <c r="A179" s="73" t="s">
        <v>162</v>
      </c>
      <c r="B179" s="2292">
        <f>'[8]P77--80socR5'!B179:C179</f>
        <v>2.1747152408451223E-2</v>
      </c>
      <c r="C179" s="2292"/>
      <c r="D179" s="243">
        <f>'[8]P77--80socR5'!D179</f>
        <v>37305</v>
      </c>
      <c r="E179" s="2292">
        <f>'[8]P77--80socR5'!E179:F179</f>
        <v>2.14219208654058E-2</v>
      </c>
      <c r="F179" s="2292"/>
      <c r="G179" s="242">
        <f>'[8]P77--80socR5'!G179</f>
        <v>3014</v>
      </c>
      <c r="H179" s="109" t="s">
        <v>427</v>
      </c>
    </row>
    <row r="180" spans="1:8" ht="18" customHeight="1">
      <c r="A180" s="93"/>
      <c r="B180" s="1119"/>
      <c r="C180" s="1119"/>
      <c r="D180" s="1120"/>
      <c r="E180" s="1119"/>
      <c r="F180" s="1119"/>
      <c r="G180" s="1121"/>
      <c r="H180" s="1122"/>
    </row>
    <row r="181" spans="1:8" ht="18" customHeight="1">
      <c r="A181" s="1102" t="s">
        <v>1224</v>
      </c>
      <c r="B181" s="723"/>
      <c r="C181" s="262"/>
      <c r="D181" s="262"/>
      <c r="E181" s="262"/>
      <c r="F181" s="262"/>
      <c r="G181" s="262"/>
      <c r="H181" s="1125" t="s">
        <v>1225</v>
      </c>
    </row>
    <row r="182" spans="1:8" ht="36" customHeight="1">
      <c r="A182" s="134" t="s">
        <v>161</v>
      </c>
      <c r="B182" s="2292">
        <f>'[8]P77--80socR5'!B182:C182</f>
        <v>4.9353358817942963E-2</v>
      </c>
      <c r="C182" s="2292"/>
      <c r="D182" s="244">
        <f>'[8]P77--80socR5'!D182</f>
        <v>113549</v>
      </c>
      <c r="E182" s="2292">
        <f>'[8]P77--80socR5'!E182:F182</f>
        <v>4.2648601578409662E-2</v>
      </c>
      <c r="F182" s="2292"/>
      <c r="G182" s="195">
        <f>'[8]P77--80socR5'!G182</f>
        <v>6220</v>
      </c>
      <c r="H182" s="135" t="s">
        <v>225</v>
      </c>
    </row>
    <row r="183" spans="1:8" ht="18" customHeight="1" thickBot="1">
      <c r="A183" s="1199" t="s">
        <v>162</v>
      </c>
      <c r="B183" s="2293">
        <f>'[8]P77--80socR5'!B183:C183</f>
        <v>2.1457773027420139E-2</v>
      </c>
      <c r="C183" s="2293"/>
      <c r="D183" s="1203">
        <f>'[8]P77--80socR5'!D183</f>
        <v>40714</v>
      </c>
      <c r="E183" s="2293">
        <f>'[8]P77--80socR5'!E183:F183</f>
        <v>2.1544820803179224E-2</v>
      </c>
      <c r="F183" s="2293"/>
      <c r="G183" s="1205">
        <f>'[8]P77--80socR5'!G183</f>
        <v>3242</v>
      </c>
      <c r="H183" s="1204" t="s">
        <v>427</v>
      </c>
    </row>
    <row r="184" spans="1:8" ht="18" customHeight="1" thickTop="1">
      <c r="A184" s="102" t="s">
        <v>437</v>
      </c>
      <c r="B184" s="7"/>
      <c r="C184" s="7"/>
      <c r="D184" s="7"/>
      <c r="E184" s="7"/>
      <c r="F184" s="7"/>
      <c r="G184" s="7"/>
      <c r="H184" s="118" t="s">
        <v>429</v>
      </c>
    </row>
    <row r="185" spans="1:8" ht="18" customHeight="1">
      <c r="A185" s="102" t="s">
        <v>431</v>
      </c>
      <c r="B185" s="7"/>
      <c r="C185" s="7"/>
      <c r="D185" s="7"/>
      <c r="E185" s="7"/>
      <c r="F185" s="7"/>
      <c r="G185" s="7"/>
      <c r="H185" s="118" t="s">
        <v>430</v>
      </c>
    </row>
    <row r="186" spans="1:8" ht="18" customHeight="1">
      <c r="A186" s="102" t="s">
        <v>403</v>
      </c>
      <c r="B186" s="7"/>
      <c r="C186" s="7"/>
      <c r="D186" s="7"/>
      <c r="E186" s="7"/>
      <c r="F186" s="7"/>
      <c r="G186" s="7"/>
      <c r="H186" s="118" t="s">
        <v>606</v>
      </c>
    </row>
    <row r="187" spans="1:8" ht="18" customHeight="1">
      <c r="A187" s="7"/>
      <c r="B187" s="7"/>
      <c r="C187" s="7"/>
      <c r="D187" s="7"/>
      <c r="E187" s="7"/>
      <c r="F187" s="7"/>
      <c r="G187" s="7"/>
    </row>
    <row r="188" spans="1:8" ht="18" customHeight="1">
      <c r="A188" s="426" t="s">
        <v>96</v>
      </c>
      <c r="B188" s="427"/>
      <c r="G188" s="427"/>
      <c r="H188" s="428" t="s">
        <v>228</v>
      </c>
    </row>
    <row r="189" spans="1:8" ht="18" customHeight="1">
      <c r="A189" s="44"/>
      <c r="B189" s="20"/>
      <c r="C189" s="39"/>
      <c r="D189" s="39"/>
      <c r="E189" s="39"/>
      <c r="F189" s="39"/>
      <c r="G189" s="39"/>
    </row>
    <row r="190" spans="1:8" ht="18" customHeight="1" thickBot="1">
      <c r="A190" s="2297" t="s">
        <v>177</v>
      </c>
      <c r="B190" s="2297"/>
      <c r="H190" s="107" t="s">
        <v>234</v>
      </c>
    </row>
    <row r="191" spans="1:8" ht="18" customHeight="1" thickTop="1">
      <c r="A191" s="1208"/>
      <c r="B191" s="2296" t="s">
        <v>191</v>
      </c>
      <c r="C191" s="2296"/>
      <c r="D191" s="2296" t="s">
        <v>200</v>
      </c>
      <c r="E191" s="2296"/>
      <c r="F191" s="2294" t="s">
        <v>229</v>
      </c>
      <c r="G191" s="2294"/>
      <c r="H191" s="1209"/>
    </row>
    <row r="192" spans="1:8" ht="18" customHeight="1">
      <c r="A192" s="67"/>
      <c r="B192" s="2295" t="s">
        <v>4</v>
      </c>
      <c r="C192" s="2295"/>
      <c r="D192" s="2295" t="s">
        <v>6</v>
      </c>
      <c r="E192" s="2295"/>
      <c r="F192" s="2295" t="s">
        <v>100</v>
      </c>
      <c r="G192" s="2295"/>
      <c r="H192" s="136"/>
    </row>
    <row r="193" spans="1:8" ht="18" customHeight="1">
      <c r="A193" s="31"/>
      <c r="B193" s="1097">
        <v>2017</v>
      </c>
      <c r="C193" s="1097">
        <v>2016</v>
      </c>
      <c r="D193" s="1097">
        <v>2017</v>
      </c>
      <c r="E193" s="1097">
        <v>2016</v>
      </c>
      <c r="F193" s="1097">
        <v>2017</v>
      </c>
      <c r="G193" s="1097">
        <v>2016</v>
      </c>
      <c r="H193" s="115"/>
    </row>
    <row r="194" spans="1:8" ht="18" customHeight="1">
      <c r="A194" s="137" t="s">
        <v>126</v>
      </c>
      <c r="B194" s="138">
        <f t="shared" ref="B194:B199" si="0">F194+D194</f>
        <v>489</v>
      </c>
      <c r="C194" s="277">
        <f t="shared" ref="C194:C199" si="1">G194+E194</f>
        <v>488</v>
      </c>
      <c r="D194" s="138">
        <v>77</v>
      </c>
      <c r="E194" s="277">
        <v>77</v>
      </c>
      <c r="F194" s="138">
        <v>412</v>
      </c>
      <c r="G194" s="277">
        <v>411</v>
      </c>
      <c r="H194" s="139" t="s">
        <v>230</v>
      </c>
    </row>
    <row r="195" spans="1:8" ht="18" customHeight="1">
      <c r="A195" s="60" t="s">
        <v>467</v>
      </c>
      <c r="B195" s="61">
        <f t="shared" si="0"/>
        <v>115</v>
      </c>
      <c r="C195" s="138">
        <f t="shared" si="1"/>
        <v>122</v>
      </c>
      <c r="D195" s="61">
        <v>6</v>
      </c>
      <c r="E195" s="61">
        <v>8</v>
      </c>
      <c r="F195" s="61">
        <v>109</v>
      </c>
      <c r="G195" s="61">
        <v>114</v>
      </c>
      <c r="H195" s="139" t="s">
        <v>486</v>
      </c>
    </row>
    <row r="196" spans="1:8" ht="18" customHeight="1">
      <c r="A196" s="60" t="s">
        <v>181</v>
      </c>
      <c r="B196" s="61">
        <f t="shared" si="0"/>
        <v>12</v>
      </c>
      <c r="C196" s="138">
        <f t="shared" si="1"/>
        <v>12</v>
      </c>
      <c r="D196" s="61">
        <v>3</v>
      </c>
      <c r="E196" s="61">
        <v>3</v>
      </c>
      <c r="F196" s="61">
        <v>9</v>
      </c>
      <c r="G196" s="61">
        <v>9</v>
      </c>
      <c r="H196" s="139" t="s">
        <v>231</v>
      </c>
    </row>
    <row r="197" spans="1:8" ht="18" customHeight="1">
      <c r="A197" s="60" t="s">
        <v>97</v>
      </c>
      <c r="B197" s="61">
        <f t="shared" si="0"/>
        <v>82</v>
      </c>
      <c r="C197" s="138">
        <f t="shared" si="1"/>
        <v>87</v>
      </c>
      <c r="D197" s="61">
        <v>9</v>
      </c>
      <c r="E197" s="61">
        <v>12</v>
      </c>
      <c r="F197" s="61">
        <v>73</v>
      </c>
      <c r="G197" s="61">
        <v>75</v>
      </c>
      <c r="H197" s="139" t="s">
        <v>485</v>
      </c>
    </row>
    <row r="198" spans="1:8" ht="18" customHeight="1">
      <c r="A198" s="60" t="s">
        <v>98</v>
      </c>
      <c r="B198" s="61">
        <f t="shared" si="0"/>
        <v>34</v>
      </c>
      <c r="C198" s="61">
        <f t="shared" si="1"/>
        <v>34</v>
      </c>
      <c r="D198" s="61">
        <v>8</v>
      </c>
      <c r="E198" s="271">
        <v>8</v>
      </c>
      <c r="F198" s="61">
        <v>26</v>
      </c>
      <c r="G198" s="271">
        <v>26</v>
      </c>
      <c r="H198" s="139" t="s">
        <v>436</v>
      </c>
    </row>
    <row r="199" spans="1:8" ht="18" customHeight="1">
      <c r="A199" s="137" t="s">
        <v>99</v>
      </c>
      <c r="B199" s="138">
        <f t="shared" si="0"/>
        <v>214</v>
      </c>
      <c r="C199" s="138">
        <f t="shared" si="1"/>
        <v>209</v>
      </c>
      <c r="D199" s="673">
        <v>0</v>
      </c>
      <c r="E199" s="673">
        <v>0</v>
      </c>
      <c r="F199" s="138">
        <v>214</v>
      </c>
      <c r="G199" s="277">
        <v>209</v>
      </c>
      <c r="H199" s="115" t="s">
        <v>232</v>
      </c>
    </row>
    <row r="200" spans="1:8" ht="18" customHeight="1" thickBot="1">
      <c r="A200" s="1206" t="s">
        <v>178</v>
      </c>
      <c r="B200" s="1202">
        <f>F200+D200</f>
        <v>49</v>
      </c>
      <c r="C200" s="1202">
        <f>G200+E200</f>
        <v>49</v>
      </c>
      <c r="D200" s="1202">
        <v>9</v>
      </c>
      <c r="E200" s="1202">
        <v>9</v>
      </c>
      <c r="F200" s="1202">
        <v>40</v>
      </c>
      <c r="G200" s="1202">
        <v>40</v>
      </c>
      <c r="H200" s="1207" t="s">
        <v>233</v>
      </c>
    </row>
    <row r="201" spans="1:8" ht="18" customHeight="1" thickTop="1">
      <c r="A201" s="98" t="s">
        <v>1226</v>
      </c>
      <c r="H201" s="81" t="s">
        <v>1227</v>
      </c>
    </row>
    <row r="202" spans="1:8" ht="18" customHeight="1">
      <c r="A202" s="17"/>
    </row>
    <row r="203" spans="1:8" ht="18" customHeight="1">
      <c r="A203" s="17"/>
    </row>
    <row r="204" spans="1:8" ht="18" customHeight="1"/>
    <row r="205" spans="1:8" ht="18" customHeight="1"/>
    <row r="206" spans="1:8" ht="18" customHeight="1"/>
    <row r="207" spans="1:8" ht="18" customHeight="1"/>
    <row r="208" spans="1:8" ht="18" customHeight="1"/>
    <row r="209" ht="18" customHeight="1"/>
    <row r="210" ht="18" customHeight="1"/>
    <row r="211" ht="18" customHeight="1"/>
    <row r="212" ht="18" customHeight="1"/>
    <row r="213" ht="18" customHeight="1"/>
    <row r="225" spans="1:8" ht="16.5" customHeight="1"/>
    <row r="228" spans="1:8" ht="21.75" customHeight="1"/>
    <row r="231" spans="1:8" ht="13.5" thickBot="1"/>
    <row r="232" spans="1:8" ht="13.5" customHeight="1" thickTop="1">
      <c r="A232" s="914"/>
      <c r="B232" s="914"/>
      <c r="C232" s="914"/>
      <c r="D232" s="914"/>
      <c r="E232" s="914"/>
      <c r="F232" s="914"/>
      <c r="G232" s="914"/>
      <c r="H232" s="914"/>
    </row>
  </sheetData>
  <mergeCells count="63">
    <mergeCell ref="B178:C178"/>
    <mergeCell ref="E178:F178"/>
    <mergeCell ref="B179:C179"/>
    <mergeCell ref="E179:F179"/>
    <mergeCell ref="B192:C192"/>
    <mergeCell ref="D192:E192"/>
    <mergeCell ref="F192:G192"/>
    <mergeCell ref="B182:C182"/>
    <mergeCell ref="E182:F182"/>
    <mergeCell ref="B183:C183"/>
    <mergeCell ref="E183:F183"/>
    <mergeCell ref="B191:C191"/>
    <mergeCell ref="D191:E191"/>
    <mergeCell ref="F191:G191"/>
    <mergeCell ref="A190:B190"/>
    <mergeCell ref="B152:C152"/>
    <mergeCell ref="F152:G152"/>
    <mergeCell ref="B175:C175"/>
    <mergeCell ref="E175:F175"/>
    <mergeCell ref="B176:C176"/>
    <mergeCell ref="E176:F176"/>
    <mergeCell ref="B134:C134"/>
    <mergeCell ref="F134:G134"/>
    <mergeCell ref="B135:C135"/>
    <mergeCell ref="F135:G135"/>
    <mergeCell ref="B151:C151"/>
    <mergeCell ref="F151:G151"/>
    <mergeCell ref="A149:B149"/>
    <mergeCell ref="A150:C150"/>
    <mergeCell ref="D96:E96"/>
    <mergeCell ref="F96:G96"/>
    <mergeCell ref="B119:C119"/>
    <mergeCell ref="F119:G119"/>
    <mergeCell ref="B120:C120"/>
    <mergeCell ref="F120:G120"/>
    <mergeCell ref="B96:C96"/>
    <mergeCell ref="F28:G28"/>
    <mergeCell ref="B29:C29"/>
    <mergeCell ref="D29:E29"/>
    <mergeCell ref="F29:G29"/>
    <mergeCell ref="E39:G39"/>
    <mergeCell ref="B28:C28"/>
    <mergeCell ref="D28:E28"/>
    <mergeCell ref="F18:G18"/>
    <mergeCell ref="B19:C19"/>
    <mergeCell ref="D19:E19"/>
    <mergeCell ref="F19:G19"/>
    <mergeCell ref="F26:H26"/>
    <mergeCell ref="B18:C18"/>
    <mergeCell ref="D18:E18"/>
    <mergeCell ref="F7:G7"/>
    <mergeCell ref="B8:C8"/>
    <mergeCell ref="D8:E8"/>
    <mergeCell ref="F8:G8"/>
    <mergeCell ref="F16:H16"/>
    <mergeCell ref="D12:E12"/>
    <mergeCell ref="B7:C7"/>
    <mergeCell ref="D7:E7"/>
    <mergeCell ref="E60:G60"/>
    <mergeCell ref="E77:G77"/>
    <mergeCell ref="B95:C95"/>
    <mergeCell ref="D95:E95"/>
    <mergeCell ref="F95:G95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A1:Q293"/>
  <sheetViews>
    <sheetView showGridLines="0" topLeftCell="A268" zoomScaleNormal="100" workbookViewId="0">
      <selection activeCell="I139" sqref="I139"/>
    </sheetView>
  </sheetViews>
  <sheetFormatPr baseColWidth="10" defaultColWidth="9.33203125" defaultRowHeight="12.75"/>
  <cols>
    <col min="1" max="1" width="25.33203125" style="81" customWidth="1"/>
    <col min="2" max="3" width="10" style="81" customWidth="1"/>
    <col min="4" max="4" width="10.83203125" style="81" customWidth="1"/>
    <col min="5" max="5" width="10" style="81" customWidth="1"/>
    <col min="6" max="6" width="8.83203125" style="81" customWidth="1"/>
    <col min="7" max="7" width="9.33203125" style="81" customWidth="1"/>
    <col min="8" max="8" width="8.83203125" style="81" customWidth="1"/>
    <col min="9" max="9" width="9.5" style="81" customWidth="1"/>
    <col min="10" max="10" width="10.5" style="81" customWidth="1"/>
    <col min="11" max="11" width="8.33203125" style="81" customWidth="1"/>
    <col min="12" max="12" width="7.83203125" style="81" customWidth="1"/>
    <col min="13" max="15" width="12.83203125" style="81" customWidth="1"/>
    <col min="16" max="16" width="12" style="81" customWidth="1"/>
    <col min="17" max="17" width="12.33203125" style="81" customWidth="1"/>
    <col min="18" max="19" width="11.83203125" style="81" bestFit="1" customWidth="1"/>
    <col min="20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848</v>
      </c>
      <c r="B3" s="427"/>
      <c r="C3" s="263"/>
      <c r="K3" s="427"/>
      <c r="L3" s="427"/>
      <c r="M3" s="428" t="s">
        <v>849</v>
      </c>
    </row>
    <row r="4" spans="1:13" s="263" customFormat="1" ht="17.100000000000001" customHeight="1">
      <c r="A4" s="28"/>
      <c r="B4" s="20"/>
    </row>
    <row r="5" spans="1:13" ht="21" customHeight="1" thickBot="1">
      <c r="A5" s="18" t="s">
        <v>110</v>
      </c>
      <c r="M5" s="107" t="s">
        <v>238</v>
      </c>
    </row>
    <row r="6" spans="1:13" ht="21" customHeight="1" thickTop="1">
      <c r="A6" s="1218"/>
      <c r="B6" s="1218"/>
      <c r="C6" s="1218"/>
      <c r="D6" s="1420" t="s">
        <v>244</v>
      </c>
      <c r="E6" s="1218"/>
      <c r="F6" s="1218"/>
      <c r="G6" s="1218"/>
      <c r="H6" s="1218"/>
      <c r="I6" s="1420" t="s">
        <v>243</v>
      </c>
      <c r="J6" s="1218"/>
      <c r="K6" s="1219"/>
      <c r="L6" s="1219"/>
      <c r="M6" s="1218"/>
    </row>
    <row r="7" spans="1:13" ht="21" customHeight="1">
      <c r="A7" s="95" t="s">
        <v>68</v>
      </c>
      <c r="B7" s="143"/>
      <c r="C7" s="143"/>
      <c r="D7" s="1421" t="s">
        <v>148</v>
      </c>
      <c r="E7" s="143"/>
      <c r="F7" s="1421"/>
      <c r="G7" s="143"/>
      <c r="H7" s="143"/>
      <c r="I7" s="1421" t="s">
        <v>182</v>
      </c>
      <c r="J7" s="143"/>
      <c r="K7" s="143"/>
      <c r="L7" s="143"/>
      <c r="M7" s="144" t="s">
        <v>239</v>
      </c>
    </row>
    <row r="8" spans="1:13" ht="21" customHeight="1">
      <c r="A8" s="95"/>
      <c r="B8" s="31"/>
      <c r="C8" s="1097" t="s">
        <v>1220</v>
      </c>
      <c r="D8" s="264"/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21" customHeight="1">
      <c r="A9" s="232" t="s">
        <v>69</v>
      </c>
      <c r="B9" s="232"/>
      <c r="C9" s="268">
        <f>'[6]P81--85écoR5'!C9</f>
        <v>10190.200000000001</v>
      </c>
      <c r="D9" s="1980"/>
      <c r="E9" s="268">
        <f>'[6]P81--85écoR5'!E9</f>
        <v>5204</v>
      </c>
      <c r="F9" s="1980"/>
      <c r="G9" s="1980"/>
      <c r="H9" s="268">
        <f>'[6]P81--85écoR5'!H9</f>
        <v>637.29999999999995</v>
      </c>
      <c r="I9" s="268"/>
      <c r="J9" s="268">
        <f>'[6]P81--85écoR5'!J9</f>
        <v>459</v>
      </c>
      <c r="K9" s="721"/>
      <c r="L9" s="721"/>
      <c r="M9" s="511" t="s">
        <v>240</v>
      </c>
    </row>
    <row r="10" spans="1:13" ht="21" customHeight="1">
      <c r="A10" s="269" t="s">
        <v>446</v>
      </c>
      <c r="B10" s="269"/>
      <c r="C10" s="268">
        <f>'[6]P81--85écoR5'!C10</f>
        <v>2372.9</v>
      </c>
      <c r="D10" s="268"/>
      <c r="E10" s="268">
        <f>'[6]P81--85écoR5'!E10</f>
        <v>1685.4</v>
      </c>
      <c r="F10" s="268"/>
      <c r="G10" s="1981"/>
      <c r="H10" s="268">
        <f>'[6]P81--85écoR5'!H10</f>
        <v>130.19999999999999</v>
      </c>
      <c r="I10" s="268"/>
      <c r="J10" s="268">
        <f>'[6]P81--85écoR5'!J10</f>
        <v>121.4</v>
      </c>
      <c r="K10" s="247"/>
      <c r="L10" s="247"/>
      <c r="M10" s="512" t="s">
        <v>449</v>
      </c>
    </row>
    <row r="11" spans="1:13" ht="21" customHeight="1">
      <c r="A11" s="269" t="s">
        <v>447</v>
      </c>
      <c r="B11" s="269"/>
      <c r="C11" s="268">
        <f>'[6]P81--85écoR5'!C11</f>
        <v>4992.8999999999996</v>
      </c>
      <c r="D11" s="268"/>
      <c r="E11" s="268">
        <f>'[6]P81--85écoR5'!E11</f>
        <v>2737.9</v>
      </c>
      <c r="F11" s="268"/>
      <c r="G11" s="1981"/>
      <c r="H11" s="268">
        <f>'[6]P81--85écoR5'!H11</f>
        <v>255.7</v>
      </c>
      <c r="I11" s="268"/>
      <c r="J11" s="268">
        <f>'[6]P81--85écoR5'!J11</f>
        <v>168.7</v>
      </c>
      <c r="K11" s="247"/>
      <c r="L11" s="247"/>
      <c r="M11" s="512" t="s">
        <v>450</v>
      </c>
    </row>
    <row r="12" spans="1:13" ht="21" customHeight="1">
      <c r="A12" s="269" t="s">
        <v>448</v>
      </c>
      <c r="B12" s="269"/>
      <c r="C12" s="268">
        <f>'[6]P81--85écoR5'!C12</f>
        <v>2813.2</v>
      </c>
      <c r="D12" s="268"/>
      <c r="E12" s="268">
        <f>'[6]P81--85écoR5'!E12</f>
        <v>747.7</v>
      </c>
      <c r="F12" s="268"/>
      <c r="G12" s="1981"/>
      <c r="H12" s="268">
        <f>'[6]P81--85écoR5'!H12</f>
        <v>250.7</v>
      </c>
      <c r="I12" s="268"/>
      <c r="J12" s="268">
        <f>'[6]P81--85écoR5'!J12</f>
        <v>167.4</v>
      </c>
      <c r="K12" s="247"/>
      <c r="L12" s="247"/>
      <c r="M12" s="512" t="s">
        <v>451</v>
      </c>
    </row>
    <row r="13" spans="1:13" ht="21" customHeight="1">
      <c r="A13" s="269" t="s">
        <v>70</v>
      </c>
      <c r="B13" s="269"/>
      <c r="C13" s="268">
        <f>'[6]P81--85écoR5'!C13</f>
        <v>172</v>
      </c>
      <c r="D13" s="268"/>
      <c r="E13" s="268">
        <f>'[6]P81--85écoR5'!E13</f>
        <v>117.2</v>
      </c>
      <c r="F13" s="268"/>
      <c r="G13" s="1981"/>
      <c r="H13" s="268">
        <f>'[6]P81--85écoR5'!H13</f>
        <v>16.3</v>
      </c>
      <c r="I13" s="268"/>
      <c r="J13" s="268">
        <f>'[6]P81--85écoR5'!J13</f>
        <v>10.8</v>
      </c>
      <c r="K13" s="247"/>
      <c r="L13" s="247"/>
      <c r="M13" s="512" t="s">
        <v>241</v>
      </c>
    </row>
    <row r="14" spans="1:13" ht="21" customHeight="1">
      <c r="A14" s="269" t="s">
        <v>1099</v>
      </c>
      <c r="B14" s="269"/>
      <c r="C14" s="268">
        <f>'[6]P81--85écoR5'!C14</f>
        <v>10750.1</v>
      </c>
      <c r="D14" s="268"/>
      <c r="E14" s="268">
        <f>'[6]P81--85écoR5'!E14</f>
        <v>12196.3</v>
      </c>
      <c r="F14" s="247"/>
      <c r="G14" s="269"/>
      <c r="H14" s="247">
        <f>'[6]P81--85écoR5'!H14</f>
        <v>16.7</v>
      </c>
      <c r="I14" s="268"/>
      <c r="J14" s="247">
        <f>'[6]P81--85écoR5'!J14</f>
        <v>16.3</v>
      </c>
      <c r="K14" s="247"/>
      <c r="L14" s="247"/>
      <c r="M14" s="512" t="s">
        <v>1098</v>
      </c>
    </row>
    <row r="15" spans="1:13" ht="21" customHeight="1" thickBot="1">
      <c r="A15" s="2075" t="s">
        <v>71</v>
      </c>
      <c r="B15" s="2075"/>
      <c r="C15" s="1816">
        <f>'[6]P81--85écoR5'!C15</f>
        <v>7.9</v>
      </c>
      <c r="D15" s="1815"/>
      <c r="E15" s="1815">
        <f>'[6]P81--85écoR5'!E15</f>
        <v>8.6</v>
      </c>
      <c r="F15" s="1816"/>
      <c r="G15" s="2075"/>
      <c r="H15" s="1816">
        <f>'[6]P81--85écoR5'!H15</f>
        <v>0.7</v>
      </c>
      <c r="I15" s="1815"/>
      <c r="J15" s="1816">
        <f>'[6]P81--85écoR5'!J15</f>
        <v>1.1000000000000001</v>
      </c>
      <c r="K15" s="1816"/>
      <c r="L15" s="1816"/>
      <c r="M15" s="2088" t="s">
        <v>242</v>
      </c>
    </row>
    <row r="16" spans="1:13" ht="30" customHeight="1" thickTop="1">
      <c r="A16" s="237"/>
      <c r="B16" s="237"/>
      <c r="C16" s="336"/>
      <c r="D16" s="2162"/>
      <c r="E16" s="336"/>
      <c r="F16" s="336"/>
      <c r="G16" s="237"/>
      <c r="H16" s="336"/>
      <c r="I16" s="2162"/>
      <c r="J16" s="336"/>
      <c r="K16" s="728"/>
      <c r="L16" s="728"/>
      <c r="M16" s="2087"/>
    </row>
    <row r="17" spans="1:14" ht="18" hidden="1" customHeight="1">
      <c r="A17" s="237"/>
      <c r="B17" s="237"/>
      <c r="C17" s="336"/>
      <c r="D17" s="2162"/>
      <c r="E17" s="336"/>
      <c r="F17" s="336"/>
      <c r="G17" s="2174"/>
      <c r="H17" s="336"/>
      <c r="I17" s="2162"/>
      <c r="J17" s="336"/>
      <c r="K17" s="728"/>
      <c r="L17" s="728"/>
      <c r="M17" s="2087"/>
    </row>
    <row r="18" spans="1:14" ht="18" hidden="1" customHeight="1">
      <c r="A18" s="237"/>
      <c r="B18" s="237"/>
      <c r="C18" s="336"/>
      <c r="D18" s="2162"/>
      <c r="E18" s="336"/>
      <c r="F18" s="336"/>
      <c r="G18" s="2174"/>
      <c r="H18" s="336"/>
      <c r="I18" s="2162"/>
      <c r="J18" s="336"/>
      <c r="K18" s="728"/>
      <c r="L18" s="728"/>
      <c r="M18" s="2087"/>
    </row>
    <row r="19" spans="1:14" ht="18" hidden="1" customHeight="1">
      <c r="A19" s="237"/>
      <c r="B19" s="237"/>
      <c r="C19" s="336"/>
      <c r="D19" s="2162"/>
      <c r="E19" s="336"/>
      <c r="F19" s="336"/>
      <c r="G19" s="2174"/>
      <c r="H19" s="336"/>
      <c r="I19" s="2162"/>
      <c r="J19" s="336"/>
      <c r="K19" s="728"/>
      <c r="L19" s="728"/>
      <c r="M19" s="2087"/>
    </row>
    <row r="20" spans="1:14" ht="18" hidden="1" customHeight="1">
      <c r="A20" s="102"/>
      <c r="C20" s="82"/>
      <c r="D20" s="82"/>
      <c r="E20" s="82"/>
      <c r="F20" s="82"/>
      <c r="M20" s="265"/>
    </row>
    <row r="21" spans="1:14" ht="18" customHeight="1" thickBot="1">
      <c r="A21" s="368" t="s">
        <v>127</v>
      </c>
      <c r="B21" s="229"/>
      <c r="C21" s="444"/>
      <c r="D21" s="444"/>
      <c r="E21" s="444"/>
      <c r="F21" s="444"/>
      <c r="G21" s="8"/>
      <c r="H21" s="8"/>
      <c r="I21" s="8"/>
      <c r="J21" s="8"/>
      <c r="K21" s="229"/>
      <c r="L21" s="229"/>
      <c r="M21" s="445" t="s">
        <v>246</v>
      </c>
      <c r="N21" s="83"/>
    </row>
    <row r="22" spans="1:14" ht="17.100000000000001" customHeight="1" thickTop="1">
      <c r="A22" s="1218"/>
      <c r="B22" s="1220"/>
      <c r="C22" s="1220"/>
      <c r="D22" s="1420" t="s">
        <v>245</v>
      </c>
      <c r="E22" s="1220"/>
      <c r="F22" s="1218"/>
      <c r="G22" s="1220"/>
      <c r="H22" s="1220"/>
      <c r="I22" s="1420" t="s">
        <v>484</v>
      </c>
      <c r="J22" s="1220"/>
      <c r="K22" s="1218"/>
      <c r="L22" s="1218"/>
      <c r="M22" s="1218"/>
      <c r="N22" s="83"/>
    </row>
    <row r="23" spans="1:14" ht="17.100000000000001" customHeight="1">
      <c r="A23" s="232"/>
      <c r="B23" s="69"/>
      <c r="C23" s="69"/>
      <c r="D23" s="1424" t="s">
        <v>80</v>
      </c>
      <c r="E23" s="69"/>
      <c r="F23" s="69"/>
      <c r="G23" s="69"/>
      <c r="H23" s="69"/>
      <c r="I23" s="1424" t="s">
        <v>79</v>
      </c>
      <c r="J23" s="69"/>
      <c r="K23" s="69"/>
      <c r="L23" s="69"/>
      <c r="M23" s="69"/>
    </row>
    <row r="24" spans="1:14" ht="20.100000000000001" customHeight="1">
      <c r="A24" s="232"/>
      <c r="B24" s="69"/>
      <c r="C24" s="1097" t="s">
        <v>1220</v>
      </c>
      <c r="D24" s="264"/>
      <c r="E24" s="1097" t="s">
        <v>1252</v>
      </c>
      <c r="F24" s="1097"/>
      <c r="G24" s="1097"/>
      <c r="H24" s="1097" t="s">
        <v>1220</v>
      </c>
      <c r="I24" s="264"/>
      <c r="J24" s="1097" t="s">
        <v>1252</v>
      </c>
      <c r="K24" s="69"/>
      <c r="L24" s="69"/>
      <c r="M24" s="69"/>
    </row>
    <row r="25" spans="1:14" ht="20.100000000000001" customHeight="1" thickBot="1">
      <c r="A25" s="2173" t="s">
        <v>127</v>
      </c>
      <c r="B25" s="2175"/>
      <c r="C25" s="1813">
        <f>'[6]P81--85écoR5'!C25</f>
        <v>396189.2</v>
      </c>
      <c r="D25" s="1813"/>
      <c r="E25" s="1813">
        <f>'[6]P81--85écoR5'!E25</f>
        <v>390083.9</v>
      </c>
      <c r="F25" s="2176"/>
      <c r="G25" s="2176"/>
      <c r="H25" s="1813">
        <f>'[6]P81--85écoR5'!H25</f>
        <v>16903</v>
      </c>
      <c r="I25" s="1813"/>
      <c r="J25" s="1813">
        <f>'[6]P81--85écoR5'!J25</f>
        <v>16889</v>
      </c>
      <c r="K25" s="2175"/>
      <c r="L25" s="2175"/>
      <c r="M25" s="2175" t="s">
        <v>246</v>
      </c>
    </row>
    <row r="26" spans="1:14" ht="18" customHeight="1" thickTop="1">
      <c r="A26" s="1228"/>
      <c r="B26" s="2177"/>
      <c r="C26" s="2178"/>
      <c r="D26" s="2178"/>
      <c r="E26" s="2178"/>
      <c r="F26" s="2179"/>
      <c r="G26" s="2179"/>
      <c r="H26" s="2178"/>
      <c r="I26" s="2178"/>
      <c r="J26" s="2178"/>
      <c r="K26" s="2177"/>
      <c r="L26" s="2177"/>
      <c r="M26" s="2180"/>
    </row>
    <row r="27" spans="1:14" ht="18" customHeight="1"/>
    <row r="28" spans="1:14" ht="18" customHeight="1" thickBot="1">
      <c r="A28" s="2" t="s">
        <v>165</v>
      </c>
      <c r="M28" s="114" t="s">
        <v>247</v>
      </c>
    </row>
    <row r="29" spans="1:14" ht="17.100000000000001" customHeight="1" thickTop="1">
      <c r="A29" s="1221"/>
      <c r="B29" s="1439"/>
      <c r="C29" s="2333" t="s">
        <v>250</v>
      </c>
      <c r="D29" s="2333"/>
      <c r="E29" s="1439"/>
      <c r="F29" s="2333" t="s">
        <v>249</v>
      </c>
      <c r="G29" s="2333"/>
      <c r="H29" s="1439"/>
      <c r="I29" s="2333" t="s">
        <v>248</v>
      </c>
      <c r="J29" s="2333"/>
      <c r="K29" s="1219"/>
      <c r="L29" s="1219"/>
      <c r="M29" s="1218"/>
    </row>
    <row r="30" spans="1:14" ht="17.100000000000001" customHeight="1">
      <c r="A30" s="232"/>
      <c r="B30" s="69"/>
      <c r="C30" s="2302" t="s">
        <v>83</v>
      </c>
      <c r="D30" s="2302"/>
      <c r="E30" s="69"/>
      <c r="F30" s="2302" t="s">
        <v>82</v>
      </c>
      <c r="G30" s="2302"/>
      <c r="H30" s="69"/>
      <c r="I30" s="2302" t="s">
        <v>81</v>
      </c>
      <c r="J30" s="2302"/>
      <c r="K30" s="69"/>
      <c r="L30" s="69"/>
      <c r="M30" s="142"/>
    </row>
    <row r="31" spans="1:14" ht="20.100000000000001" customHeight="1">
      <c r="A31" s="269"/>
      <c r="B31" s="1097"/>
      <c r="C31" s="1097">
        <v>2017</v>
      </c>
      <c r="D31" s="1097">
        <v>2016</v>
      </c>
      <c r="E31" s="69"/>
      <c r="F31" s="1097">
        <v>2017</v>
      </c>
      <c r="G31" s="1097">
        <v>2016</v>
      </c>
      <c r="H31" s="1424"/>
      <c r="I31" s="1097">
        <v>2017</v>
      </c>
      <c r="J31" s="1097">
        <v>2016</v>
      </c>
      <c r="K31" s="69"/>
      <c r="L31" s="69"/>
      <c r="M31" s="142"/>
    </row>
    <row r="32" spans="1:14" ht="20.100000000000001" customHeight="1" thickBot="1">
      <c r="A32" s="81" t="s">
        <v>1228</v>
      </c>
      <c r="B32" s="2176"/>
      <c r="C32" s="2181">
        <f>'[6]P81--85écoR5'!C32</f>
        <v>880.1</v>
      </c>
      <c r="D32" s="1813">
        <f>'[6]P81--85écoR5'!D32</f>
        <v>1048.5999999999999</v>
      </c>
      <c r="E32" s="2181"/>
      <c r="F32" s="2181">
        <f>'[6]P81--85écoR5'!F32</f>
        <v>2669.5</v>
      </c>
      <c r="G32" s="2181">
        <f>'[6]P81--85écoR5'!G32</f>
        <v>3085.4</v>
      </c>
      <c r="H32" s="2181"/>
      <c r="I32" s="1813">
        <f>'[6]P81--85écoR5'!I32</f>
        <v>400.2</v>
      </c>
      <c r="J32" s="2181">
        <f>'[6]P81--85écoR5'!J32</f>
        <v>417.5</v>
      </c>
      <c r="K32" s="2182"/>
      <c r="L32" s="2182"/>
      <c r="M32" s="2182" t="s">
        <v>1229</v>
      </c>
    </row>
    <row r="33" spans="1:13" ht="18" customHeight="1" thickTop="1">
      <c r="A33" s="1228"/>
      <c r="B33" s="2177"/>
      <c r="C33" s="2178"/>
      <c r="D33" s="2178"/>
      <c r="E33" s="2178"/>
      <c r="F33" s="2178"/>
      <c r="G33" s="2178"/>
      <c r="H33" s="2178"/>
      <c r="I33" s="2178"/>
      <c r="J33" s="2178"/>
      <c r="K33" s="2177"/>
      <c r="L33" s="2177"/>
      <c r="M33" s="2180"/>
    </row>
    <row r="34" spans="1:13" ht="17.100000000000001" customHeight="1">
      <c r="A34" s="98" t="s">
        <v>404</v>
      </c>
      <c r="B34" s="98"/>
      <c r="C34" s="98"/>
      <c r="M34" s="81" t="s">
        <v>405</v>
      </c>
    </row>
    <row r="35" spans="1:13" s="302" customFormat="1" ht="18" customHeight="1">
      <c r="A35" s="81"/>
      <c r="B35" s="81"/>
      <c r="C35" s="81"/>
      <c r="D35" s="81"/>
      <c r="E35" s="81"/>
      <c r="F35" s="81"/>
      <c r="G35" s="66"/>
      <c r="H35" s="81"/>
      <c r="I35" s="81"/>
      <c r="J35" s="81"/>
      <c r="K35" s="81"/>
      <c r="L35" s="81"/>
      <c r="M35" s="81"/>
    </row>
    <row r="36" spans="1:13" ht="18" customHeight="1">
      <c r="A36" s="431" t="s">
        <v>128</v>
      </c>
      <c r="B36" s="427"/>
      <c r="C36" s="263"/>
      <c r="G36" s="66"/>
      <c r="K36" s="427"/>
      <c r="L36" s="427"/>
      <c r="M36" s="428" t="s">
        <v>258</v>
      </c>
    </row>
    <row r="37" spans="1:13" s="263" customFormat="1" ht="17.100000000000001" customHeight="1">
      <c r="A37" s="81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1:13" s="317" customFormat="1" ht="18" customHeight="1">
      <c r="A38" s="18" t="s">
        <v>112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107" t="s">
        <v>259</v>
      </c>
    </row>
    <row r="39" spans="1:13" s="302" customFormat="1" ht="18" customHeight="1" thickBot="1">
      <c r="A39" s="103" t="s">
        <v>20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 t="s">
        <v>260</v>
      </c>
    </row>
    <row r="40" spans="1:13" s="229" customFormat="1" ht="17.100000000000001" customHeight="1" thickTop="1">
      <c r="A40" s="1316"/>
      <c r="B40" s="1316"/>
      <c r="C40" s="1316"/>
      <c r="D40" s="1316"/>
      <c r="E40" s="1860">
        <v>2017</v>
      </c>
      <c r="F40" s="1860"/>
      <c r="G40" s="1860"/>
      <c r="H40" s="1860">
        <v>2016</v>
      </c>
      <c r="I40" s="1316"/>
      <c r="J40" s="1318"/>
      <c r="K40" s="1319"/>
      <c r="L40" s="1319"/>
      <c r="M40" s="1320"/>
    </row>
    <row r="41" spans="1:13" s="695" customFormat="1" ht="18" customHeight="1">
      <c r="A41" s="692" t="s">
        <v>586</v>
      </c>
      <c r="B41" s="142"/>
      <c r="C41" s="142"/>
      <c r="D41" s="142"/>
      <c r="E41" s="1861"/>
      <c r="F41" s="1861"/>
      <c r="G41" s="1861"/>
      <c r="H41" s="1861"/>
      <c r="I41" s="142"/>
      <c r="J41" s="690"/>
      <c r="K41" s="691"/>
      <c r="L41" s="691"/>
      <c r="M41" s="549" t="s">
        <v>594</v>
      </c>
    </row>
    <row r="42" spans="1:13" ht="18" customHeight="1">
      <c r="A42" s="275" t="s">
        <v>850</v>
      </c>
      <c r="B42" s="62"/>
      <c r="C42" s="62"/>
      <c r="D42" s="271"/>
      <c r="E42" s="509">
        <f>'[9]P81--85écoR5'!E42</f>
        <v>73.599999999999994</v>
      </c>
      <c r="F42" s="272"/>
      <c r="G42" s="509"/>
      <c r="H42" s="509">
        <f>'[9]P81--85écoR5'!H42</f>
        <v>74.2</v>
      </c>
      <c r="I42" s="247"/>
      <c r="J42" s="62"/>
      <c r="K42" s="62"/>
      <c r="L42" s="62"/>
      <c r="M42" s="239" t="s">
        <v>851</v>
      </c>
    </row>
    <row r="43" spans="1:13" s="263" customFormat="1" ht="18" customHeight="1">
      <c r="A43" s="275" t="s">
        <v>852</v>
      </c>
      <c r="B43" s="272"/>
      <c r="C43" s="272"/>
      <c r="D43" s="247"/>
      <c r="E43" s="272">
        <f>'[9]P81--85écoR5'!E43</f>
        <v>56.9</v>
      </c>
      <c r="F43" s="272"/>
      <c r="G43" s="272"/>
      <c r="H43" s="272">
        <f>'[9]P81--85écoR5'!H43</f>
        <v>54.4</v>
      </c>
      <c r="I43" s="247"/>
      <c r="J43" s="272"/>
      <c r="K43" s="272"/>
      <c r="L43" s="272"/>
      <c r="M43" s="139" t="s">
        <v>853</v>
      </c>
    </row>
    <row r="44" spans="1:13" ht="18" customHeight="1">
      <c r="A44" s="275" t="s">
        <v>854</v>
      </c>
      <c r="B44" s="272"/>
      <c r="C44" s="272"/>
      <c r="D44" s="247"/>
      <c r="E44" s="272">
        <f>'[9]P81--85écoR5'!E44</f>
        <v>23.6</v>
      </c>
      <c r="F44" s="272"/>
      <c r="G44" s="272"/>
      <c r="H44" s="272">
        <f>'[9]P81--85écoR5'!H44</f>
        <v>17.399999999999999</v>
      </c>
      <c r="I44" s="247"/>
      <c r="J44" s="272"/>
      <c r="K44" s="272"/>
      <c r="L44" s="272"/>
      <c r="M44" s="139" t="s">
        <v>855</v>
      </c>
    </row>
    <row r="45" spans="1:13" ht="18" customHeight="1">
      <c r="A45" s="275" t="s">
        <v>856</v>
      </c>
      <c r="B45" s="272"/>
      <c r="C45" s="272"/>
      <c r="D45" s="247"/>
      <c r="E45" s="272">
        <f>'[9]P81--85écoR5'!E45</f>
        <v>111.6</v>
      </c>
      <c r="F45" s="272"/>
      <c r="G45" s="272"/>
      <c r="H45" s="272">
        <f>'[9]P81--85écoR5'!H45</f>
        <v>78.099999999999994</v>
      </c>
      <c r="I45" s="247"/>
      <c r="J45" s="272"/>
      <c r="K45" s="272"/>
      <c r="L45" s="272"/>
      <c r="M45" s="139" t="s">
        <v>857</v>
      </c>
    </row>
    <row r="46" spans="1:13" ht="18" customHeight="1">
      <c r="A46" s="275" t="s">
        <v>858</v>
      </c>
      <c r="B46" s="272"/>
      <c r="C46" s="272"/>
      <c r="D46" s="247"/>
      <c r="E46" s="272">
        <f>'[9]P81--85écoR5'!E46</f>
        <v>68.8</v>
      </c>
      <c r="F46" s="272"/>
      <c r="G46" s="272"/>
      <c r="H46" s="272">
        <f>'[9]P81--85écoR5'!H46</f>
        <v>84.7</v>
      </c>
      <c r="I46" s="247"/>
      <c r="J46" s="272"/>
      <c r="K46" s="272"/>
      <c r="L46" s="272"/>
      <c r="M46" s="139" t="s">
        <v>859</v>
      </c>
    </row>
    <row r="47" spans="1:13" ht="18" customHeight="1">
      <c r="A47" s="275" t="s">
        <v>860</v>
      </c>
      <c r="B47" s="272"/>
      <c r="C47" s="272"/>
      <c r="D47" s="247"/>
      <c r="E47" s="272">
        <f>'[9]P81--85écoR5'!E47</f>
        <v>109.6</v>
      </c>
      <c r="F47" s="272"/>
      <c r="G47" s="272"/>
      <c r="H47" s="272">
        <f>'[9]P81--85écoR5'!H47</f>
        <v>139.30000000000001</v>
      </c>
      <c r="I47" s="247"/>
      <c r="J47" s="272"/>
      <c r="K47" s="272"/>
      <c r="L47" s="272"/>
      <c r="M47" s="139" t="s">
        <v>861</v>
      </c>
    </row>
    <row r="48" spans="1:13" s="229" customFormat="1" ht="18" customHeight="1">
      <c r="A48" s="275" t="s">
        <v>862</v>
      </c>
      <c r="B48" s="272"/>
      <c r="C48" s="272"/>
      <c r="D48" s="247"/>
      <c r="E48" s="272">
        <f>'[9]P81--85écoR5'!E48</f>
        <v>380</v>
      </c>
      <c r="F48" s="272"/>
      <c r="G48" s="272"/>
      <c r="H48" s="272">
        <f>'[9]P81--85écoR5'!H48</f>
        <v>406.5</v>
      </c>
      <c r="I48" s="247"/>
      <c r="J48" s="272"/>
      <c r="K48" s="272"/>
      <c r="L48" s="272"/>
      <c r="M48" s="139" t="s">
        <v>863</v>
      </c>
    </row>
    <row r="49" spans="1:13" ht="18" customHeight="1" thickBot="1">
      <c r="A49" s="1290" t="s">
        <v>864</v>
      </c>
      <c r="B49" s="1294"/>
      <c r="C49" s="1294"/>
      <c r="D49" s="1295"/>
      <c r="E49" s="1294">
        <f>'[9]P81--85écoR5'!E49</f>
        <v>295.60000000000002</v>
      </c>
      <c r="F49" s="1294"/>
      <c r="G49" s="1294"/>
      <c r="H49" s="1294">
        <f>'[9]P81--85écoR5'!H49</f>
        <v>333.7</v>
      </c>
      <c r="I49" s="1295"/>
      <c r="J49" s="1294"/>
      <c r="K49" s="1294"/>
      <c r="L49" s="1294"/>
      <c r="M49" s="1207" t="s">
        <v>865</v>
      </c>
    </row>
    <row r="50" spans="1:13" ht="17.100000000000001" customHeight="1" thickTop="1">
      <c r="A50" s="98" t="s">
        <v>482</v>
      </c>
      <c r="E50" s="82"/>
      <c r="F50" s="82"/>
      <c r="G50" s="82"/>
      <c r="H50" s="82"/>
      <c r="M50" s="81" t="s">
        <v>483</v>
      </c>
    </row>
    <row r="51" spans="1:13" ht="17.100000000000001" customHeight="1">
      <c r="A51" s="98"/>
      <c r="E51" s="82"/>
      <c r="F51" s="82"/>
      <c r="G51" s="82"/>
      <c r="H51" s="82"/>
    </row>
    <row r="52" spans="1:13" ht="18" customHeight="1">
      <c r="A52" s="462" t="s">
        <v>590</v>
      </c>
      <c r="B52" s="229"/>
      <c r="C52" s="229"/>
      <c r="D52" s="229"/>
      <c r="E52" s="1862"/>
      <c r="F52" s="1862"/>
      <c r="G52" s="1862"/>
      <c r="H52" s="1862"/>
      <c r="I52" s="229"/>
      <c r="J52" s="467"/>
      <c r="K52" s="19"/>
      <c r="L52" s="19"/>
      <c r="M52" s="468" t="s">
        <v>598</v>
      </c>
    </row>
    <row r="53" spans="1:13" ht="18" customHeight="1" thickBot="1">
      <c r="A53" s="103" t="s">
        <v>20</v>
      </c>
      <c r="B53" s="69"/>
      <c r="C53" s="69"/>
      <c r="D53" s="1424"/>
      <c r="E53" s="69"/>
      <c r="F53" s="69"/>
      <c r="G53" s="69"/>
      <c r="H53" s="69"/>
      <c r="I53" s="1424"/>
      <c r="J53" s="69"/>
      <c r="K53" s="69"/>
      <c r="L53" s="69"/>
      <c r="M53" s="81" t="s">
        <v>260</v>
      </c>
    </row>
    <row r="54" spans="1:13" s="263" customFormat="1" ht="17.100000000000001" customHeight="1" thickTop="1">
      <c r="A54" s="1316"/>
      <c r="B54" s="1316"/>
      <c r="C54" s="1316"/>
      <c r="D54" s="1316"/>
      <c r="E54" s="1860">
        <v>2017</v>
      </c>
      <c r="F54" s="1860"/>
      <c r="G54" s="1860"/>
      <c r="H54" s="1860">
        <v>2016</v>
      </c>
      <c r="I54" s="1316"/>
      <c r="J54" s="1318"/>
      <c r="K54" s="1319"/>
      <c r="L54" s="1319"/>
      <c r="M54" s="1320"/>
    </row>
    <row r="55" spans="1:13" ht="18" customHeight="1">
      <c r="A55" s="518" t="s">
        <v>721</v>
      </c>
      <c r="B55" s="239"/>
      <c r="C55" s="62"/>
      <c r="D55" s="62"/>
      <c r="E55" s="266">
        <f>'[9]P81--85écoR5'!E55</f>
        <v>2039.4</v>
      </c>
      <c r="F55" s="1859"/>
      <c r="G55" s="266"/>
      <c r="H55" s="266">
        <f>'[9]P81--85écoR5'!H55</f>
        <v>1971</v>
      </c>
      <c r="I55" s="271"/>
      <c r="J55" s="62"/>
      <c r="K55" s="62"/>
      <c r="L55" s="62"/>
      <c r="M55" s="469" t="s">
        <v>1244</v>
      </c>
    </row>
    <row r="56" spans="1:13" ht="18" customHeight="1" thickBot="1">
      <c r="A56" s="1291" t="s">
        <v>10</v>
      </c>
      <c r="B56" s="1268"/>
      <c r="C56" s="1268"/>
      <c r="D56" s="1268"/>
      <c r="E56" s="1268">
        <f>'[9]P81--85écoR5'!E56</f>
        <v>6.5</v>
      </c>
      <c r="F56" s="1306"/>
      <c r="G56" s="1268"/>
      <c r="H56" s="1268">
        <f>'[9]P81--85écoR5'!H56</f>
        <v>6.6</v>
      </c>
      <c r="I56" s="1268"/>
      <c r="J56" s="1268"/>
      <c r="K56" s="1268"/>
      <c r="L56" s="1268"/>
      <c r="M56" s="1292" t="s">
        <v>188</v>
      </c>
    </row>
    <row r="57" spans="1:13" ht="17.100000000000001" customHeight="1" thickTop="1">
      <c r="A57" s="99" t="s">
        <v>482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 t="s">
        <v>483</v>
      </c>
    </row>
    <row r="58" spans="1:13" ht="9" customHeight="1" thickBot="1">
      <c r="A58" s="99"/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</row>
    <row r="59" spans="1:13" ht="13.5" customHeight="1" thickTop="1">
      <c r="A59" s="945"/>
      <c r="B59" s="928"/>
      <c r="C59" s="928"/>
      <c r="D59" s="928"/>
      <c r="E59" s="928"/>
      <c r="F59" s="928"/>
      <c r="G59" s="928"/>
      <c r="H59" s="928"/>
      <c r="I59" s="928"/>
      <c r="J59" s="928"/>
      <c r="K59" s="928"/>
      <c r="L59" s="928"/>
      <c r="M59" s="928"/>
    </row>
    <row r="60" spans="1:13" ht="18" customHeight="1">
      <c r="A60" s="99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</row>
    <row r="61" spans="1:13" ht="18" customHeight="1" thickBot="1">
      <c r="A61" s="18" t="s">
        <v>625</v>
      </c>
      <c r="M61" s="107" t="s">
        <v>626</v>
      </c>
    </row>
    <row r="62" spans="1:13" ht="15.95" customHeight="1" thickTop="1">
      <c r="A62" s="1234"/>
      <c r="B62" s="2329" t="s">
        <v>262</v>
      </c>
      <c r="C62" s="2329"/>
      <c r="D62" s="2329" t="s">
        <v>487</v>
      </c>
      <c r="E62" s="2329"/>
      <c r="F62" s="2329"/>
      <c r="G62" s="2329"/>
      <c r="H62" s="2349" t="s">
        <v>261</v>
      </c>
      <c r="I62" s="2349"/>
      <c r="J62" s="1432"/>
      <c r="K62" s="1236"/>
      <c r="L62" s="1236"/>
      <c r="M62" s="1237"/>
    </row>
    <row r="63" spans="1:13" ht="15.95" customHeight="1">
      <c r="A63" s="303"/>
      <c r="B63" s="2330"/>
      <c r="C63" s="2330"/>
      <c r="D63" s="2330"/>
      <c r="E63" s="2330"/>
      <c r="F63" s="2330"/>
      <c r="G63" s="2330"/>
      <c r="H63" s="303" t="s">
        <v>488</v>
      </c>
      <c r="I63" s="1465"/>
      <c r="J63" s="1465"/>
      <c r="K63" s="305"/>
      <c r="L63" s="305"/>
      <c r="M63" s="304"/>
    </row>
    <row r="64" spans="1:13" ht="15.95" customHeight="1">
      <c r="A64" s="306"/>
      <c r="B64" s="2331" t="s">
        <v>94</v>
      </c>
      <c r="C64" s="2331"/>
      <c r="D64" s="2331" t="s">
        <v>489</v>
      </c>
      <c r="E64" s="2331"/>
      <c r="F64" s="2331"/>
      <c r="G64" s="2331"/>
      <c r="H64" s="2331" t="s">
        <v>93</v>
      </c>
      <c r="I64" s="2331"/>
      <c r="J64" s="1431"/>
      <c r="K64" s="307"/>
      <c r="L64" s="307"/>
      <c r="M64" s="304"/>
    </row>
    <row r="65" spans="1:17" ht="15.95" customHeight="1">
      <c r="A65" s="306"/>
      <c r="B65" s="2332"/>
      <c r="C65" s="2332"/>
      <c r="D65" s="2332"/>
      <c r="E65" s="2332"/>
      <c r="F65" s="2332"/>
      <c r="G65" s="2332"/>
      <c r="H65" s="2348" t="s">
        <v>490</v>
      </c>
      <c r="I65" s="2348"/>
      <c r="J65" s="1469"/>
      <c r="K65" s="309"/>
      <c r="L65" s="307"/>
      <c r="M65" s="304"/>
    </row>
    <row r="66" spans="1:17" ht="15.95" customHeight="1">
      <c r="A66" s="236"/>
      <c r="B66" s="2327" t="s">
        <v>491</v>
      </c>
      <c r="C66" s="2327"/>
      <c r="D66" s="2327" t="s">
        <v>492</v>
      </c>
      <c r="E66" s="2327"/>
      <c r="F66" s="2328" t="s">
        <v>600</v>
      </c>
      <c r="G66" s="2328"/>
      <c r="H66" s="154"/>
      <c r="I66" s="1441"/>
      <c r="J66" s="1441"/>
      <c r="K66" s="154"/>
      <c r="L66" s="154"/>
      <c r="M66" s="141"/>
    </row>
    <row r="67" spans="1:17" ht="15.95" customHeight="1">
      <c r="A67" s="232"/>
      <c r="B67" s="2326" t="s">
        <v>264</v>
      </c>
      <c r="C67" s="2326"/>
      <c r="D67" s="2326" t="s">
        <v>263</v>
      </c>
      <c r="E67" s="2326"/>
      <c r="F67" s="2326" t="s">
        <v>601</v>
      </c>
      <c r="G67" s="2326"/>
      <c r="H67" s="1442"/>
      <c r="I67" s="1442"/>
      <c r="J67" s="1442"/>
      <c r="K67" s="152"/>
      <c r="L67" s="152"/>
      <c r="M67" s="142"/>
      <c r="N67" s="696"/>
      <c r="O67" s="696"/>
      <c r="P67" s="696"/>
      <c r="Q67" s="696"/>
    </row>
    <row r="68" spans="1:17" ht="15.95" customHeight="1">
      <c r="A68" s="232"/>
      <c r="B68" s="1097">
        <v>2017</v>
      </c>
      <c r="C68" s="1097">
        <v>2016</v>
      </c>
      <c r="D68" s="1097">
        <v>2017</v>
      </c>
      <c r="E68" s="1097">
        <v>2016</v>
      </c>
      <c r="F68" s="1097">
        <v>2017</v>
      </c>
      <c r="G68" s="1097">
        <v>2016</v>
      </c>
      <c r="H68" s="1097">
        <v>2017</v>
      </c>
      <c r="I68" s="1097">
        <v>2016</v>
      </c>
      <c r="J68" s="1442"/>
      <c r="K68" s="152"/>
      <c r="L68" s="187"/>
      <c r="M68" s="239"/>
    </row>
    <row r="69" spans="1:17" ht="18" customHeight="1">
      <c r="A69" s="310" t="s">
        <v>493</v>
      </c>
      <c r="B69" s="1508">
        <f>'[9]P81--85écoR5'!B69</f>
        <v>261127</v>
      </c>
      <c r="C69" s="1508">
        <f>'[9]P81--85écoR5'!C69</f>
        <v>251356</v>
      </c>
      <c r="D69" s="1855">
        <f>'[9]P81--85écoR5'!D69</f>
        <v>60973</v>
      </c>
      <c r="E69" s="1508">
        <f>'[9]P81--85écoR5'!E69</f>
        <v>60596</v>
      </c>
      <c r="F69" s="1508">
        <f>'[9]P81--85écoR5'!F69</f>
        <v>19094</v>
      </c>
      <c r="G69" s="521">
        <f>'[9]P81--85écoR5'!G69</f>
        <v>18457</v>
      </c>
      <c r="H69" s="1508">
        <f>'[9]P81--85écoR5'!H69</f>
        <v>98559</v>
      </c>
      <c r="I69" s="521">
        <f>'[9]P81--85écoR5'!I69</f>
        <v>99600</v>
      </c>
      <c r="J69" s="934"/>
      <c r="K69" s="311"/>
      <c r="L69" s="312"/>
      <c r="M69" s="302" t="s">
        <v>494</v>
      </c>
      <c r="N69" s="672"/>
      <c r="O69" s="672"/>
    </row>
    <row r="70" spans="1:17" ht="18" customHeight="1" thickBot="1">
      <c r="A70" s="1291" t="s">
        <v>10</v>
      </c>
      <c r="B70" s="1852">
        <f>'[9]P81--85écoR5'!B70</f>
        <v>12.5</v>
      </c>
      <c r="C70" s="1852">
        <f>'[9]P81--85écoR5'!C70</f>
        <v>12.6</v>
      </c>
      <c r="D70" s="1852">
        <f>'[9]P81--85écoR5'!D70</f>
        <v>19.899999999999999</v>
      </c>
      <c r="E70" s="1852">
        <f>'[9]P81--85écoR5'!E70</f>
        <v>20.399999999999999</v>
      </c>
      <c r="F70" s="1852">
        <f>'[9]P81--85écoR5'!F70</f>
        <v>3</v>
      </c>
      <c r="G70" s="1852">
        <f>'[9]P81--85écoR5'!G70</f>
        <v>3</v>
      </c>
      <c r="H70" s="1852">
        <f>'[9]P81--85écoR5'!H70</f>
        <v>8.6999999999999993</v>
      </c>
      <c r="I70" s="1852">
        <f>'[9]P81--85écoR5'!I70</f>
        <v>9</v>
      </c>
      <c r="J70" s="1435"/>
      <c r="K70" s="1268"/>
      <c r="L70" s="1268"/>
      <c r="M70" s="1292" t="s">
        <v>188</v>
      </c>
    </row>
    <row r="71" spans="1:17" ht="15.95" customHeight="1" thickTop="1">
      <c r="A71" s="313" t="s">
        <v>495</v>
      </c>
      <c r="B71" s="314"/>
      <c r="C71" s="315"/>
      <c r="D71" s="315"/>
      <c r="E71" s="315"/>
      <c r="F71" s="315"/>
      <c r="G71" s="315"/>
      <c r="H71" s="315"/>
      <c r="I71" s="315"/>
      <c r="J71" s="315"/>
      <c r="K71" s="314"/>
      <c r="L71" s="314"/>
      <c r="M71" s="316" t="s">
        <v>496</v>
      </c>
    </row>
    <row r="72" spans="1:17" ht="15.95" customHeight="1">
      <c r="A72" s="959" t="s">
        <v>482</v>
      </c>
      <c r="B72" s="960"/>
      <c r="C72" s="960"/>
      <c r="D72" s="960"/>
      <c r="E72" s="960"/>
      <c r="F72" s="960"/>
      <c r="G72" s="960"/>
      <c r="H72" s="960"/>
      <c r="I72" s="960"/>
      <c r="J72" s="960"/>
      <c r="K72" s="960"/>
      <c r="L72" s="960"/>
      <c r="M72" s="960" t="s">
        <v>483</v>
      </c>
    </row>
    <row r="73" spans="1:17" ht="18" customHeight="1">
      <c r="A73" s="668"/>
      <c r="B73" s="20"/>
      <c r="C73" s="263"/>
      <c r="D73" s="263"/>
      <c r="E73" s="263"/>
      <c r="F73" s="263"/>
      <c r="G73" s="263"/>
      <c r="H73" s="263"/>
      <c r="I73" s="263"/>
      <c r="J73" s="263"/>
      <c r="K73" s="20"/>
      <c r="L73" s="20"/>
      <c r="M73" s="669"/>
    </row>
    <row r="74" spans="1:17" ht="18" customHeight="1">
      <c r="A74" s="431" t="s">
        <v>627</v>
      </c>
      <c r="B74" s="427"/>
      <c r="C74" s="263"/>
      <c r="K74" s="427"/>
      <c r="L74" s="427"/>
      <c r="M74" s="428" t="s">
        <v>628</v>
      </c>
    </row>
    <row r="75" spans="1:17" ht="15.95" customHeight="1">
      <c r="A75" s="28"/>
      <c r="B75" s="20"/>
      <c r="C75" s="263"/>
      <c r="D75" s="263"/>
      <c r="E75" s="263"/>
      <c r="F75" s="263"/>
      <c r="G75" s="263"/>
      <c r="H75" s="263"/>
      <c r="I75" s="263"/>
      <c r="J75" s="263"/>
      <c r="K75" s="263"/>
      <c r="L75" s="263"/>
      <c r="M75" s="263"/>
    </row>
    <row r="76" spans="1:17" ht="18" customHeight="1" thickBot="1">
      <c r="A76" s="18" t="s">
        <v>629</v>
      </c>
      <c r="M76" s="151" t="s">
        <v>840</v>
      </c>
    </row>
    <row r="77" spans="1:17" ht="18" customHeight="1" thickTop="1">
      <c r="A77" s="1387"/>
      <c r="B77" s="1322"/>
      <c r="C77" s="1322"/>
      <c r="D77" s="1323"/>
      <c r="E77" s="1317">
        <v>2017</v>
      </c>
      <c r="F77" s="1317"/>
      <c r="G77" s="1317"/>
      <c r="H77" s="1317">
        <v>2016</v>
      </c>
      <c r="I77" s="1322"/>
      <c r="J77" s="1322"/>
      <c r="K77" s="1322"/>
      <c r="L77" s="1322"/>
      <c r="M77" s="1316"/>
    </row>
    <row r="78" spans="1:17" ht="18" customHeight="1">
      <c r="A78" s="22" t="s">
        <v>1123</v>
      </c>
      <c r="B78" s="662"/>
      <c r="C78" s="662"/>
      <c r="D78" s="663"/>
      <c r="E78" s="663">
        <f>'[9]P81--85écoR5'!E78</f>
        <v>24803</v>
      </c>
      <c r="F78" s="521"/>
      <c r="G78" s="1853"/>
      <c r="H78" s="663">
        <f>'[9]P81--85écoR5'!H78</f>
        <v>18876</v>
      </c>
      <c r="I78" s="197"/>
      <c r="J78" s="197"/>
      <c r="K78" s="197"/>
      <c r="L78" s="197"/>
      <c r="M78" s="525" t="s">
        <v>1122</v>
      </c>
    </row>
    <row r="79" spans="1:17" ht="18" customHeight="1" thickBot="1">
      <c r="A79" s="1291" t="s">
        <v>10</v>
      </c>
      <c r="B79" s="1268"/>
      <c r="C79" s="1268"/>
      <c r="D79" s="1268"/>
      <c r="E79" s="1852">
        <f>'[9]P81--85écoR5'!E79</f>
        <v>75.5</v>
      </c>
      <c r="F79" s="1852"/>
      <c r="G79" s="1852"/>
      <c r="H79" s="1852">
        <f>'[9]P81--85écoR5'!H79</f>
        <v>70.099999999999994</v>
      </c>
      <c r="I79" s="1268"/>
      <c r="J79" s="1268"/>
      <c r="K79" s="1268"/>
      <c r="L79" s="1268"/>
      <c r="M79" s="1292" t="s">
        <v>188</v>
      </c>
    </row>
    <row r="80" spans="1:17" ht="15.95" customHeight="1" thickTop="1">
      <c r="A80" s="667" t="s">
        <v>647</v>
      </c>
      <c r="B80" s="667"/>
      <c r="M80" s="81" t="s">
        <v>648</v>
      </c>
    </row>
    <row r="81" spans="1:13" ht="18" customHeight="1">
      <c r="A81" s="5"/>
    </row>
    <row r="82" spans="1:13" ht="18" customHeight="1">
      <c r="A82" s="431" t="s">
        <v>649</v>
      </c>
      <c r="B82" s="427"/>
      <c r="C82" s="263"/>
      <c r="K82" s="427"/>
      <c r="L82" s="427"/>
      <c r="M82" s="428" t="s">
        <v>650</v>
      </c>
    </row>
    <row r="83" spans="1:13" s="263" customFormat="1" ht="15.95" customHeight="1">
      <c r="A83" s="28"/>
      <c r="B83" s="20"/>
    </row>
    <row r="84" spans="1:13" ht="18" customHeight="1">
      <c r="A84" s="18" t="s">
        <v>113</v>
      </c>
      <c r="M84" s="107" t="s">
        <v>265</v>
      </c>
    </row>
    <row r="85" spans="1:13" ht="15.95" customHeight="1" thickBot="1">
      <c r="A85" s="103" t="s">
        <v>21</v>
      </c>
      <c r="K85" s="24"/>
      <c r="L85" s="24"/>
      <c r="M85" s="81" t="s">
        <v>276</v>
      </c>
    </row>
    <row r="86" spans="1:13" ht="18" customHeight="1" thickTop="1">
      <c r="A86" s="1238"/>
      <c r="B86" s="2316" t="s">
        <v>272</v>
      </c>
      <c r="C86" s="2316" t="s">
        <v>271</v>
      </c>
      <c r="D86" s="2316"/>
      <c r="E86" s="2316" t="s">
        <v>261</v>
      </c>
      <c r="F86" s="1420" t="s">
        <v>269</v>
      </c>
      <c r="G86" s="1420" t="s">
        <v>267</v>
      </c>
      <c r="H86" s="2294" t="s">
        <v>266</v>
      </c>
      <c r="I86" s="2294"/>
      <c r="J86" s="2160" t="s">
        <v>266</v>
      </c>
      <c r="K86" s="1239"/>
      <c r="L86" s="1239"/>
      <c r="M86" s="1218"/>
    </row>
    <row r="87" spans="1:13" ht="18" customHeight="1">
      <c r="A87" s="124"/>
      <c r="B87" s="2323"/>
      <c r="C87" s="2323"/>
      <c r="D87" s="2323"/>
      <c r="E87" s="2323"/>
      <c r="F87" s="1430" t="s">
        <v>270</v>
      </c>
      <c r="G87" s="1430" t="s">
        <v>268</v>
      </c>
      <c r="H87" s="2307" t="s">
        <v>499</v>
      </c>
      <c r="I87" s="2307"/>
      <c r="J87" s="2161" t="s">
        <v>1255</v>
      </c>
      <c r="K87" s="179"/>
      <c r="L87" s="179"/>
      <c r="M87" s="229"/>
    </row>
    <row r="88" spans="1:13" ht="18" customHeight="1">
      <c r="A88" s="237"/>
      <c r="B88" s="1422"/>
      <c r="C88" s="2304"/>
      <c r="D88" s="2304"/>
      <c r="E88" s="1422"/>
      <c r="F88" s="1422"/>
      <c r="G88" s="1422" t="s">
        <v>23</v>
      </c>
      <c r="H88" s="2304" t="s">
        <v>22</v>
      </c>
      <c r="I88" s="2304"/>
      <c r="J88" s="1343" t="s">
        <v>180</v>
      </c>
      <c r="K88" s="153"/>
      <c r="L88" s="153"/>
      <c r="M88" s="229"/>
    </row>
    <row r="89" spans="1:13" ht="18" customHeight="1">
      <c r="A89" s="237"/>
      <c r="B89" s="70" t="s">
        <v>274</v>
      </c>
      <c r="C89" s="2304" t="s">
        <v>273</v>
      </c>
      <c r="D89" s="2304"/>
      <c r="E89" s="1422" t="s">
        <v>27</v>
      </c>
      <c r="F89" s="1422" t="s">
        <v>86</v>
      </c>
      <c r="G89" s="1422" t="s">
        <v>24</v>
      </c>
      <c r="H89" s="2304" t="s">
        <v>507</v>
      </c>
      <c r="I89" s="2304"/>
      <c r="J89" s="180" t="s">
        <v>1256</v>
      </c>
      <c r="K89" s="153"/>
      <c r="L89" s="153"/>
      <c r="M89" s="229"/>
    </row>
    <row r="90" spans="1:13" s="263" customFormat="1" ht="18" customHeight="1">
      <c r="A90" s="232"/>
      <c r="B90" s="1424"/>
      <c r="C90" s="2302"/>
      <c r="D90" s="2302"/>
      <c r="E90" s="1424"/>
      <c r="F90" s="1424" t="s">
        <v>26</v>
      </c>
      <c r="G90" s="1424" t="s">
        <v>25</v>
      </c>
      <c r="H90" s="2302"/>
      <c r="I90" s="2302"/>
      <c r="J90" s="1424"/>
      <c r="K90" s="69"/>
      <c r="L90" s="69"/>
      <c r="M90" s="142"/>
    </row>
    <row r="91" spans="1:13" s="263" customFormat="1" ht="18" customHeight="1">
      <c r="A91" s="1101" t="s">
        <v>1222</v>
      </c>
      <c r="B91" s="32"/>
      <c r="C91" s="1099"/>
      <c r="D91" s="1099"/>
      <c r="E91" s="1099"/>
      <c r="F91" s="1099"/>
      <c r="G91" s="1099"/>
      <c r="H91" s="1100"/>
      <c r="I91" s="1424"/>
      <c r="J91" s="1424"/>
      <c r="K91" s="69"/>
      <c r="L91" s="62"/>
      <c r="M91" s="1129" t="s">
        <v>1223</v>
      </c>
    </row>
    <row r="92" spans="1:13" s="263" customFormat="1" ht="18" customHeight="1">
      <c r="A92" s="232" t="s">
        <v>166</v>
      </c>
      <c r="B92" s="488">
        <f>'[3]P81--85écoR5'!B92</f>
        <v>86</v>
      </c>
      <c r="C92" s="2312">
        <f>'[3]P81--85écoR5'!C92</f>
        <v>30</v>
      </c>
      <c r="D92" s="2312">
        <f>'[3]P81--85écoR5'!D92</f>
        <v>0</v>
      </c>
      <c r="E92" s="488">
        <f>'[3]P81--85écoR5'!E92</f>
        <v>4892</v>
      </c>
      <c r="F92" s="488">
        <f>'[3]P81--85écoR5'!F92</f>
        <v>4853</v>
      </c>
      <c r="G92" s="1964" t="str">
        <f>'[3]P81--85écoR5'!G92</f>
        <v>…</v>
      </c>
      <c r="H92" s="2318">
        <f>'[3]P81--85écoR5'!H92</f>
        <v>5961</v>
      </c>
      <c r="I92" s="2318">
        <f>'[3]P81--85écoR5'!I92</f>
        <v>0</v>
      </c>
      <c r="J92" s="1721">
        <f>'[3]P81--85écoR5'!J92</f>
        <v>291</v>
      </c>
      <c r="K92" s="273"/>
      <c r="L92" s="274"/>
      <c r="M92" s="155" t="s">
        <v>275</v>
      </c>
    </row>
    <row r="93" spans="1:13" s="263" customFormat="1" ht="18" customHeight="1">
      <c r="A93" s="30" t="s">
        <v>10</v>
      </c>
      <c r="B93" s="1959">
        <f>'[3]P81--85écoR5'!B93</f>
        <v>0.49114791547687037</v>
      </c>
      <c r="C93" s="2322">
        <f>'[3]P81--85écoR5'!C93</f>
        <v>2.2523875307826294E-2</v>
      </c>
      <c r="D93" s="2322">
        <f>'[3]P81--85écoR5'!D93</f>
        <v>0</v>
      </c>
      <c r="E93" s="1959">
        <f>'[3]P81--85écoR5'!E93</f>
        <v>1.3341187507499646</v>
      </c>
      <c r="F93" s="1959">
        <f>'[3]P81--85écoR5'!F93</f>
        <v>1.2089310936678714</v>
      </c>
      <c r="G93" s="1956" t="str">
        <f>'[3]P81--85écoR5'!G93</f>
        <v>…</v>
      </c>
      <c r="H93" s="2322">
        <f>'[3]P81--85écoR5'!H93</f>
        <v>0.93825108486757292</v>
      </c>
      <c r="I93" s="2322">
        <f>'[3]P81--85écoR5'!I93</f>
        <v>0</v>
      </c>
      <c r="J93" s="1959">
        <f>'[3]P81--85écoR5'!J93</f>
        <v>4.1358726549175664</v>
      </c>
      <c r="K93" s="164"/>
      <c r="L93" s="164"/>
      <c r="M93" s="123" t="s">
        <v>188</v>
      </c>
    </row>
    <row r="94" spans="1:13" ht="15.95" customHeight="1">
      <c r="A94" s="1106"/>
      <c r="B94" s="1130"/>
      <c r="C94" s="1130"/>
      <c r="D94" s="1130"/>
      <c r="E94" s="1130"/>
      <c r="F94" s="1130"/>
      <c r="G94" s="1130"/>
      <c r="H94" s="1130"/>
      <c r="I94" s="1130"/>
      <c r="J94" s="1130"/>
      <c r="K94" s="1133"/>
      <c r="L94" s="1133"/>
      <c r="M94" s="1134"/>
    </row>
    <row r="95" spans="1:13" ht="15.95" customHeight="1">
      <c r="A95" s="1102" t="s">
        <v>1224</v>
      </c>
      <c r="B95" s="1955"/>
      <c r="C95" s="106"/>
      <c r="D95" s="106"/>
      <c r="E95" s="106"/>
      <c r="F95" s="106"/>
      <c r="G95" s="106"/>
      <c r="H95" s="361"/>
      <c r="I95" s="1955"/>
      <c r="J95" s="1955"/>
      <c r="K95" s="69"/>
      <c r="L95" s="69"/>
      <c r="M95" s="1132" t="s">
        <v>1225</v>
      </c>
    </row>
    <row r="96" spans="1:13" ht="18" customHeight="1">
      <c r="A96" s="232" t="s">
        <v>166</v>
      </c>
      <c r="B96" s="488">
        <f>'[3]P81--85écoR5'!B96</f>
        <v>135</v>
      </c>
      <c r="C96" s="2312">
        <f>'[3]P81--85écoR5'!C96</f>
        <v>29</v>
      </c>
      <c r="D96" s="2312">
        <f>'[3]P81--85écoR5'!D96</f>
        <v>0</v>
      </c>
      <c r="E96" s="488">
        <f>'[3]P81--85écoR5'!E96</f>
        <v>2911</v>
      </c>
      <c r="F96" s="488">
        <f>'[3]P81--85écoR5'!F96</f>
        <v>3206</v>
      </c>
      <c r="G96" s="1964" t="str">
        <f>'[3]P81--85écoR5'!G96</f>
        <v>…</v>
      </c>
      <c r="H96" s="2318">
        <f>'[3]P81--85écoR5'!H96</f>
        <v>2379</v>
      </c>
      <c r="I96" s="2318">
        <f>'[3]P81--85écoR5'!I96</f>
        <v>0</v>
      </c>
      <c r="J96" s="1721" t="str">
        <f>'[3]P81--85écoR5'!J96</f>
        <v>…</v>
      </c>
      <c r="K96" s="273"/>
      <c r="L96" s="274"/>
      <c r="M96" s="155" t="s">
        <v>275</v>
      </c>
    </row>
    <row r="97" spans="1:13" ht="18" customHeight="1" thickBot="1">
      <c r="A97" s="1183" t="s">
        <v>10</v>
      </c>
      <c r="B97" s="1958">
        <f>'[3]P81--85écoR5'!B97</f>
        <v>0.70933165195460279</v>
      </c>
      <c r="C97" s="2317">
        <f>'[3]P81--85écoR5'!C97</f>
        <v>1.9204407742687425E-2</v>
      </c>
      <c r="D97" s="2317">
        <f>'[3]P81--85écoR5'!D97</f>
        <v>0</v>
      </c>
      <c r="E97" s="1958">
        <f>'[3]P81--85écoR5'!E97</f>
        <v>0.7641081773486943</v>
      </c>
      <c r="F97" s="1958">
        <f>'[3]P81--85écoR5'!F97</f>
        <v>0.75723399380702583</v>
      </c>
      <c r="G97" s="1960" t="str">
        <f>'[3]P81--85écoR5'!G97</f>
        <v>…</v>
      </c>
      <c r="H97" s="2317">
        <f>'[3]P81--85écoR5'!H97</f>
        <v>0.31754379408105843</v>
      </c>
      <c r="I97" s="2317">
        <f>'[3]P81--85écoR5'!I97</f>
        <v>0</v>
      </c>
      <c r="J97" s="1958" t="str">
        <f>'[3]P81--85écoR5'!J97</f>
        <v>…</v>
      </c>
      <c r="K97" s="1286"/>
      <c r="L97" s="1286"/>
      <c r="M97" s="1179" t="s">
        <v>188</v>
      </c>
    </row>
    <row r="98" spans="1:13" s="263" customFormat="1" ht="15.95" customHeight="1" thickTop="1">
      <c r="A98" s="2320" t="s">
        <v>1258</v>
      </c>
      <c r="B98" s="2321"/>
      <c r="C98" s="2321"/>
      <c r="D98" s="2321"/>
      <c r="E98" s="2321"/>
      <c r="F98" s="2321"/>
      <c r="G98" s="2321"/>
      <c r="H98" s="81"/>
      <c r="I98" s="2313" t="s">
        <v>1257</v>
      </c>
      <c r="J98" s="2313"/>
      <c r="K98" s="2313"/>
      <c r="L98" s="2313"/>
      <c r="M98" s="2313"/>
    </row>
    <row r="99" spans="1:13" s="263" customFormat="1" ht="18" customHeight="1">
      <c r="A99" s="237"/>
      <c r="B99" s="432"/>
      <c r="C99" s="432"/>
      <c r="D99" s="432"/>
      <c r="E99" s="432"/>
      <c r="F99" s="432"/>
      <c r="G99" s="432"/>
      <c r="H99" s="432"/>
      <c r="I99" s="432"/>
      <c r="J99" s="432"/>
      <c r="K99" s="432"/>
      <c r="L99" s="432"/>
      <c r="M99" s="81"/>
    </row>
    <row r="100" spans="1:13" ht="18" customHeight="1">
      <c r="A100" s="18" t="s">
        <v>114</v>
      </c>
      <c r="M100" s="107" t="s">
        <v>277</v>
      </c>
    </row>
    <row r="101" spans="1:13" ht="18" customHeight="1" thickBot="1">
      <c r="A101" s="103" t="s">
        <v>21</v>
      </c>
      <c r="K101" s="24"/>
      <c r="L101" s="24"/>
      <c r="M101" s="81" t="s">
        <v>276</v>
      </c>
    </row>
    <row r="102" spans="1:13" ht="18" customHeight="1" thickTop="1">
      <c r="A102" s="1321"/>
      <c r="B102" s="1316"/>
      <c r="C102" s="1322"/>
      <c r="D102" s="1323"/>
      <c r="E102" s="1317">
        <v>2017</v>
      </c>
      <c r="F102" s="1317"/>
      <c r="G102" s="1317"/>
      <c r="H102" s="1317">
        <v>2016</v>
      </c>
      <c r="I102" s="1323"/>
      <c r="J102" s="1322"/>
      <c r="K102" s="1322"/>
      <c r="L102" s="1322"/>
      <c r="M102" s="1316"/>
    </row>
    <row r="103" spans="1:13" ht="18" customHeight="1">
      <c r="A103" s="275" t="s">
        <v>28</v>
      </c>
      <c r="B103" s="197"/>
      <c r="C103" s="1448"/>
      <c r="D103" s="1448"/>
      <c r="E103" s="1448">
        <f>'[3]P81--85écoR5'!E103</f>
        <v>1907.2840000000001</v>
      </c>
      <c r="F103" s="1448"/>
      <c r="G103" s="1448"/>
      <c r="H103" s="1448" t="str">
        <f>'[3]P81--85écoR5'!H103</f>
        <v>…</v>
      </c>
      <c r="I103" s="197"/>
      <c r="J103" s="197"/>
      <c r="K103" s="197"/>
      <c r="L103" s="197"/>
      <c r="M103" s="139" t="s">
        <v>278</v>
      </c>
    </row>
    <row r="104" spans="1:13" ht="18" customHeight="1">
      <c r="A104" s="275" t="s">
        <v>87</v>
      </c>
      <c r="B104" s="197"/>
      <c r="C104" s="1448"/>
      <c r="D104" s="1448"/>
      <c r="E104" s="1448">
        <f>'[3]P81--85écoR5'!E104</f>
        <v>4.5419999999999998</v>
      </c>
      <c r="F104" s="1448"/>
      <c r="G104" s="1448"/>
      <c r="H104" s="1448" t="str">
        <f>'[3]P81--85écoR5'!H104</f>
        <v>…</v>
      </c>
      <c r="I104" s="197"/>
      <c r="J104" s="197"/>
      <c r="K104" s="197"/>
      <c r="L104" s="197"/>
      <c r="M104" s="139" t="s">
        <v>279</v>
      </c>
    </row>
    <row r="105" spans="1:13" ht="18" customHeight="1">
      <c r="A105" s="275" t="s">
        <v>88</v>
      </c>
      <c r="B105" s="197"/>
      <c r="C105" s="1448"/>
      <c r="D105" s="1448"/>
      <c r="E105" s="1448">
        <f>'[3]P81--85écoR5'!E105</f>
        <v>339.14400000000001</v>
      </c>
      <c r="F105" s="1448"/>
      <c r="G105" s="1448"/>
      <c r="H105" s="1448" t="str">
        <f>'[3]P81--85écoR5'!H105</f>
        <v>…</v>
      </c>
      <c r="I105" s="197"/>
      <c r="J105" s="197"/>
      <c r="K105" s="197"/>
      <c r="L105" s="197"/>
      <c r="M105" s="139" t="s">
        <v>280</v>
      </c>
    </row>
    <row r="106" spans="1:13" ht="18" customHeight="1">
      <c r="A106" s="275" t="s">
        <v>89</v>
      </c>
      <c r="B106" s="197"/>
      <c r="C106" s="1448"/>
      <c r="D106" s="1448"/>
      <c r="E106" s="1448">
        <f>'[3]P81--85écoR5'!E106</f>
        <v>646.59199999999998</v>
      </c>
      <c r="F106" s="1448"/>
      <c r="G106" s="1448"/>
      <c r="H106" s="1448" t="str">
        <f>'[3]P81--85écoR5'!H106</f>
        <v>…</v>
      </c>
      <c r="I106" s="197"/>
      <c r="J106" s="197"/>
      <c r="K106" s="197"/>
      <c r="L106" s="197"/>
      <c r="M106" s="139" t="s">
        <v>281</v>
      </c>
    </row>
    <row r="107" spans="1:13" ht="18" customHeight="1" thickBot="1">
      <c r="A107" s="1290" t="s">
        <v>90</v>
      </c>
      <c r="B107" s="1288"/>
      <c r="C107" s="1289"/>
      <c r="D107" s="1289"/>
      <c r="E107" s="1289">
        <f>'[3]P81--85écoR5'!E107</f>
        <v>13.007999999999999</v>
      </c>
      <c r="F107" s="1289"/>
      <c r="G107" s="1289"/>
      <c r="H107" s="1289" t="str">
        <f>'[3]P81--85écoR5'!H107</f>
        <v>…</v>
      </c>
      <c r="I107" s="1288"/>
      <c r="J107" s="1288"/>
      <c r="K107" s="1288"/>
      <c r="L107" s="1288"/>
      <c r="M107" s="1207" t="s">
        <v>282</v>
      </c>
    </row>
    <row r="108" spans="1:13" ht="15.95" customHeight="1" thickTop="1">
      <c r="A108" s="2320" t="s">
        <v>1258</v>
      </c>
      <c r="B108" s="2321"/>
      <c r="C108" s="2321"/>
      <c r="D108" s="2321"/>
      <c r="E108" s="2321"/>
      <c r="F108" s="2321"/>
      <c r="G108" s="2321"/>
      <c r="I108" s="2313" t="s">
        <v>1257</v>
      </c>
      <c r="J108" s="2313"/>
      <c r="K108" s="2313"/>
      <c r="L108" s="2313"/>
      <c r="M108" s="2313"/>
    </row>
    <row r="109" spans="1:13" ht="18" customHeight="1">
      <c r="A109" s="237"/>
      <c r="B109" s="432"/>
      <c r="C109" s="432"/>
      <c r="D109" s="432"/>
      <c r="E109" s="432"/>
      <c r="F109" s="432"/>
      <c r="G109" s="432"/>
      <c r="H109" s="432"/>
      <c r="I109" s="432"/>
      <c r="J109" s="432"/>
      <c r="K109" s="432"/>
      <c r="L109" s="432"/>
      <c r="M109" s="229"/>
    </row>
    <row r="110" spans="1:13" ht="18" customHeight="1">
      <c r="A110" s="18" t="s">
        <v>115</v>
      </c>
      <c r="M110" s="107" t="s">
        <v>283</v>
      </c>
    </row>
    <row r="111" spans="1:13" ht="18" customHeight="1" thickBot="1">
      <c r="A111" s="103" t="s">
        <v>21</v>
      </c>
      <c r="K111" s="24"/>
      <c r="L111" s="24"/>
      <c r="M111" s="81" t="s">
        <v>276</v>
      </c>
    </row>
    <row r="112" spans="1:13" ht="18" customHeight="1" thickTop="1">
      <c r="A112" s="1321"/>
      <c r="B112" s="1316"/>
      <c r="C112" s="1322"/>
      <c r="D112" s="1323"/>
      <c r="E112" s="1317">
        <v>2017</v>
      </c>
      <c r="F112" s="1317"/>
      <c r="G112" s="1317"/>
      <c r="H112" s="1317">
        <v>2016</v>
      </c>
      <c r="I112" s="1323"/>
      <c r="J112" s="1322"/>
      <c r="K112" s="1322"/>
      <c r="L112" s="1322"/>
      <c r="M112" s="1316"/>
    </row>
    <row r="113" spans="1:16" ht="18" customHeight="1">
      <c r="A113" s="269" t="s">
        <v>28</v>
      </c>
      <c r="B113" s="197"/>
      <c r="C113" s="197"/>
      <c r="D113" s="1448"/>
      <c r="E113" s="1448">
        <f>'[3]P81--85écoR5'!E113</f>
        <v>128.14599999999999</v>
      </c>
      <c r="F113" s="1448"/>
      <c r="G113" s="1448"/>
      <c r="H113" s="1448" t="str">
        <f>'[3]P81--85écoR5'!H113</f>
        <v>…</v>
      </c>
      <c r="I113" s="197"/>
      <c r="J113" s="197"/>
      <c r="K113" s="197"/>
      <c r="L113" s="197"/>
      <c r="M113" s="139" t="s">
        <v>278</v>
      </c>
    </row>
    <row r="114" spans="1:16" ht="18" customHeight="1">
      <c r="A114" s="269" t="s">
        <v>87</v>
      </c>
      <c r="B114" s="197"/>
      <c r="C114" s="197"/>
      <c r="D114" s="1448"/>
      <c r="E114" s="1448" t="str">
        <f>'[3]P81--85écoR5'!E114</f>
        <v>…</v>
      </c>
      <c r="F114" s="1448"/>
      <c r="G114" s="1448"/>
      <c r="H114" s="1448" t="str">
        <f>'[3]P81--85écoR5'!H114</f>
        <v>…</v>
      </c>
      <c r="I114" s="197"/>
      <c r="J114" s="197"/>
      <c r="K114" s="197"/>
      <c r="L114" s="197"/>
      <c r="M114" s="139" t="s">
        <v>279</v>
      </c>
    </row>
    <row r="115" spans="1:16" ht="18" customHeight="1">
      <c r="A115" s="269" t="s">
        <v>88</v>
      </c>
      <c r="B115" s="197"/>
      <c r="C115" s="197"/>
      <c r="D115" s="1448"/>
      <c r="E115" s="1448">
        <f>'[3]P81--85écoR5'!E115</f>
        <v>1.99</v>
      </c>
      <c r="F115" s="1448"/>
      <c r="G115" s="1448"/>
      <c r="H115" s="1448" t="str">
        <f>'[3]P81--85écoR5'!H115</f>
        <v>…</v>
      </c>
      <c r="I115" s="197"/>
      <c r="J115" s="197"/>
      <c r="K115" s="197"/>
      <c r="L115" s="197"/>
      <c r="M115" s="139" t="s">
        <v>280</v>
      </c>
    </row>
    <row r="116" spans="1:16" ht="18" customHeight="1">
      <c r="A116" s="269" t="s">
        <v>89</v>
      </c>
      <c r="B116" s="197"/>
      <c r="C116" s="197"/>
      <c r="D116" s="1448"/>
      <c r="E116" s="1448">
        <f>'[3]P81--85écoR5'!E116</f>
        <v>4.077</v>
      </c>
      <c r="F116" s="1448"/>
      <c r="G116" s="1448"/>
      <c r="H116" s="1448" t="str">
        <f>'[3]P81--85écoR5'!H116</f>
        <v>…</v>
      </c>
      <c r="I116" s="197"/>
      <c r="J116" s="197"/>
      <c r="K116" s="197"/>
      <c r="L116" s="197"/>
      <c r="M116" s="139" t="s">
        <v>281</v>
      </c>
    </row>
    <row r="117" spans="1:16" ht="18" customHeight="1" thickBot="1">
      <c r="A117" s="1290" t="s">
        <v>90</v>
      </c>
      <c r="B117" s="1288"/>
      <c r="C117" s="1289"/>
      <c r="D117" s="1289"/>
      <c r="E117" s="1289">
        <f>'[3]P81--85écoR5'!E117</f>
        <v>0.629</v>
      </c>
      <c r="F117" s="1289"/>
      <c r="G117" s="1289"/>
      <c r="H117" s="1289" t="str">
        <f>'[3]P81--85écoR5'!H117</f>
        <v>…</v>
      </c>
      <c r="I117" s="1288"/>
      <c r="J117" s="1288"/>
      <c r="K117" s="1288"/>
      <c r="L117" s="1288"/>
      <c r="M117" s="1207" t="s">
        <v>282</v>
      </c>
    </row>
    <row r="118" spans="1:16" ht="27.75" customHeight="1" thickTop="1" thickBot="1">
      <c r="A118" s="2370" t="s">
        <v>1258</v>
      </c>
      <c r="B118" s="2371"/>
      <c r="C118" s="2371"/>
      <c r="D118" s="2371"/>
      <c r="E118" s="2371"/>
      <c r="F118" s="2371"/>
      <c r="G118" s="2371"/>
      <c r="H118" s="695"/>
      <c r="I118" s="2372" t="s">
        <v>1257</v>
      </c>
      <c r="J118" s="2372"/>
      <c r="K118" s="2372"/>
      <c r="L118" s="2372"/>
      <c r="M118" s="2372"/>
    </row>
    <row r="119" spans="1:16" ht="13.5" customHeight="1" thickTop="1">
      <c r="A119" s="945"/>
      <c r="B119" s="945"/>
      <c r="C119" s="928"/>
      <c r="D119" s="928"/>
      <c r="E119" s="928"/>
      <c r="F119" s="928"/>
      <c r="G119" s="928"/>
      <c r="H119" s="928"/>
      <c r="I119" s="928"/>
      <c r="J119" s="928"/>
      <c r="K119" s="928"/>
      <c r="L119" s="928"/>
      <c r="M119" s="928"/>
      <c r="N119" s="286"/>
    </row>
    <row r="120" spans="1:16" ht="18" customHeight="1">
      <c r="A120" s="47"/>
      <c r="B120" s="281"/>
      <c r="C120" s="283"/>
      <c r="D120" s="282"/>
      <c r="E120" s="282"/>
      <c r="F120" s="281"/>
      <c r="G120" s="281"/>
      <c r="H120" s="281"/>
      <c r="I120" s="281"/>
      <c r="J120" s="281"/>
      <c r="K120" s="281"/>
      <c r="L120" s="281"/>
      <c r="M120" s="237"/>
      <c r="N120" s="287"/>
    </row>
    <row r="121" spans="1:16" ht="18" customHeight="1">
      <c r="A121" s="431" t="s">
        <v>651</v>
      </c>
      <c r="B121" s="427"/>
      <c r="C121" s="263"/>
      <c r="K121" s="427"/>
      <c r="L121" s="427"/>
      <c r="M121" s="428" t="s">
        <v>652</v>
      </c>
    </row>
    <row r="122" spans="1:16" ht="18" customHeight="1">
      <c r="A122" s="28"/>
      <c r="B122" s="20"/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</row>
    <row r="123" spans="1:16" ht="18" customHeight="1" thickBot="1">
      <c r="A123" s="18" t="s">
        <v>116</v>
      </c>
      <c r="M123" s="107" t="s">
        <v>289</v>
      </c>
    </row>
    <row r="124" spans="1:16" ht="36" customHeight="1" thickTop="1">
      <c r="A124" s="1242"/>
      <c r="B124" s="1243" t="s">
        <v>191</v>
      </c>
      <c r="C124" s="1243" t="s">
        <v>393</v>
      </c>
      <c r="D124" s="2316" t="s">
        <v>581</v>
      </c>
      <c r="E124" s="2316"/>
      <c r="F124" s="1244" t="s">
        <v>563</v>
      </c>
      <c r="G124" s="1245" t="s">
        <v>288</v>
      </c>
      <c r="H124" s="1245" t="s">
        <v>287</v>
      </c>
      <c r="I124" s="1245" t="s">
        <v>286</v>
      </c>
      <c r="J124" s="1444" t="s">
        <v>285</v>
      </c>
      <c r="K124" s="1444" t="s">
        <v>284</v>
      </c>
      <c r="L124" s="1444"/>
      <c r="M124" s="1242"/>
      <c r="P124" s="2"/>
    </row>
    <row r="125" spans="1:16" ht="36" customHeight="1">
      <c r="A125" s="277"/>
      <c r="B125" s="1427" t="s">
        <v>4</v>
      </c>
      <c r="C125" s="1427" t="s">
        <v>434</v>
      </c>
      <c r="D125" s="2315" t="s">
        <v>582</v>
      </c>
      <c r="E125" s="2315"/>
      <c r="F125" s="1443" t="s">
        <v>564</v>
      </c>
      <c r="G125" s="1427" t="s">
        <v>33</v>
      </c>
      <c r="H125" s="1427" t="s">
        <v>32</v>
      </c>
      <c r="I125" s="1427" t="s">
        <v>31</v>
      </c>
      <c r="J125" s="1427" t="s">
        <v>30</v>
      </c>
      <c r="K125" s="1427" t="s">
        <v>29</v>
      </c>
      <c r="L125" s="1427"/>
      <c r="M125" s="278"/>
      <c r="P125" s="2"/>
    </row>
    <row r="126" spans="1:16" ht="18" customHeight="1">
      <c r="A126" s="1101" t="s">
        <v>1230</v>
      </c>
      <c r="B126" s="654"/>
      <c r="C126" s="654"/>
      <c r="D126" s="1135"/>
      <c r="E126" s="1135"/>
      <c r="F126" s="1135"/>
      <c r="G126" s="654"/>
      <c r="H126" s="654"/>
      <c r="I126" s="654"/>
      <c r="J126" s="654"/>
      <c r="K126" s="654"/>
      <c r="L126" s="654"/>
      <c r="M126" s="74" t="s">
        <v>1232</v>
      </c>
    </row>
    <row r="127" spans="1:16" ht="18" customHeight="1">
      <c r="A127" s="232" t="s">
        <v>167</v>
      </c>
      <c r="B127" s="1437">
        <f>'[2]P81--85écoR5'!B127</f>
        <v>164</v>
      </c>
      <c r="C127" s="1437">
        <f>'[2]P81--85écoR5'!C127</f>
        <v>86</v>
      </c>
      <c r="D127" s="2314">
        <f>'[2]P81--85écoR5'!D127:E127</f>
        <v>8</v>
      </c>
      <c r="E127" s="2314"/>
      <c r="F127" s="1437">
        <f>'[2]P81--85écoR5'!F127</f>
        <v>23</v>
      </c>
      <c r="G127" s="1437">
        <f>'[2]P81--85écoR5'!G127</f>
        <v>1</v>
      </c>
      <c r="H127" s="1437">
        <f>'[2]P81--85écoR5'!H127</f>
        <v>7</v>
      </c>
      <c r="I127" s="1437">
        <f>'[2]P81--85écoR5'!I127</f>
        <v>4</v>
      </c>
      <c r="J127" s="1437">
        <f>'[2]P81--85écoR5'!J127</f>
        <v>15</v>
      </c>
      <c r="K127" s="1437">
        <f>'[2]P81--85écoR5'!K127</f>
        <v>20</v>
      </c>
      <c r="L127" s="280"/>
      <c r="M127" s="155" t="s">
        <v>290</v>
      </c>
    </row>
    <row r="128" spans="1:16" ht="18" customHeight="1">
      <c r="A128" s="30" t="s">
        <v>10</v>
      </c>
      <c r="B128" s="1447">
        <f>'[2]P81--85écoR5'!B128</f>
        <v>100</v>
      </c>
      <c r="C128" s="1447">
        <f>'[2]P81--85écoR5'!C128</f>
        <v>52.439024390243901</v>
      </c>
      <c r="D128" s="2311">
        <f>'[2]P81--85écoR5'!D128:E128</f>
        <v>4.8780487804878048</v>
      </c>
      <c r="E128" s="2311"/>
      <c r="F128" s="1447">
        <f>'[2]P81--85écoR5'!F128</f>
        <v>14.02439024390244</v>
      </c>
      <c r="G128" s="1447">
        <f>'[2]P81--85écoR5'!G128</f>
        <v>0.6097560975609756</v>
      </c>
      <c r="H128" s="1447">
        <f>'[2]P81--85écoR5'!H128</f>
        <v>4.2682926829268295</v>
      </c>
      <c r="I128" s="1447">
        <f>'[2]P81--85écoR5'!I128</f>
        <v>2.4390243902439024</v>
      </c>
      <c r="J128" s="1447">
        <f>'[2]P81--85écoR5'!J128</f>
        <v>9.1463414634146343</v>
      </c>
      <c r="K128" s="1447">
        <f>'[2]P81--85écoR5'!K128</f>
        <v>12.195121951219512</v>
      </c>
      <c r="L128" s="1447"/>
      <c r="M128" s="123" t="s">
        <v>188</v>
      </c>
    </row>
    <row r="129" spans="1:13" ht="18" customHeight="1">
      <c r="A129" s="1106"/>
      <c r="B129" s="1130"/>
      <c r="C129" s="1130"/>
      <c r="D129" s="1130"/>
      <c r="E129" s="1130"/>
      <c r="F129" s="1130"/>
      <c r="G129" s="1130"/>
      <c r="H129" s="1130"/>
      <c r="I129" s="1130"/>
      <c r="J129" s="1130"/>
      <c r="K129" s="1130"/>
      <c r="L129" s="1130"/>
      <c r="M129" s="1134"/>
    </row>
    <row r="130" spans="1:13" ht="18" customHeight="1">
      <c r="A130" s="1102" t="s">
        <v>1231</v>
      </c>
      <c r="B130" s="1427"/>
      <c r="C130" s="1427"/>
      <c r="D130" s="1443"/>
      <c r="E130" s="1443"/>
      <c r="F130" s="1443"/>
      <c r="G130" s="1427"/>
      <c r="H130" s="1427"/>
      <c r="I130" s="1427"/>
      <c r="J130" s="1427"/>
      <c r="K130" s="1427"/>
      <c r="L130" s="1427"/>
      <c r="M130" s="1103" t="s">
        <v>1233</v>
      </c>
    </row>
    <row r="131" spans="1:13" s="263" customFormat="1" ht="18" customHeight="1">
      <c r="A131" s="232" t="s">
        <v>167</v>
      </c>
      <c r="B131" s="1437">
        <f>'[2]P81--85écoR5'!B131</f>
        <v>169</v>
      </c>
      <c r="C131" s="1437">
        <f>'[2]P81--85écoR5'!C131</f>
        <v>87</v>
      </c>
      <c r="D131" s="2314">
        <f>'[2]P81--85écoR5'!D131:E131</f>
        <v>8</v>
      </c>
      <c r="E131" s="2314"/>
      <c r="F131" s="1437">
        <f>'[2]P81--85écoR5'!F131</f>
        <v>26</v>
      </c>
      <c r="G131" s="1437">
        <f>'[2]P81--85écoR5'!G131</f>
        <v>1</v>
      </c>
      <c r="H131" s="1437">
        <f>'[2]P81--85écoR5'!H131</f>
        <v>7</v>
      </c>
      <c r="I131" s="1437">
        <f>'[2]P81--85écoR5'!I131</f>
        <v>5</v>
      </c>
      <c r="J131" s="1437">
        <f>'[2]P81--85écoR5'!J131</f>
        <v>15</v>
      </c>
      <c r="K131" s="1437">
        <f>'[2]P81--85écoR5'!K131</f>
        <v>20</v>
      </c>
      <c r="L131" s="280"/>
      <c r="M131" s="155" t="s">
        <v>290</v>
      </c>
    </row>
    <row r="132" spans="1:13" ht="18" customHeight="1" thickBot="1">
      <c r="A132" s="1183" t="s">
        <v>10</v>
      </c>
      <c r="B132" s="1435">
        <f>'[2]P81--85écoR5'!B132</f>
        <v>100</v>
      </c>
      <c r="C132" s="1435">
        <f>'[2]P81--85écoR5'!C132</f>
        <v>51.479289940828401</v>
      </c>
      <c r="D132" s="2342">
        <f>'[2]P81--85écoR5'!D132:E132</f>
        <v>4.7337278106508878</v>
      </c>
      <c r="E132" s="2342"/>
      <c r="F132" s="1435">
        <f>'[2]P81--85écoR5'!F132</f>
        <v>15.384615384615385</v>
      </c>
      <c r="G132" s="1435">
        <f>'[2]P81--85écoR5'!G132</f>
        <v>0.59171597633136097</v>
      </c>
      <c r="H132" s="1435">
        <f>'[2]P81--85écoR5'!H132</f>
        <v>4.1420118343195274</v>
      </c>
      <c r="I132" s="1435">
        <f>'[2]P81--85écoR5'!I132</f>
        <v>2.9585798816568047</v>
      </c>
      <c r="J132" s="1435">
        <f>'[2]P81--85écoR5'!J132</f>
        <v>8.8757396449704142</v>
      </c>
      <c r="K132" s="1435">
        <f>'[2]P81--85écoR5'!K132</f>
        <v>11.834319526627219</v>
      </c>
      <c r="L132" s="1435"/>
      <c r="M132" s="1179" t="s">
        <v>188</v>
      </c>
    </row>
    <row r="133" spans="1:13" ht="18" customHeight="1" thickTop="1">
      <c r="A133" s="102" t="s">
        <v>565</v>
      </c>
      <c r="B133" s="102"/>
      <c r="C133" s="102"/>
      <c r="D133" s="102"/>
      <c r="E133" s="102"/>
      <c r="F133" s="456"/>
      <c r="G133" s="457"/>
      <c r="H133" s="457"/>
      <c r="M133" s="265" t="s">
        <v>566</v>
      </c>
    </row>
    <row r="134" spans="1:13" ht="18" customHeight="1">
      <c r="A134" s="98" t="s">
        <v>1259</v>
      </c>
      <c r="B134" s="98"/>
      <c r="M134" s="81" t="s">
        <v>1260</v>
      </c>
    </row>
    <row r="135" spans="1:13" ht="18" customHeight="1"/>
    <row r="136" spans="1:13" ht="18" customHeight="1" thickBot="1">
      <c r="A136" s="18" t="s">
        <v>117</v>
      </c>
      <c r="M136" s="107" t="s">
        <v>292</v>
      </c>
    </row>
    <row r="137" spans="1:13" ht="36" customHeight="1" thickTop="1">
      <c r="A137" s="1242"/>
      <c r="B137" s="1444" t="s">
        <v>191</v>
      </c>
      <c r="C137" s="1444" t="s">
        <v>393</v>
      </c>
      <c r="D137" s="2316" t="s">
        <v>581</v>
      </c>
      <c r="E137" s="2316"/>
      <c r="F137" s="1244" t="s">
        <v>563</v>
      </c>
      <c r="G137" s="1245" t="s">
        <v>288</v>
      </c>
      <c r="H137" s="1245" t="s">
        <v>287</v>
      </c>
      <c r="I137" s="1245" t="s">
        <v>286</v>
      </c>
      <c r="J137" s="1444" t="s">
        <v>285</v>
      </c>
      <c r="K137" s="1444" t="s">
        <v>284</v>
      </c>
      <c r="L137" s="1444"/>
      <c r="M137" s="1242"/>
    </row>
    <row r="138" spans="1:13" ht="36" customHeight="1">
      <c r="A138" s="277"/>
      <c r="B138" s="1427" t="s">
        <v>4</v>
      </c>
      <c r="C138" s="1427" t="s">
        <v>394</v>
      </c>
      <c r="D138" s="2315" t="s">
        <v>582</v>
      </c>
      <c r="E138" s="2315"/>
      <c r="F138" s="1443" t="s">
        <v>564</v>
      </c>
      <c r="G138" s="1427" t="s">
        <v>33</v>
      </c>
      <c r="H138" s="1427" t="s">
        <v>32</v>
      </c>
      <c r="I138" s="1427" t="s">
        <v>31</v>
      </c>
      <c r="J138" s="1427" t="s">
        <v>30</v>
      </c>
      <c r="K138" s="1427" t="s">
        <v>29</v>
      </c>
      <c r="L138" s="1427"/>
      <c r="M138" s="278"/>
    </row>
    <row r="139" spans="1:13" ht="18" customHeight="1">
      <c r="A139" s="1101" t="s">
        <v>1230</v>
      </c>
      <c r="B139" s="654"/>
      <c r="C139" s="654"/>
      <c r="D139" s="1135"/>
      <c r="E139" s="1135"/>
      <c r="F139" s="1135"/>
      <c r="G139" s="654"/>
      <c r="H139" s="654"/>
      <c r="I139" s="654"/>
      <c r="J139" s="654"/>
      <c r="K139" s="654"/>
      <c r="L139" s="654"/>
      <c r="M139" s="74" t="s">
        <v>1232</v>
      </c>
    </row>
    <row r="140" spans="1:13" ht="18" customHeight="1">
      <c r="A140" s="269" t="s">
        <v>168</v>
      </c>
      <c r="B140" s="1436">
        <f>'[2]P81--85écoR5'!B140</f>
        <v>5550</v>
      </c>
      <c r="C140" s="1464">
        <f>'[2]P81--85écoR5'!C140</f>
        <v>1785</v>
      </c>
      <c r="D140" s="2319">
        <f>'[2]P81--85écoR5'!D140:E140</f>
        <v>181</v>
      </c>
      <c r="E140" s="2319"/>
      <c r="F140" s="1436">
        <f>'[2]P81--85écoR5'!F140</f>
        <v>503</v>
      </c>
      <c r="G140" s="1464">
        <f>'[2]P81--85écoR5'!G140</f>
        <v>148</v>
      </c>
      <c r="H140" s="1464">
        <f>'[2]P81--85écoR5'!H140</f>
        <v>979</v>
      </c>
      <c r="I140" s="1464">
        <f>'[2]P81--85écoR5'!I140</f>
        <v>374</v>
      </c>
      <c r="J140" s="1464">
        <f>'[2]P81--85écoR5'!J140</f>
        <v>768</v>
      </c>
      <c r="K140" s="1464">
        <f>'[2]P81--85écoR5'!K140</f>
        <v>812</v>
      </c>
      <c r="L140" s="280"/>
      <c r="M140" s="155" t="s">
        <v>291</v>
      </c>
    </row>
    <row r="141" spans="1:13" ht="18" customHeight="1">
      <c r="A141" s="30" t="s">
        <v>10</v>
      </c>
      <c r="B141" s="1447">
        <f>'[2]P81--85écoR5'!B141</f>
        <v>100</v>
      </c>
      <c r="C141" s="1447">
        <f>'[2]P81--85écoR5'!C141</f>
        <v>32.162162162162161</v>
      </c>
      <c r="D141" s="2311">
        <f>'[2]P81--85écoR5'!D141:E141</f>
        <v>3.2612612612612613</v>
      </c>
      <c r="E141" s="2311"/>
      <c r="F141" s="1447">
        <f>'[2]P81--85écoR5'!F141</f>
        <v>9.0630630630630638</v>
      </c>
      <c r="G141" s="1447">
        <f>'[2]P81--85écoR5'!G141</f>
        <v>2.666666666666667</v>
      </c>
      <c r="H141" s="1447">
        <f>'[2]P81--85écoR5'!H141</f>
        <v>17.63963963963964</v>
      </c>
      <c r="I141" s="1447">
        <f>'[2]P81--85écoR5'!I141</f>
        <v>6.7387387387387392</v>
      </c>
      <c r="J141" s="1447">
        <f>'[2]P81--85écoR5'!J141</f>
        <v>13.837837837837839</v>
      </c>
      <c r="K141" s="1447">
        <f>'[2]P81--85écoR5'!K141</f>
        <v>14.63063063063063</v>
      </c>
      <c r="L141" s="1447"/>
      <c r="M141" s="123" t="s">
        <v>188</v>
      </c>
    </row>
    <row r="142" spans="1:13" ht="18" customHeight="1">
      <c r="A142" s="1106"/>
      <c r="B142" s="1130"/>
      <c r="C142" s="1130"/>
      <c r="D142" s="1130"/>
      <c r="E142" s="1130"/>
      <c r="F142" s="1130"/>
      <c r="G142" s="1130"/>
      <c r="H142" s="1130"/>
      <c r="I142" s="1130"/>
      <c r="J142" s="1130"/>
      <c r="K142" s="1130"/>
      <c r="L142" s="1130"/>
      <c r="M142" s="1134"/>
    </row>
    <row r="143" spans="1:13" ht="18" customHeight="1">
      <c r="A143" s="1102" t="s">
        <v>1231</v>
      </c>
      <c r="B143" s="1427"/>
      <c r="C143" s="1427"/>
      <c r="D143" s="1443"/>
      <c r="E143" s="1443"/>
      <c r="F143" s="1443"/>
      <c r="G143" s="1427"/>
      <c r="H143" s="1427"/>
      <c r="I143" s="1427"/>
      <c r="J143" s="1427"/>
      <c r="K143" s="1427"/>
      <c r="L143" s="1427"/>
      <c r="M143" s="1103" t="s">
        <v>1233</v>
      </c>
    </row>
    <row r="144" spans="1:13" ht="18" customHeight="1">
      <c r="A144" s="269" t="s">
        <v>168</v>
      </c>
      <c r="B144" s="1436">
        <f>'[2]P81--85écoR5'!B144</f>
        <v>5736</v>
      </c>
      <c r="C144" s="1464">
        <f>'[2]P81--85écoR5'!C144</f>
        <v>1801</v>
      </c>
      <c r="D144" s="2319">
        <f>'[2]P81--85écoR5'!D144:E144</f>
        <v>181</v>
      </c>
      <c r="E144" s="2319"/>
      <c r="F144" s="1436">
        <f>'[2]P81--85écoR5'!F144</f>
        <v>573</v>
      </c>
      <c r="G144" s="1464">
        <f>'[2]P81--85écoR5'!G144</f>
        <v>148</v>
      </c>
      <c r="H144" s="1464">
        <f>'[2]P81--85écoR5'!H144</f>
        <v>979</v>
      </c>
      <c r="I144" s="1464">
        <f>'[2]P81--85écoR5'!I144</f>
        <v>474</v>
      </c>
      <c r="J144" s="1464">
        <f>'[2]P81--85écoR5'!J144</f>
        <v>768</v>
      </c>
      <c r="K144" s="1464">
        <f>'[2]P81--85écoR5'!K144</f>
        <v>812</v>
      </c>
      <c r="L144" s="280"/>
      <c r="M144" s="155" t="s">
        <v>291</v>
      </c>
    </row>
    <row r="145" spans="1:16" ht="18" customHeight="1" thickBot="1">
      <c r="A145" s="1183" t="s">
        <v>10</v>
      </c>
      <c r="B145" s="1435">
        <f>'[2]P81--85écoR5'!B145</f>
        <v>100</v>
      </c>
      <c r="C145" s="1435">
        <f>'[2]P81--85écoR5'!C145</f>
        <v>31.398186889818692</v>
      </c>
      <c r="D145" s="2342">
        <f>'[2]P81--85écoR5'!D145:E145</f>
        <v>3.1555090655509064</v>
      </c>
      <c r="E145" s="2342"/>
      <c r="F145" s="1435">
        <f>'[2]P81--85écoR5'!F145</f>
        <v>9.989539748953975</v>
      </c>
      <c r="G145" s="1435">
        <f>'[2]P81--85écoR5'!G145</f>
        <v>2.580195258019526</v>
      </c>
      <c r="H145" s="1435">
        <f>'[2]P81--85écoR5'!H145</f>
        <v>17.067642956764296</v>
      </c>
      <c r="I145" s="1435">
        <f>'[2]P81--85écoR5'!I145</f>
        <v>8.2635983263598316</v>
      </c>
      <c r="J145" s="1435">
        <f>'[2]P81--85écoR5'!J145</f>
        <v>13.389121338912133</v>
      </c>
      <c r="K145" s="1435">
        <f>'[2]P81--85écoR5'!K145</f>
        <v>14.156206415620643</v>
      </c>
      <c r="L145" s="1435"/>
      <c r="M145" s="1179" t="s">
        <v>188</v>
      </c>
    </row>
    <row r="146" spans="1:16" ht="18" customHeight="1" thickTop="1">
      <c r="A146" s="102" t="s">
        <v>565</v>
      </c>
      <c r="B146" s="102"/>
      <c r="C146" s="102"/>
      <c r="D146" s="102"/>
      <c r="E146" s="102"/>
      <c r="F146" s="456"/>
      <c r="G146" s="457"/>
      <c r="H146" s="457"/>
      <c r="M146" s="265" t="s">
        <v>566</v>
      </c>
    </row>
    <row r="147" spans="1:16" ht="18" customHeight="1">
      <c r="A147" s="98" t="s">
        <v>1259</v>
      </c>
      <c r="B147" s="98"/>
      <c r="M147" s="81" t="s">
        <v>1260</v>
      </c>
    </row>
    <row r="148" spans="1:16" ht="18" customHeight="1">
      <c r="A148" s="47"/>
      <c r="B148" s="281"/>
      <c r="C148" s="283"/>
      <c r="D148" s="282"/>
      <c r="E148" s="282"/>
      <c r="F148" s="281"/>
      <c r="G148" s="281"/>
      <c r="H148" s="281"/>
      <c r="I148" s="281"/>
      <c r="J148" s="281"/>
      <c r="K148" s="281"/>
      <c r="L148" s="281"/>
      <c r="M148" s="263"/>
    </row>
    <row r="149" spans="1:16" ht="18" customHeight="1" thickBot="1">
      <c r="A149" s="18" t="s">
        <v>118</v>
      </c>
      <c r="M149" s="107" t="s">
        <v>293</v>
      </c>
    </row>
    <row r="150" spans="1:16" ht="36" customHeight="1" thickTop="1">
      <c r="A150" s="1242"/>
      <c r="B150" s="1444" t="s">
        <v>191</v>
      </c>
      <c r="C150" s="1444" t="s">
        <v>393</v>
      </c>
      <c r="D150" s="2316" t="s">
        <v>581</v>
      </c>
      <c r="E150" s="2316"/>
      <c r="F150" s="1244" t="s">
        <v>563</v>
      </c>
      <c r="G150" s="1245" t="s">
        <v>288</v>
      </c>
      <c r="H150" s="1245" t="s">
        <v>287</v>
      </c>
      <c r="I150" s="1245" t="s">
        <v>286</v>
      </c>
      <c r="J150" s="1444" t="s">
        <v>285</v>
      </c>
      <c r="K150" s="1444" t="s">
        <v>284</v>
      </c>
      <c r="L150" s="1444"/>
      <c r="M150" s="1242"/>
    </row>
    <row r="151" spans="1:16" ht="36" customHeight="1">
      <c r="A151" s="232"/>
      <c r="B151" s="1427" t="s">
        <v>4</v>
      </c>
      <c r="C151" s="1427" t="s">
        <v>394</v>
      </c>
      <c r="D151" s="2315" t="s">
        <v>582</v>
      </c>
      <c r="E151" s="2315"/>
      <c r="F151" s="1443" t="s">
        <v>564</v>
      </c>
      <c r="G151" s="1427" t="s">
        <v>33</v>
      </c>
      <c r="H151" s="1427" t="s">
        <v>32</v>
      </c>
      <c r="I151" s="1427" t="s">
        <v>31</v>
      </c>
      <c r="J151" s="1427" t="s">
        <v>30</v>
      </c>
      <c r="K151" s="1427" t="s">
        <v>29</v>
      </c>
      <c r="L151" s="1427"/>
      <c r="M151" s="142"/>
    </row>
    <row r="152" spans="1:16" ht="18" customHeight="1">
      <c r="A152" s="1101" t="s">
        <v>1222</v>
      </c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 t="s">
        <v>1234</v>
      </c>
      <c r="N152" s="167"/>
    </row>
    <row r="153" spans="1:16" ht="18" customHeight="1">
      <c r="A153" s="232" t="s">
        <v>169</v>
      </c>
      <c r="B153" s="1437">
        <f>'[2]P81--85écoR5'!B153</f>
        <v>177384</v>
      </c>
      <c r="C153" s="1437">
        <f>'[2]P81--85écoR5'!C153</f>
        <v>13790</v>
      </c>
      <c r="D153" s="2314">
        <f>'[2]P81--85écoR5'!B153:K153</f>
        <v>5670</v>
      </c>
      <c r="E153" s="2314"/>
      <c r="F153" s="1437">
        <f>'[2]P81--85écoR5'!F153</f>
        <v>24152</v>
      </c>
      <c r="G153" s="1437">
        <f>'[2]P81--85écoR5'!G153</f>
        <v>11562</v>
      </c>
      <c r="H153" s="1437">
        <f>'[2]P81--85écoR5'!H153</f>
        <v>50390</v>
      </c>
      <c r="I153" s="1437">
        <f>'[2]P81--85écoR5'!I153</f>
        <v>16520</v>
      </c>
      <c r="J153" s="1437">
        <f>'[2]P81--85écoR5'!J153</f>
        <v>22515</v>
      </c>
      <c r="K153" s="1437">
        <f>'[2]P81--85écoR5'!K153</f>
        <v>32785</v>
      </c>
      <c r="L153" s="280"/>
      <c r="M153" s="155" t="s">
        <v>294</v>
      </c>
      <c r="N153" s="167"/>
    </row>
    <row r="154" spans="1:16" ht="18" customHeight="1">
      <c r="A154" s="30" t="s">
        <v>10</v>
      </c>
      <c r="B154" s="1447">
        <f>'[2]P81--85écoR5'!B154</f>
        <v>100</v>
      </c>
      <c r="C154" s="1447">
        <f>'[2]P81--85écoR5'!C154</f>
        <v>7.7740946195823755</v>
      </c>
      <c r="D154" s="2311">
        <f>'[2]P81--85écoR5'!D154:E154</f>
        <v>3.1964551481531593</v>
      </c>
      <c r="E154" s="2311"/>
      <c r="F154" s="1447">
        <f>'[2]P81--85écoR5'!F154</f>
        <v>13.615658683985027</v>
      </c>
      <c r="G154" s="1447">
        <f>'[2]P81--85écoR5'!G154</f>
        <v>6.5180625084562305</v>
      </c>
      <c r="H154" s="1447">
        <f>'[2]P81--85écoR5'!H154</f>
        <v>28.407297163216526</v>
      </c>
      <c r="I154" s="1447">
        <f>'[2]P81--85écoR5'!I154</f>
        <v>9.3131285798042676</v>
      </c>
      <c r="J154" s="1447">
        <f>'[2]P81--85écoR5'!J154</f>
        <v>12.692802056555269</v>
      </c>
      <c r="K154" s="1447">
        <f>'[2]P81--85écoR5'!K154</f>
        <v>18.482501240247149</v>
      </c>
      <c r="L154" s="1447"/>
      <c r="M154" s="123" t="s">
        <v>188</v>
      </c>
    </row>
    <row r="155" spans="1:16" s="263" customFormat="1" ht="18" customHeight="1">
      <c r="A155" s="47"/>
      <c r="B155" s="157"/>
      <c r="C155" s="157"/>
      <c r="D155" s="157"/>
      <c r="E155" s="157"/>
      <c r="F155" s="157"/>
      <c r="G155" s="157"/>
      <c r="H155" s="157"/>
      <c r="I155" s="157"/>
      <c r="J155" s="157"/>
      <c r="K155" s="157"/>
      <c r="L155" s="157"/>
      <c r="M155" s="329"/>
      <c r="N155" s="237"/>
      <c r="O155" s="81"/>
      <c r="P155" s="81"/>
    </row>
    <row r="156" spans="1:16" ht="18" customHeight="1">
      <c r="A156" s="1102" t="s">
        <v>1224</v>
      </c>
      <c r="B156" s="1103"/>
      <c r="C156" s="1103"/>
      <c r="D156" s="1103"/>
      <c r="E156" s="1103"/>
      <c r="F156" s="1103"/>
      <c r="G156" s="1103"/>
      <c r="H156" s="1103"/>
      <c r="I156" s="1103"/>
      <c r="J156" s="1103"/>
      <c r="K156" s="1103"/>
      <c r="L156" s="1103"/>
      <c r="M156" s="1103" t="s">
        <v>1235</v>
      </c>
      <c r="N156" s="229"/>
    </row>
    <row r="157" spans="1:16" s="263" customFormat="1" ht="18" customHeight="1">
      <c r="A157" s="232" t="s">
        <v>169</v>
      </c>
      <c r="B157" s="1437">
        <f>'[2]P81--85écoR5'!B157</f>
        <v>167103</v>
      </c>
      <c r="C157" s="1437">
        <f>'[2]P81--85écoR5'!C157</f>
        <v>16636</v>
      </c>
      <c r="D157" s="2314">
        <f>'[2]P81--85écoR5'!B157:K157</f>
        <v>6495</v>
      </c>
      <c r="E157" s="2314"/>
      <c r="F157" s="1437">
        <f>'[2]P81--85écoR5'!F157</f>
        <v>27528</v>
      </c>
      <c r="G157" s="1437">
        <f>'[2]P81--85écoR5'!G157</f>
        <v>11605</v>
      </c>
      <c r="H157" s="1437">
        <f>'[2]P81--85écoR5'!H157</f>
        <v>51071</v>
      </c>
      <c r="I157" s="1437">
        <f>'[2]P81--85écoR5'!I157</f>
        <v>13000</v>
      </c>
      <c r="J157" s="1437">
        <f>'[2]P81--85écoR5'!J157</f>
        <v>21321</v>
      </c>
      <c r="K157" s="1437">
        <f>'[2]P81--85écoR5'!K157</f>
        <v>31052</v>
      </c>
      <c r="L157" s="280"/>
      <c r="M157" s="155" t="s">
        <v>294</v>
      </c>
      <c r="N157" s="229"/>
    </row>
    <row r="158" spans="1:16" s="263" customFormat="1" ht="18" customHeight="1" thickBot="1">
      <c r="A158" s="1183" t="s">
        <v>10</v>
      </c>
      <c r="B158" s="1435">
        <f>'[2]P81--85écoR5'!B158</f>
        <v>100</v>
      </c>
      <c r="C158" s="1435">
        <f>'[2]P81--85écoR5'!C158</f>
        <v>9.9555364056899034</v>
      </c>
      <c r="D158" s="2342">
        <f>'[2]P81--85écoR5'!D158:E158</f>
        <v>3.8868242939983122</v>
      </c>
      <c r="E158" s="2342"/>
      <c r="F158" s="1435">
        <f>'[2]P81--85écoR5'!F158</f>
        <v>16.473671926895388</v>
      </c>
      <c r="G158" s="1435">
        <f>'[2]P81--85écoR5'!G158</f>
        <v>6.9</v>
      </c>
      <c r="H158" s="1435">
        <f>'[2]P81--85écoR5'!H158</f>
        <v>30.562587146849545</v>
      </c>
      <c r="I158" s="1435">
        <f>'[2]P81--85écoR5'!I158</f>
        <v>7.7796329210127881</v>
      </c>
      <c r="J158" s="1435">
        <f>'[2]P81--85écoR5'!J158</f>
        <v>12.759196423762589</v>
      </c>
      <c r="K158" s="1435">
        <f>'[2]P81--85écoR5'!K158</f>
        <v>18.58255088179147</v>
      </c>
      <c r="L158" s="1435"/>
      <c r="M158" s="1179" t="s">
        <v>188</v>
      </c>
      <c r="N158" s="81"/>
    </row>
    <row r="159" spans="1:16" ht="18" customHeight="1" thickTop="1">
      <c r="A159" s="102" t="s">
        <v>565</v>
      </c>
      <c r="B159" s="102"/>
      <c r="C159" s="102"/>
      <c r="D159" s="102"/>
      <c r="E159" s="102"/>
      <c r="F159" s="456"/>
      <c r="G159" s="457"/>
      <c r="H159" s="457"/>
      <c r="M159" s="265" t="s">
        <v>566</v>
      </c>
    </row>
    <row r="160" spans="1:16" ht="18" customHeight="1">
      <c r="A160" s="98" t="s">
        <v>1259</v>
      </c>
      <c r="B160" s="98"/>
      <c r="M160" s="81" t="s">
        <v>1260</v>
      </c>
    </row>
    <row r="161" spans="1:14" ht="18" customHeight="1">
      <c r="A161" s="13"/>
      <c r="B161" s="284"/>
      <c r="C161" s="284"/>
      <c r="D161" s="284"/>
      <c r="E161" s="284"/>
      <c r="F161" s="284"/>
      <c r="G161" s="284"/>
      <c r="H161" s="284"/>
      <c r="I161" s="284"/>
      <c r="J161" s="284"/>
      <c r="K161" s="284"/>
      <c r="L161" s="284"/>
    </row>
    <row r="162" spans="1:14" ht="18" customHeight="1" thickBot="1">
      <c r="A162" s="18" t="s">
        <v>119</v>
      </c>
      <c r="M162" s="107" t="s">
        <v>296</v>
      </c>
    </row>
    <row r="163" spans="1:14" ht="18" customHeight="1" thickTop="1">
      <c r="A163" s="1218"/>
      <c r="B163" s="1420"/>
      <c r="C163" s="2294" t="s">
        <v>191</v>
      </c>
      <c r="D163" s="2294"/>
      <c r="E163" s="1420"/>
      <c r="F163" s="2294" t="s">
        <v>295</v>
      </c>
      <c r="G163" s="2294"/>
      <c r="H163" s="1420"/>
      <c r="I163" s="2294" t="s">
        <v>415</v>
      </c>
      <c r="J163" s="2294"/>
      <c r="K163" s="1420"/>
      <c r="L163" s="1420"/>
      <c r="M163" s="1420"/>
    </row>
    <row r="164" spans="1:14" ht="18" customHeight="1">
      <c r="A164" s="232"/>
      <c r="B164" s="1424"/>
      <c r="C164" s="2302" t="s">
        <v>4</v>
      </c>
      <c r="D164" s="2302"/>
      <c r="E164" s="1424"/>
      <c r="F164" s="2302" t="s">
        <v>101</v>
      </c>
      <c r="G164" s="2302"/>
      <c r="H164" s="1424"/>
      <c r="I164" s="69" t="s">
        <v>416</v>
      </c>
      <c r="J164" s="69"/>
      <c r="K164" s="1424"/>
      <c r="L164" s="1424"/>
      <c r="M164" s="120"/>
    </row>
    <row r="165" spans="1:14" ht="18" customHeight="1">
      <c r="A165" s="232"/>
      <c r="B165" s="1424"/>
      <c r="C165" s="1097">
        <v>2017</v>
      </c>
      <c r="D165" s="1097">
        <v>2016</v>
      </c>
      <c r="E165" s="1097"/>
      <c r="F165" s="1097">
        <v>2017</v>
      </c>
      <c r="G165" s="1097">
        <v>2016</v>
      </c>
      <c r="H165" s="1424"/>
      <c r="I165" s="1097">
        <v>2017</v>
      </c>
      <c r="J165" s="1097">
        <v>2016</v>
      </c>
      <c r="K165" s="1424"/>
      <c r="L165" s="32"/>
      <c r="M165" s="165"/>
    </row>
    <row r="166" spans="1:14" ht="18" customHeight="1">
      <c r="A166" s="232" t="s">
        <v>170</v>
      </c>
      <c r="B166" s="1437"/>
      <c r="C166" s="1464">
        <f>'[2]P81--85écoR5'!C166</f>
        <v>116160</v>
      </c>
      <c r="D166" s="1464">
        <f>'[2]P81--85écoR5'!D166</f>
        <v>111039</v>
      </c>
      <c r="E166" s="1437"/>
      <c r="F166" s="1136">
        <f>'[2]P81--85écoR5'!F166</f>
        <v>90909</v>
      </c>
      <c r="G166" s="1136">
        <f>'[2]P81--85écoR5'!G166</f>
        <v>22068</v>
      </c>
      <c r="H166" s="1437"/>
      <c r="I166" s="1136">
        <f>'[2]P81--85écoR5'!I166</f>
        <v>25251</v>
      </c>
      <c r="J166" s="1136">
        <f>'[2]P81--85écoR5'!J166</f>
        <v>88971</v>
      </c>
      <c r="K166" s="1136"/>
      <c r="L166" s="280"/>
      <c r="M166" s="155" t="s">
        <v>297</v>
      </c>
    </row>
    <row r="167" spans="1:14" ht="18" customHeight="1" thickBot="1">
      <c r="A167" s="1183" t="s">
        <v>10</v>
      </c>
      <c r="B167" s="1285"/>
      <c r="C167" s="1285">
        <f>'[2]P81--85écoR5'!C167</f>
        <v>100</v>
      </c>
      <c r="D167" s="1285">
        <f>'[2]P81--85écoR5'!D167</f>
        <v>99.999999999999986</v>
      </c>
      <c r="E167" s="1285"/>
      <c r="F167" s="1285">
        <f>'[2]P81--85écoR5'!F167</f>
        <v>78.261880165289256</v>
      </c>
      <c r="G167" s="1285">
        <f>'[2]P81--85écoR5'!G167</f>
        <v>19.874098289790073</v>
      </c>
      <c r="H167" s="1285"/>
      <c r="I167" s="1280">
        <f>'[2]P81--85écoR5'!I167</f>
        <v>21.738119834710744</v>
      </c>
      <c r="J167" s="1280">
        <f>'[2]P81--85écoR5'!J167</f>
        <v>80.125901710209916</v>
      </c>
      <c r="K167" s="1280"/>
      <c r="L167" s="1285"/>
      <c r="M167" s="1179" t="s">
        <v>188</v>
      </c>
    </row>
    <row r="168" spans="1:14" ht="18" customHeight="1" thickTop="1">
      <c r="A168" s="98" t="s">
        <v>1259</v>
      </c>
      <c r="B168" s="98"/>
      <c r="M168" s="81" t="s">
        <v>1260</v>
      </c>
    </row>
    <row r="169" spans="1:14" ht="18" customHeight="1">
      <c r="A169" s="947"/>
      <c r="B169" s="947"/>
      <c r="C169" s="695"/>
      <c r="D169" s="695"/>
      <c r="E169" s="695"/>
      <c r="F169" s="695"/>
      <c r="G169" s="695"/>
      <c r="H169" s="695"/>
      <c r="I169" s="695"/>
      <c r="J169" s="695"/>
      <c r="K169" s="695"/>
      <c r="L169" s="695"/>
      <c r="M169" s="695"/>
    </row>
    <row r="170" spans="1:14" ht="27" customHeight="1" thickBot="1">
      <c r="A170" s="947"/>
      <c r="B170" s="947"/>
      <c r="C170" s="695"/>
      <c r="D170" s="695"/>
      <c r="E170" s="695"/>
      <c r="F170" s="695"/>
      <c r="G170" s="695"/>
      <c r="H170" s="695"/>
      <c r="I170" s="695"/>
      <c r="J170" s="695"/>
      <c r="K170" s="695"/>
      <c r="L170" s="695"/>
      <c r="M170" s="695"/>
    </row>
    <row r="171" spans="1:14" ht="13.5" customHeight="1" thickTop="1">
      <c r="A171" s="927"/>
      <c r="B171" s="927"/>
      <c r="C171" s="928"/>
      <c r="D171" s="928"/>
      <c r="E171" s="928"/>
      <c r="F171" s="928"/>
      <c r="G171" s="928"/>
      <c r="H171" s="928"/>
      <c r="I171" s="928"/>
      <c r="J171" s="928"/>
      <c r="K171" s="964"/>
      <c r="L171" s="964"/>
      <c r="M171" s="928"/>
    </row>
    <row r="172" spans="1:14" ht="18" customHeight="1">
      <c r="A172" s="5"/>
      <c r="E172" s="78"/>
      <c r="F172" s="78"/>
      <c r="G172" s="79"/>
      <c r="N172" s="675"/>
    </row>
    <row r="173" spans="1:14" ht="18" customHeight="1">
      <c r="A173" s="431" t="s">
        <v>653</v>
      </c>
      <c r="B173" s="427"/>
      <c r="C173" s="263"/>
      <c r="D173" s="263"/>
      <c r="E173" s="80"/>
      <c r="F173" s="80"/>
      <c r="G173" s="80"/>
      <c r="K173" s="427"/>
      <c r="L173" s="427"/>
      <c r="M173" s="428" t="s">
        <v>654</v>
      </c>
      <c r="N173" s="675"/>
    </row>
    <row r="174" spans="1:14" ht="18" customHeight="1">
      <c r="A174" s="28"/>
      <c r="B174" s="20"/>
      <c r="C174" s="263"/>
      <c r="D174" s="263"/>
      <c r="E174" s="263"/>
      <c r="F174" s="263"/>
      <c r="G174" s="263"/>
      <c r="H174" s="263"/>
      <c r="I174" s="263"/>
      <c r="J174" s="263"/>
      <c r="K174" s="263"/>
      <c r="L174" s="263"/>
      <c r="M174" s="263"/>
      <c r="N174" s="675"/>
    </row>
    <row r="175" spans="1:14" ht="18" customHeight="1" thickBot="1">
      <c r="A175" s="18" t="s">
        <v>470</v>
      </c>
      <c r="M175" s="107" t="s">
        <v>298</v>
      </c>
      <c r="N175" s="675"/>
    </row>
    <row r="176" spans="1:14" ht="18" customHeight="1" thickTop="1">
      <c r="A176" s="1221"/>
      <c r="B176" s="1420"/>
      <c r="C176" s="2294" t="s">
        <v>191</v>
      </c>
      <c r="D176" s="2294"/>
      <c r="E176" s="1420"/>
      <c r="F176" s="2294" t="s">
        <v>300</v>
      </c>
      <c r="G176" s="2294"/>
      <c r="H176" s="1420"/>
      <c r="I176" s="2294" t="s">
        <v>299</v>
      </c>
      <c r="J176" s="2294"/>
      <c r="K176" s="1420"/>
      <c r="L176" s="1420"/>
      <c r="M176" s="1218"/>
      <c r="N176" s="675"/>
    </row>
    <row r="177" spans="1:14" ht="18" customHeight="1">
      <c r="A177" s="288"/>
      <c r="B177" s="159"/>
      <c r="C177" s="2306" t="s">
        <v>4</v>
      </c>
      <c r="D177" s="2306"/>
      <c r="F177" s="2306" t="s">
        <v>36</v>
      </c>
      <c r="G177" s="2306"/>
      <c r="H177" s="159"/>
      <c r="I177" s="2306" t="s">
        <v>35</v>
      </c>
      <c r="J177" s="2306"/>
      <c r="K177" s="159"/>
      <c r="L177" s="159"/>
      <c r="M177" s="142"/>
      <c r="N177" s="675"/>
    </row>
    <row r="178" spans="1:14" ht="18" customHeight="1">
      <c r="A178" s="288"/>
      <c r="B178" s="159"/>
      <c r="C178" s="1097">
        <v>2017</v>
      </c>
      <c r="D178" s="1097">
        <v>2016</v>
      </c>
      <c r="E178" s="1097"/>
      <c r="F178" s="1097">
        <v>2017</v>
      </c>
      <c r="G178" s="1097">
        <v>2016</v>
      </c>
      <c r="H178" s="1424"/>
      <c r="I178" s="1097">
        <v>2017</v>
      </c>
      <c r="J178" s="1097">
        <v>2016</v>
      </c>
      <c r="K178" s="159"/>
      <c r="L178" s="1137"/>
      <c r="M178" s="239"/>
      <c r="N178" s="675"/>
    </row>
    <row r="179" spans="1:14" ht="18" customHeight="1">
      <c r="A179" s="288" t="s">
        <v>171</v>
      </c>
      <c r="B179" s="289"/>
      <c r="C179" s="1466" t="str">
        <f>'[5]P81--85écoR5'!C179</f>
        <v>…</v>
      </c>
      <c r="D179" s="289" t="str">
        <f>'[5]P81--85écoR5'!D179</f>
        <v>…</v>
      </c>
      <c r="E179" s="1460"/>
      <c r="F179" s="1466" t="str">
        <f>'[5]P81--85écoR5'!F179</f>
        <v>…</v>
      </c>
      <c r="G179" s="1460" t="str">
        <f>'[5]P81--85écoR5'!G179</f>
        <v>…</v>
      </c>
      <c r="H179" s="289"/>
      <c r="I179" s="289" t="str">
        <f>'[5]P81--85écoR5'!I179</f>
        <v>…</v>
      </c>
      <c r="J179" s="1466" t="str">
        <f>'[5]P81--85écoR5'!J179</f>
        <v>…</v>
      </c>
      <c r="K179" s="289"/>
      <c r="L179" s="291"/>
      <c r="M179" s="155" t="s">
        <v>469</v>
      </c>
      <c r="N179" s="531"/>
    </row>
    <row r="180" spans="1:14" ht="18" customHeight="1" thickBot="1">
      <c r="A180" s="1183" t="s">
        <v>10</v>
      </c>
      <c r="B180" s="1286"/>
      <c r="C180" s="1285" t="str">
        <f>'[5]P81--85écoR5'!C180</f>
        <v>…</v>
      </c>
      <c r="D180" s="1286" t="str">
        <f>'[5]P81--85écoR5'!D180</f>
        <v>…</v>
      </c>
      <c r="E180" s="1285"/>
      <c r="F180" s="1285" t="str">
        <f>'[5]P81--85écoR5'!F180</f>
        <v>…</v>
      </c>
      <c r="G180" s="1285" t="str">
        <f>'[5]P81--85écoR5'!G180</f>
        <v>…</v>
      </c>
      <c r="H180" s="1286"/>
      <c r="I180" s="1286" t="str">
        <f>'[5]P81--85écoR5'!I180</f>
        <v>…</v>
      </c>
      <c r="J180" s="1285" t="str">
        <f>'[5]P81--85écoR5'!J180</f>
        <v>…</v>
      </c>
      <c r="K180" s="1286"/>
      <c r="L180" s="1286"/>
      <c r="M180" s="1179" t="s">
        <v>188</v>
      </c>
      <c r="N180" s="532"/>
    </row>
    <row r="181" spans="1:14" ht="18" customHeight="1" thickTop="1">
      <c r="A181" s="962" t="s">
        <v>1103</v>
      </c>
      <c r="B181" s="962"/>
      <c r="C181" s="962"/>
      <c r="D181" s="962"/>
      <c r="E181" s="950"/>
      <c r="F181" s="950"/>
      <c r="G181" s="950"/>
      <c r="H181" s="950"/>
      <c r="I181" s="950"/>
      <c r="J181" s="950"/>
      <c r="K181" s="950"/>
      <c r="L181" s="950"/>
      <c r="M181" s="950" t="s">
        <v>1100</v>
      </c>
    </row>
    <row r="182" spans="1:14" ht="18" customHeight="1">
      <c r="A182" s="98"/>
      <c r="B182" s="98"/>
      <c r="C182" s="98"/>
      <c r="D182" s="98"/>
    </row>
    <row r="183" spans="1:14" ht="18" customHeight="1">
      <c r="A183" s="18" t="s">
        <v>817</v>
      </c>
      <c r="M183" s="107" t="s">
        <v>818</v>
      </c>
    </row>
    <row r="184" spans="1:14" ht="18" customHeight="1" thickBot="1">
      <c r="A184" s="2" t="s">
        <v>866</v>
      </c>
      <c r="I184" s="4"/>
      <c r="K184" s="24"/>
      <c r="L184" s="24"/>
      <c r="M184" s="150" t="s">
        <v>867</v>
      </c>
    </row>
    <row r="185" spans="1:14" ht="18" customHeight="1" thickTop="1">
      <c r="A185" s="1420"/>
      <c r="B185" s="2294" t="s">
        <v>312</v>
      </c>
      <c r="C185" s="2294"/>
      <c r="D185" s="2309" t="s">
        <v>73</v>
      </c>
      <c r="E185" s="2309"/>
      <c r="F185" s="2294" t="s">
        <v>310</v>
      </c>
      <c r="G185" s="2294"/>
      <c r="H185" s="2309" t="s">
        <v>73</v>
      </c>
      <c r="I185" s="2309"/>
      <c r="J185" s="2294" t="s">
        <v>310</v>
      </c>
      <c r="K185" s="2294"/>
      <c r="L185" s="1420"/>
      <c r="M185" s="1420"/>
    </row>
    <row r="186" spans="1:14" ht="18" customHeight="1">
      <c r="A186" s="1430"/>
      <c r="B186" s="2307" t="s">
        <v>313</v>
      </c>
      <c r="C186" s="2307"/>
      <c r="D186" s="2307" t="s">
        <v>309</v>
      </c>
      <c r="E186" s="2307"/>
      <c r="F186" s="2307" t="s">
        <v>311</v>
      </c>
      <c r="G186" s="2307"/>
      <c r="H186" s="2307" t="s">
        <v>309</v>
      </c>
      <c r="I186" s="2307"/>
      <c r="J186" s="2307" t="s">
        <v>314</v>
      </c>
      <c r="K186" s="2307"/>
      <c r="L186" s="1430"/>
      <c r="M186" s="1430"/>
    </row>
    <row r="187" spans="1:14" ht="18" customHeight="1">
      <c r="A187" s="1445"/>
      <c r="B187" s="2308" t="s">
        <v>74</v>
      </c>
      <c r="C187" s="2308"/>
      <c r="D187" s="2308" t="s">
        <v>73</v>
      </c>
      <c r="E187" s="2308"/>
      <c r="F187" s="2308" t="s">
        <v>4</v>
      </c>
      <c r="G187" s="2308"/>
      <c r="H187" s="2308" t="s">
        <v>73</v>
      </c>
      <c r="I187" s="2308"/>
      <c r="J187" s="2308" t="s">
        <v>4</v>
      </c>
      <c r="K187" s="2308"/>
      <c r="L187" s="1445"/>
      <c r="M187" s="398"/>
    </row>
    <row r="188" spans="1:14" ht="18" customHeight="1">
      <c r="A188" s="399" t="s">
        <v>120</v>
      </c>
      <c r="B188" s="2306" t="s">
        <v>84</v>
      </c>
      <c r="C188" s="2306"/>
      <c r="D188" s="2306" t="s">
        <v>76</v>
      </c>
      <c r="E188" s="2306"/>
      <c r="F188" s="2306" t="s">
        <v>77</v>
      </c>
      <c r="G188" s="2306"/>
      <c r="H188" s="2306" t="s">
        <v>76</v>
      </c>
      <c r="I188" s="2306"/>
      <c r="J188" s="2306" t="s">
        <v>75</v>
      </c>
      <c r="K188" s="2306"/>
      <c r="L188" s="1438"/>
      <c r="M188" s="144" t="s">
        <v>308</v>
      </c>
    </row>
    <row r="189" spans="1:14" ht="18" customHeight="1">
      <c r="A189" s="399"/>
      <c r="B189" s="1097">
        <v>2017</v>
      </c>
      <c r="C189" s="1097">
        <v>2016</v>
      </c>
      <c r="D189" s="1097">
        <v>2017</v>
      </c>
      <c r="E189" s="1097">
        <v>2016</v>
      </c>
      <c r="F189" s="1097">
        <v>2017</v>
      </c>
      <c r="G189" s="1097">
        <v>2016</v>
      </c>
      <c r="H189" s="1097">
        <v>2017</v>
      </c>
      <c r="I189" s="1097">
        <v>2016</v>
      </c>
      <c r="J189" s="1097">
        <v>2017</v>
      </c>
      <c r="K189" s="1097">
        <v>2016</v>
      </c>
      <c r="L189" s="1438"/>
      <c r="M189" s="398"/>
    </row>
    <row r="190" spans="1:14" ht="18" customHeight="1">
      <c r="A190" s="72" t="s">
        <v>72</v>
      </c>
      <c r="B190" s="1823" t="str">
        <f>'[5]P81--85écoR5'!B190</f>
        <v>-</v>
      </c>
      <c r="C190" s="1823" t="str">
        <f>'[5]P81--85écoR5'!C190</f>
        <v>-</v>
      </c>
      <c r="D190" s="1824">
        <f>'[5]P81--85écoR5'!D190</f>
        <v>3.2333373843976526E-2</v>
      </c>
      <c r="E190" s="1824">
        <f>'[5]P81--85écoR5'!E190</f>
        <v>0.10986292248095</v>
      </c>
      <c r="F190" s="1559">
        <f>'[5]P81--85écoR5'!F190</f>
        <v>6598</v>
      </c>
      <c r="G190" s="1559">
        <f>'[5]P81--85écoR5'!G190</f>
        <v>20036</v>
      </c>
      <c r="H190" s="1824">
        <f>'[5]P81--85écoR5'!H190</f>
        <v>0.14935035435217153</v>
      </c>
      <c r="I190" s="1824">
        <f>'[5]P81--85écoR5'!I190</f>
        <v>0.28176498575727432</v>
      </c>
      <c r="J190" s="1559">
        <f>'[5]P81--85écoR5'!J190</f>
        <v>263</v>
      </c>
      <c r="K190" s="1559">
        <f>'[5]P81--85écoR5'!K190</f>
        <v>456</v>
      </c>
      <c r="L190" s="1461"/>
      <c r="M190" s="139" t="s">
        <v>315</v>
      </c>
    </row>
    <row r="191" spans="1:14" ht="18" customHeight="1">
      <c r="A191" s="40" t="s">
        <v>121</v>
      </c>
      <c r="B191" s="1823" t="str">
        <f>'[5]P81--85écoR5'!B191</f>
        <v>-</v>
      </c>
      <c r="C191" s="1823" t="str">
        <f>'[5]P81--85écoR5'!C191</f>
        <v>-</v>
      </c>
      <c r="D191" s="1824">
        <f>'[5]P81--85écoR5'!D191</f>
        <v>10.203167529946825</v>
      </c>
      <c r="E191" s="1824">
        <f>'[5]P81--85écoR5'!E191</f>
        <v>14.986166766764796</v>
      </c>
      <c r="F191" s="1559">
        <f>'[5]P81--85écoR5'!F191</f>
        <v>8884</v>
      </c>
      <c r="G191" s="1559">
        <f>'[5]P81--85écoR5'!G191</f>
        <v>15221</v>
      </c>
      <c r="H191" s="1824">
        <f>'[5]P81--85écoR5'!H191</f>
        <v>7.0555971079531297</v>
      </c>
      <c r="I191" s="1824">
        <f>'[5]P81--85écoR5'!I191</f>
        <v>10.771363934904766</v>
      </c>
      <c r="J191" s="1559">
        <f>'[5]P81--85écoR5'!J191</f>
        <v>1698</v>
      </c>
      <c r="K191" s="1559">
        <f>'[5]P81--85écoR5'!K191</f>
        <v>2952</v>
      </c>
      <c r="L191" s="1462"/>
      <c r="M191" s="139" t="s">
        <v>316</v>
      </c>
    </row>
    <row r="192" spans="1:14" ht="18" customHeight="1" thickBot="1">
      <c r="A192" s="1177" t="s">
        <v>78</v>
      </c>
      <c r="B192" s="1284" t="str">
        <f>'[5]P81--85écoR5'!B192</f>
        <v>-</v>
      </c>
      <c r="C192" s="1284" t="str">
        <f>'[5]P81--85écoR5'!C192</f>
        <v>-</v>
      </c>
      <c r="D192" s="1851">
        <f>'[5]P81--85écoR5'!D192</f>
        <v>7.5546896436193986E-2</v>
      </c>
      <c r="E192" s="1851">
        <f>'[5]P81--85écoR5'!E192</f>
        <v>0.19225317371508632</v>
      </c>
      <c r="F192" s="1854">
        <f>'[5]P81--85écoR5'!F192</f>
        <v>15482</v>
      </c>
      <c r="G192" s="1854">
        <f>'[5]P81--85écoR5'!G192</f>
        <v>35257</v>
      </c>
      <c r="H192" s="1851">
        <f>'[5]P81--85écoR5'!H192</f>
        <v>0.9797064377853939</v>
      </c>
      <c r="I192" s="1851">
        <f>'[5]P81--85écoR5'!I192</f>
        <v>1.8008592127581997</v>
      </c>
      <c r="J192" s="1854">
        <f>'[5]P81--85écoR5'!J192</f>
        <v>1961</v>
      </c>
      <c r="K192" s="1854">
        <f>'[5]P81--85écoR5'!K192</f>
        <v>3408</v>
      </c>
      <c r="L192" s="1281"/>
      <c r="M192" s="1389" t="s">
        <v>317</v>
      </c>
    </row>
    <row r="193" spans="1:13" ht="18" customHeight="1" thickTop="1">
      <c r="A193" s="98" t="s">
        <v>412</v>
      </c>
      <c r="M193" s="81" t="s">
        <v>318</v>
      </c>
    </row>
    <row r="194" spans="1:13" ht="18" customHeight="1">
      <c r="A194" s="5"/>
    </row>
    <row r="195" spans="1:13" ht="18" customHeight="1">
      <c r="A195" s="431" t="s">
        <v>664</v>
      </c>
      <c r="B195" s="427"/>
      <c r="C195" s="263"/>
      <c r="K195" s="427"/>
      <c r="L195" s="427"/>
      <c r="M195" s="428" t="s">
        <v>665</v>
      </c>
    </row>
    <row r="196" spans="1:13" ht="18" customHeight="1">
      <c r="A196" s="28"/>
      <c r="B196" s="20"/>
      <c r="C196" s="263"/>
      <c r="D196" s="263"/>
      <c r="E196" s="263"/>
      <c r="F196" s="263"/>
      <c r="G196" s="263"/>
      <c r="H196" s="263"/>
      <c r="I196" s="263"/>
      <c r="J196" s="263"/>
      <c r="K196" s="263"/>
      <c r="L196" s="263"/>
      <c r="M196" s="263"/>
    </row>
    <row r="197" spans="1:13" ht="18" customHeight="1">
      <c r="A197" s="18" t="s">
        <v>442</v>
      </c>
      <c r="M197" s="107" t="s">
        <v>443</v>
      </c>
    </row>
    <row r="198" spans="1:13" ht="18" customHeight="1" thickBot="1">
      <c r="A198" s="103" t="s">
        <v>1236</v>
      </c>
      <c r="K198" s="24"/>
      <c r="L198" s="24"/>
      <c r="M198" s="235" t="s">
        <v>1237</v>
      </c>
    </row>
    <row r="199" spans="1:13" ht="18" customHeight="1" thickTop="1">
      <c r="A199" s="1247"/>
      <c r="B199" s="1420" t="s">
        <v>266</v>
      </c>
      <c r="C199" s="1420" t="s">
        <v>266</v>
      </c>
      <c r="D199" s="2294" t="s">
        <v>227</v>
      </c>
      <c r="E199" s="2294"/>
      <c r="F199" s="2294" t="s">
        <v>335</v>
      </c>
      <c r="G199" s="2294"/>
      <c r="H199" s="2294" t="s">
        <v>333</v>
      </c>
      <c r="I199" s="2294"/>
      <c r="J199" s="2294" t="s">
        <v>331</v>
      </c>
      <c r="K199" s="2294"/>
      <c r="L199" s="1420"/>
      <c r="M199" s="1218"/>
    </row>
    <row r="200" spans="1:13" ht="18" customHeight="1">
      <c r="A200" s="292"/>
      <c r="B200" s="1430" t="s">
        <v>339</v>
      </c>
      <c r="C200" s="1430" t="s">
        <v>338</v>
      </c>
      <c r="D200" s="2307" t="s">
        <v>337</v>
      </c>
      <c r="E200" s="2307"/>
      <c r="F200" s="2307" t="s">
        <v>336</v>
      </c>
      <c r="G200" s="2307"/>
      <c r="H200" s="2307" t="s">
        <v>334</v>
      </c>
      <c r="I200" s="2307"/>
      <c r="J200" s="2307" t="s">
        <v>332</v>
      </c>
      <c r="K200" s="2307"/>
      <c r="L200" s="1430"/>
      <c r="M200" s="229"/>
    </row>
    <row r="201" spans="1:13" ht="18" customHeight="1">
      <c r="A201" s="237"/>
      <c r="B201" s="1422" t="s">
        <v>57</v>
      </c>
      <c r="C201" s="1422" t="s">
        <v>57</v>
      </c>
      <c r="D201" s="2304" t="s">
        <v>55</v>
      </c>
      <c r="E201" s="2304"/>
      <c r="F201" s="2304" t="s">
        <v>52</v>
      </c>
      <c r="G201" s="2304"/>
      <c r="H201" s="2304" t="s">
        <v>52</v>
      </c>
      <c r="I201" s="2304"/>
      <c r="J201" s="2304" t="s">
        <v>14</v>
      </c>
      <c r="K201" s="2304"/>
      <c r="L201" s="1422"/>
      <c r="M201" s="229"/>
    </row>
    <row r="202" spans="1:13" ht="18" customHeight="1">
      <c r="A202" s="232"/>
      <c r="B202" s="1424" t="s">
        <v>59</v>
      </c>
      <c r="C202" s="1424" t="s">
        <v>58</v>
      </c>
      <c r="D202" s="2302" t="s">
        <v>56</v>
      </c>
      <c r="E202" s="2302"/>
      <c r="F202" s="2302" t="s">
        <v>54</v>
      </c>
      <c r="G202" s="2302"/>
      <c r="H202" s="2302" t="s">
        <v>53</v>
      </c>
      <c r="I202" s="2302"/>
      <c r="J202" s="2302" t="s">
        <v>51</v>
      </c>
      <c r="K202" s="2302"/>
      <c r="L202" s="1424"/>
      <c r="M202" s="142"/>
    </row>
    <row r="203" spans="1:13" ht="18" customHeight="1">
      <c r="A203" s="121" t="s">
        <v>1222</v>
      </c>
      <c r="B203" s="1424"/>
      <c r="C203" s="1424"/>
      <c r="D203" s="1424"/>
      <c r="E203" s="1424"/>
      <c r="F203" s="1424"/>
      <c r="G203" s="1424"/>
      <c r="H203" s="1424"/>
      <c r="I203" s="1424"/>
      <c r="J203" s="1424"/>
      <c r="K203" s="1424"/>
      <c r="L203" s="1424"/>
      <c r="M203" s="74" t="s">
        <v>1234</v>
      </c>
    </row>
    <row r="204" spans="1:13" ht="18" customHeight="1">
      <c r="A204" s="232" t="s">
        <v>172</v>
      </c>
      <c r="B204" s="1428">
        <f>'[10]P81--85écoR5'!B204</f>
        <v>14390</v>
      </c>
      <c r="C204" s="1428">
        <f>'[10]P81--85écoR5'!C204</f>
        <v>5026</v>
      </c>
      <c r="D204" s="2318">
        <f>'[10]P81--85écoR5'!D204:E204</f>
        <v>867664</v>
      </c>
      <c r="E204" s="2318"/>
      <c r="F204" s="2318">
        <f>'[10]P81--85écoR5'!F204:G204</f>
        <v>203957</v>
      </c>
      <c r="G204" s="2318"/>
      <c r="H204" s="2318">
        <f>'[10]P81--85écoR5'!H204:I204</f>
        <v>603806</v>
      </c>
      <c r="I204" s="2318"/>
      <c r="J204" s="2318">
        <f>'[10]P81--85écoR5'!J204:K204</f>
        <v>2740</v>
      </c>
      <c r="K204" s="2318"/>
      <c r="L204" s="1448"/>
      <c r="M204" s="155" t="s">
        <v>330</v>
      </c>
    </row>
    <row r="205" spans="1:13" ht="18" customHeight="1">
      <c r="A205" s="30" t="s">
        <v>10</v>
      </c>
      <c r="B205" s="1425">
        <f>'[10]P81--85écoR5'!B205</f>
        <v>4.2</v>
      </c>
      <c r="C205" s="1425">
        <f>'[10]P81--85écoR5'!C205</f>
        <v>4.5</v>
      </c>
      <c r="D205" s="2322">
        <f>'[10]P81--85écoR5'!D205:E205</f>
        <v>3</v>
      </c>
      <c r="E205" s="2322"/>
      <c r="F205" s="2322">
        <f>'[10]P81--85écoR5'!F205:G205</f>
        <v>3.4</v>
      </c>
      <c r="G205" s="2322"/>
      <c r="H205" s="2322">
        <f>'[10]P81--85écoR5'!H205:I205</f>
        <v>3.6</v>
      </c>
      <c r="I205" s="2322"/>
      <c r="J205" s="2322">
        <f>'[10]P81--85écoR5'!J205:K205</f>
        <v>6</v>
      </c>
      <c r="K205" s="2322"/>
      <c r="L205" s="1440"/>
      <c r="M205" s="123" t="s">
        <v>188</v>
      </c>
    </row>
    <row r="206" spans="1:13" ht="18" customHeight="1">
      <c r="A206" s="47"/>
      <c r="B206" s="157"/>
      <c r="C206" s="157"/>
      <c r="D206" s="157"/>
      <c r="E206" s="157"/>
      <c r="F206" s="157"/>
      <c r="G206" s="157"/>
      <c r="H206" s="157"/>
      <c r="I206" s="157"/>
      <c r="J206" s="1422"/>
      <c r="K206" s="1422"/>
      <c r="L206" s="1422"/>
      <c r="M206" s="329"/>
    </row>
    <row r="207" spans="1:13" ht="18" customHeight="1">
      <c r="A207" s="121" t="s">
        <v>1224</v>
      </c>
      <c r="B207" s="1131"/>
      <c r="C207" s="1131"/>
      <c r="D207" s="1131"/>
      <c r="E207" s="1131"/>
      <c r="F207" s="1131"/>
      <c r="G207" s="1131"/>
      <c r="H207" s="1131"/>
      <c r="I207" s="1131"/>
      <c r="J207" s="1424"/>
      <c r="K207" s="1424"/>
      <c r="L207" s="1424"/>
      <c r="M207" s="1103" t="s">
        <v>1235</v>
      </c>
    </row>
    <row r="208" spans="1:13" ht="18" customHeight="1">
      <c r="A208" s="232" t="s">
        <v>172</v>
      </c>
      <c r="B208" s="1428">
        <f>'[10]P81--85écoR5'!B208</f>
        <v>18339</v>
      </c>
      <c r="C208" s="1428">
        <f>'[10]P81--85écoR5'!C208</f>
        <v>6599</v>
      </c>
      <c r="D208" s="2318">
        <f>'[10]P81--85écoR5'!D208:E208</f>
        <v>1186396</v>
      </c>
      <c r="E208" s="2318"/>
      <c r="F208" s="2318">
        <f>'[10]P81--85écoR5'!F208:G208</f>
        <v>280266</v>
      </c>
      <c r="G208" s="2318"/>
      <c r="H208" s="2318">
        <f>'[10]P81--85écoR5'!H208:I208</f>
        <v>810777</v>
      </c>
      <c r="I208" s="2318"/>
      <c r="J208" s="2318">
        <f>'[10]P81--85écoR5'!J208:K208</f>
        <v>3665</v>
      </c>
      <c r="K208" s="2318"/>
      <c r="L208" s="1428"/>
      <c r="M208" s="155" t="s">
        <v>330</v>
      </c>
    </row>
    <row r="209" spans="1:13" ht="18" customHeight="1" thickBot="1">
      <c r="A209" s="1183" t="s">
        <v>10</v>
      </c>
      <c r="B209" s="1433">
        <f>'[10]P81--85écoR5'!B209</f>
        <v>4.8</v>
      </c>
      <c r="C209" s="1433">
        <f>'[10]P81--85écoR5'!C209</f>
        <v>5.5</v>
      </c>
      <c r="D209" s="2317">
        <f>'[10]P81--85écoR5'!D209:E209</f>
        <v>3.8</v>
      </c>
      <c r="E209" s="2317"/>
      <c r="F209" s="2317">
        <f>'[10]P81--85écoR5'!F209:G209</f>
        <v>4.4000000000000004</v>
      </c>
      <c r="G209" s="2317"/>
      <c r="H209" s="2317">
        <f>'[10]P81--85écoR5'!H209:I209</f>
        <v>4.5</v>
      </c>
      <c r="I209" s="2317"/>
      <c r="J209" s="2341">
        <f>'[10]P81--85écoR5'!J209:K209</f>
        <v>7.6</v>
      </c>
      <c r="K209" s="2341"/>
      <c r="L209" s="1434"/>
      <c r="M209" s="1179" t="s">
        <v>188</v>
      </c>
    </row>
    <row r="210" spans="1:13" ht="18" customHeight="1" thickTop="1">
      <c r="A210" s="98" t="s">
        <v>1097</v>
      </c>
      <c r="M210" s="81" t="s">
        <v>604</v>
      </c>
    </row>
    <row r="211" spans="1:13" ht="18" customHeight="1">
      <c r="A211" s="28"/>
      <c r="B211" s="20"/>
      <c r="C211" s="263"/>
      <c r="D211" s="263"/>
      <c r="E211" s="263"/>
      <c r="F211" s="263"/>
      <c r="G211" s="263"/>
      <c r="H211" s="263"/>
      <c r="I211" s="263"/>
      <c r="J211" s="263"/>
      <c r="K211" s="263"/>
      <c r="L211" s="263"/>
      <c r="M211" s="263"/>
    </row>
    <row r="212" spans="1:13" ht="18" customHeight="1">
      <c r="A212" s="18" t="s">
        <v>444</v>
      </c>
      <c r="M212" s="107" t="s">
        <v>445</v>
      </c>
    </row>
    <row r="213" spans="1:13" ht="18" customHeight="1">
      <c r="A213" s="18" t="s">
        <v>319</v>
      </c>
      <c r="M213" s="107" t="s">
        <v>320</v>
      </c>
    </row>
    <row r="214" spans="1:13" ht="18" customHeight="1" thickBot="1">
      <c r="A214" s="103" t="s">
        <v>1238</v>
      </c>
      <c r="M214" s="235" t="s">
        <v>1239</v>
      </c>
    </row>
    <row r="215" spans="1:13" ht="18" customHeight="1" thickTop="1">
      <c r="A215" s="1238"/>
      <c r="B215" s="1420" t="s">
        <v>191</v>
      </c>
      <c r="C215" s="1248" t="s">
        <v>327</v>
      </c>
      <c r="D215" s="1420" t="s">
        <v>396</v>
      </c>
      <c r="E215" s="1420" t="s">
        <v>325</v>
      </c>
      <c r="F215" s="1420" t="s">
        <v>324</v>
      </c>
      <c r="G215" s="2294" t="s">
        <v>328</v>
      </c>
      <c r="H215" s="2294"/>
      <c r="I215" s="1420" t="s">
        <v>329</v>
      </c>
      <c r="J215" s="1420" t="s">
        <v>322</v>
      </c>
      <c r="K215" s="1420" t="s">
        <v>321</v>
      </c>
      <c r="L215" s="1420"/>
      <c r="M215" s="1218"/>
    </row>
    <row r="216" spans="1:13" ht="18" customHeight="1">
      <c r="A216" s="124"/>
      <c r="B216" s="1430"/>
      <c r="C216" s="1430"/>
      <c r="D216" s="1430" t="s">
        <v>395</v>
      </c>
      <c r="E216" s="1430"/>
      <c r="F216" s="1430"/>
      <c r="G216" s="2307" t="s">
        <v>323</v>
      </c>
      <c r="H216" s="2307"/>
      <c r="I216" s="1430"/>
      <c r="J216" s="1430"/>
      <c r="K216" s="1430"/>
      <c r="L216" s="1430"/>
      <c r="M216" s="229"/>
    </row>
    <row r="217" spans="1:13" ht="18" customHeight="1">
      <c r="A217" s="237"/>
      <c r="B217" s="1422"/>
      <c r="C217" s="1422"/>
      <c r="D217" s="1422" t="s">
        <v>34</v>
      </c>
      <c r="E217" s="1422"/>
      <c r="F217" s="1422"/>
      <c r="G217" s="2304" t="s">
        <v>44</v>
      </c>
      <c r="H217" s="2304"/>
      <c r="I217" s="1422" t="s">
        <v>41</v>
      </c>
      <c r="J217" s="1422"/>
      <c r="K217" s="1422"/>
      <c r="L217" s="1422"/>
      <c r="M217" s="229"/>
    </row>
    <row r="218" spans="1:13" ht="18" customHeight="1">
      <c r="A218" s="237"/>
      <c r="B218" s="1422" t="s">
        <v>4</v>
      </c>
      <c r="C218" s="1422" t="s">
        <v>34</v>
      </c>
      <c r="D218" s="1422" t="s">
        <v>49</v>
      </c>
      <c r="E218" s="1422" t="s">
        <v>48</v>
      </c>
      <c r="F218" s="1422" t="s">
        <v>47</v>
      </c>
      <c r="G218" s="2304" t="s">
        <v>45</v>
      </c>
      <c r="H218" s="2304"/>
      <c r="I218" s="1422" t="s">
        <v>42</v>
      </c>
      <c r="J218" s="1422" t="s">
        <v>40</v>
      </c>
      <c r="K218" s="180" t="s">
        <v>129</v>
      </c>
      <c r="L218" s="180"/>
      <c r="M218" s="229"/>
    </row>
    <row r="219" spans="1:13" ht="18" customHeight="1">
      <c r="A219" s="232"/>
      <c r="B219" s="1424"/>
      <c r="C219" s="1424"/>
      <c r="D219" s="1424" t="s">
        <v>50</v>
      </c>
      <c r="E219" s="1424"/>
      <c r="F219" s="1424"/>
      <c r="G219" s="2302" t="s">
        <v>46</v>
      </c>
      <c r="H219" s="2302"/>
      <c r="I219" s="1424" t="s">
        <v>43</v>
      </c>
      <c r="J219" s="1424"/>
      <c r="K219" s="1424"/>
      <c r="L219" s="1424"/>
      <c r="M219" s="142"/>
    </row>
    <row r="220" spans="1:13" ht="18" customHeight="1">
      <c r="A220" s="121" t="s">
        <v>1222</v>
      </c>
      <c r="B220" s="1424"/>
      <c r="C220" s="1424"/>
      <c r="D220" s="1424"/>
      <c r="E220" s="1424"/>
      <c r="F220" s="1424"/>
      <c r="G220" s="1424"/>
      <c r="H220" s="1424"/>
      <c r="I220" s="1424"/>
      <c r="J220" s="1424"/>
      <c r="K220" s="1424"/>
      <c r="L220" s="1424"/>
      <c r="M220" s="74" t="s">
        <v>1234</v>
      </c>
    </row>
    <row r="221" spans="1:13" ht="18" customHeight="1">
      <c r="A221" s="232" t="s">
        <v>473</v>
      </c>
      <c r="B221" s="1429">
        <f>'[10]P81--85écoR5'!B221</f>
        <v>1425</v>
      </c>
      <c r="C221" s="1429">
        <f>'[10]P81--85écoR5'!C221</f>
        <v>1127</v>
      </c>
      <c r="D221" s="1429">
        <f>'[10]P81--85écoR5'!D221</f>
        <v>1500</v>
      </c>
      <c r="E221" s="1429" t="str">
        <f>'[10]P81--85écoR5'!E221</f>
        <v>-</v>
      </c>
      <c r="F221" s="1429" t="str">
        <f>'[10]P81--85écoR5'!F221</f>
        <v>-</v>
      </c>
      <c r="G221" s="2347">
        <f>'[10]P81--85écoR5'!G221:H221</f>
        <v>1316</v>
      </c>
      <c r="H221" s="2347"/>
      <c r="I221" s="1429">
        <f>'[10]P81--85écoR5'!I221</f>
        <v>1408</v>
      </c>
      <c r="J221" s="1429">
        <f>'[10]P81--85écoR5'!J221</f>
        <v>1696</v>
      </c>
      <c r="K221" s="1429">
        <f>'[10]P81--85écoR5'!K221</f>
        <v>1540</v>
      </c>
      <c r="L221" s="285"/>
      <c r="M221" s="139" t="s">
        <v>326</v>
      </c>
    </row>
    <row r="222" spans="1:13" ht="18" customHeight="1">
      <c r="A222" s="237"/>
      <c r="B222" s="1463"/>
      <c r="C222" s="1463"/>
      <c r="D222" s="1463"/>
      <c r="E222" s="1463"/>
      <c r="F222" s="1463"/>
      <c r="G222" s="1463"/>
      <c r="H222" s="1463"/>
      <c r="I222" s="1463"/>
      <c r="J222" s="1463"/>
      <c r="K222" s="1463"/>
      <c r="L222" s="1139"/>
      <c r="M222" s="901"/>
    </row>
    <row r="223" spans="1:13" ht="18" customHeight="1">
      <c r="A223" s="121" t="s">
        <v>1224</v>
      </c>
      <c r="B223" s="1131"/>
      <c r="C223" s="1131"/>
      <c r="D223" s="1131"/>
      <c r="E223" s="1131"/>
      <c r="F223" s="1131"/>
      <c r="G223" s="1131"/>
      <c r="H223" s="1131"/>
      <c r="I223" s="1131"/>
      <c r="J223" s="1424"/>
      <c r="K223" s="1424"/>
      <c r="L223" s="1424"/>
      <c r="M223" s="1103" t="s">
        <v>1235</v>
      </c>
    </row>
    <row r="224" spans="1:13" ht="18" customHeight="1" thickBot="1">
      <c r="A224" s="1275" t="s">
        <v>473</v>
      </c>
      <c r="B224" s="1426">
        <f>'[10]P81--85écoR5'!B224</f>
        <v>1479</v>
      </c>
      <c r="C224" s="1426">
        <f>'[10]P81--85écoR5'!C224</f>
        <v>1000</v>
      </c>
      <c r="D224" s="1426">
        <f>'[10]P81--85écoR5'!D224</f>
        <v>1000</v>
      </c>
      <c r="E224" s="1426">
        <f>'[10]P81--85écoR5'!E224</f>
        <v>2075</v>
      </c>
      <c r="F224" s="1426">
        <f>'[10]P81--85écoR5'!F224</f>
        <v>1800</v>
      </c>
      <c r="G224" s="2344">
        <f>'[10]P81--85écoR5'!G224:H224</f>
        <v>1284</v>
      </c>
      <c r="H224" s="2344"/>
      <c r="I224" s="1426">
        <f>'[10]P81--85écoR5'!I224</f>
        <v>1498</v>
      </c>
      <c r="J224" s="1426">
        <f>'[10]P81--85écoR5'!J224</f>
        <v>1554</v>
      </c>
      <c r="K224" s="1426">
        <f>'[10]P81--85écoR5'!K224</f>
        <v>1588</v>
      </c>
      <c r="L224" s="1277"/>
      <c r="M224" s="1207" t="s">
        <v>326</v>
      </c>
    </row>
    <row r="225" spans="1:13" ht="18" customHeight="1" thickTop="1">
      <c r="A225" s="98" t="s">
        <v>1097</v>
      </c>
      <c r="M225" s="81" t="s">
        <v>604</v>
      </c>
    </row>
    <row r="226" spans="1:13" ht="18" customHeight="1"/>
    <row r="227" spans="1:13" ht="27" customHeight="1"/>
    <row r="228" spans="1:13" ht="18" customHeight="1" thickBot="1"/>
    <row r="229" spans="1:13" ht="13.5" customHeight="1" thickTop="1">
      <c r="A229" s="928"/>
      <c r="B229" s="928"/>
      <c r="C229" s="928"/>
      <c r="D229" s="928"/>
      <c r="E229" s="928"/>
      <c r="F229" s="928"/>
      <c r="G229" s="928"/>
      <c r="H229" s="928"/>
      <c r="I229" s="928"/>
      <c r="J229" s="928"/>
      <c r="K229" s="928"/>
      <c r="L229" s="928"/>
      <c r="M229" s="928"/>
    </row>
    <row r="230" spans="1:13" ht="18" customHeight="1"/>
    <row r="231" spans="1:13" ht="18" customHeight="1">
      <c r="A231" s="431" t="s">
        <v>666</v>
      </c>
      <c r="B231" s="427"/>
      <c r="C231" s="263"/>
      <c r="K231" s="427"/>
      <c r="L231" s="427"/>
      <c r="M231" s="428" t="s">
        <v>667</v>
      </c>
    </row>
    <row r="232" spans="1:13" ht="18" customHeight="1" thickBot="1">
      <c r="A232" s="103" t="s">
        <v>1240</v>
      </c>
      <c r="J232" s="104"/>
      <c r="K232" s="24"/>
      <c r="L232" s="24"/>
      <c r="M232" s="235" t="s">
        <v>1241</v>
      </c>
    </row>
    <row r="233" spans="1:13" ht="15.95" customHeight="1" thickTop="1">
      <c r="A233" s="1241"/>
      <c r="B233" s="1249" t="s">
        <v>347</v>
      </c>
      <c r="C233" s="1249" t="s">
        <v>351</v>
      </c>
      <c r="D233" s="1250" t="s">
        <v>478</v>
      </c>
      <c r="E233" s="1251" t="s">
        <v>341</v>
      </c>
      <c r="F233" s="1251" t="s">
        <v>342</v>
      </c>
      <c r="G233" s="1251" t="s">
        <v>343</v>
      </c>
      <c r="H233" s="1249" t="s">
        <v>344</v>
      </c>
      <c r="I233" s="1249" t="s">
        <v>345</v>
      </c>
      <c r="J233" s="1251" t="s">
        <v>346</v>
      </c>
      <c r="K233" s="1423" t="s">
        <v>350</v>
      </c>
      <c r="L233" s="1249" t="s">
        <v>479</v>
      </c>
      <c r="M233" s="1249"/>
    </row>
    <row r="234" spans="1:13" ht="15.95" customHeight="1">
      <c r="A234" s="237"/>
      <c r="B234" s="1422" t="s">
        <v>4</v>
      </c>
      <c r="C234" s="1422" t="s">
        <v>34</v>
      </c>
      <c r="D234" s="238" t="s">
        <v>480</v>
      </c>
      <c r="E234" s="1422" t="s">
        <v>369</v>
      </c>
      <c r="F234" s="1422" t="s">
        <v>368</v>
      </c>
      <c r="G234" s="1422" t="s">
        <v>367</v>
      </c>
      <c r="H234" s="1422" t="s">
        <v>366</v>
      </c>
      <c r="I234" s="1422" t="s">
        <v>365</v>
      </c>
      <c r="J234" s="1422" t="s">
        <v>364</v>
      </c>
      <c r="K234" s="1422" t="s">
        <v>349</v>
      </c>
      <c r="L234" s="167" t="s">
        <v>481</v>
      </c>
      <c r="M234" s="167"/>
    </row>
    <row r="235" spans="1:13" ht="18" customHeight="1">
      <c r="A235" s="46" t="s">
        <v>1222</v>
      </c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74" t="s">
        <v>1234</v>
      </c>
    </row>
    <row r="236" spans="1:13" ht="18" customHeight="1">
      <c r="A236" s="240" t="s">
        <v>173</v>
      </c>
      <c r="B236" s="454">
        <f>'[4]P81--85écoR5'!B236</f>
        <v>336</v>
      </c>
      <c r="C236" s="454" t="str">
        <f>'[4]P81--85écoR5'!C236</f>
        <v>-</v>
      </c>
      <c r="D236" s="454">
        <f>'[4]P81--85écoR5'!D236</f>
        <v>12</v>
      </c>
      <c r="E236" s="454">
        <f>'[4]P81--85écoR5'!E236</f>
        <v>80</v>
      </c>
      <c r="F236" s="454">
        <f>'[4]P81--85écoR5'!F236</f>
        <v>11</v>
      </c>
      <c r="G236" s="454">
        <f>'[4]P81--85écoR5'!G236</f>
        <v>11</v>
      </c>
      <c r="H236" s="454">
        <f>'[4]P81--85écoR5'!H236</f>
        <v>38</v>
      </c>
      <c r="I236" s="454">
        <f>'[4]P81--85écoR5'!I236</f>
        <v>12</v>
      </c>
      <c r="J236" s="454">
        <f>'[4]P81--85écoR5'!J236</f>
        <v>27</v>
      </c>
      <c r="K236" s="454">
        <f>'[4]P81--85écoR5'!K236</f>
        <v>52</v>
      </c>
      <c r="L236" s="454">
        <f>'[4]P81--85écoR5'!L236</f>
        <v>93</v>
      </c>
      <c r="M236" s="239" t="s">
        <v>348</v>
      </c>
    </row>
    <row r="237" spans="1:13" ht="15.95" customHeight="1">
      <c r="A237" s="237"/>
      <c r="B237" s="1463"/>
      <c r="C237" s="1463"/>
      <c r="D237" s="1463"/>
      <c r="E237" s="1463"/>
      <c r="F237" s="1463"/>
      <c r="G237" s="1463"/>
      <c r="H237" s="1463"/>
      <c r="I237" s="1463"/>
      <c r="J237" s="1463"/>
      <c r="K237" s="1463"/>
      <c r="L237" s="1139"/>
      <c r="M237" s="901"/>
    </row>
    <row r="238" spans="1:13" ht="15.95" customHeight="1">
      <c r="A238" s="121" t="s">
        <v>1224</v>
      </c>
      <c r="B238" s="1131"/>
      <c r="C238" s="1131"/>
      <c r="D238" s="1131"/>
      <c r="E238" s="1131"/>
      <c r="F238" s="1131"/>
      <c r="G238" s="1131"/>
      <c r="H238" s="1131"/>
      <c r="I238" s="1131"/>
      <c r="J238" s="1424"/>
      <c r="K238" s="1424"/>
      <c r="L238" s="1424"/>
      <c r="M238" s="1103" t="s">
        <v>1235</v>
      </c>
    </row>
    <row r="239" spans="1:13" ht="18" customHeight="1" thickBot="1">
      <c r="A239" s="1272" t="s">
        <v>173</v>
      </c>
      <c r="B239" s="1273">
        <f>'[4]P81--85écoR5'!B239</f>
        <v>340</v>
      </c>
      <c r="C239" s="1273">
        <f>'[4]P81--85écoR5'!C239</f>
        <v>1</v>
      </c>
      <c r="D239" s="1273">
        <f>'[4]P81--85écoR5'!D239</f>
        <v>12</v>
      </c>
      <c r="E239" s="1273">
        <f>'[4]P81--85écoR5'!E239</f>
        <v>80</v>
      </c>
      <c r="F239" s="1273">
        <f>'[4]P81--85écoR5'!F239</f>
        <v>11</v>
      </c>
      <c r="G239" s="1273">
        <f>'[4]P81--85écoR5'!G239</f>
        <v>11</v>
      </c>
      <c r="H239" s="1273">
        <f>'[4]P81--85écoR5'!H239</f>
        <v>38</v>
      </c>
      <c r="I239" s="1273">
        <f>'[4]P81--85écoR5'!I239</f>
        <v>12</v>
      </c>
      <c r="J239" s="1273">
        <f>'[4]P81--85écoR5'!J239</f>
        <v>30</v>
      </c>
      <c r="K239" s="1273">
        <f>'[4]P81--85écoR5'!K239</f>
        <v>52</v>
      </c>
      <c r="L239" s="1273">
        <f>'[4]P81--85écoR5'!L239</f>
        <v>93</v>
      </c>
      <c r="M239" s="1274" t="s">
        <v>348</v>
      </c>
    </row>
    <row r="240" spans="1:13" ht="15.95" customHeight="1" thickTop="1">
      <c r="A240" s="98" t="s">
        <v>414</v>
      </c>
      <c r="M240" s="81" t="s">
        <v>413</v>
      </c>
    </row>
    <row r="241" spans="1:13" ht="18" customHeight="1"/>
    <row r="242" spans="1:13" ht="18" customHeight="1">
      <c r="A242" s="431" t="s">
        <v>668</v>
      </c>
      <c r="B242" s="430"/>
      <c r="C242" s="20"/>
      <c r="D242" s="7"/>
      <c r="E242" s="7"/>
      <c r="F242" s="7"/>
      <c r="G242" s="7"/>
      <c r="K242" s="427"/>
      <c r="L242" s="427"/>
      <c r="M242" s="428" t="s">
        <v>669</v>
      </c>
    </row>
    <row r="243" spans="1:13" ht="18" customHeight="1">
      <c r="A243" s="28"/>
      <c r="B243" s="263"/>
      <c r="C243" s="20"/>
      <c r="D243" s="20"/>
      <c r="E243" s="20"/>
      <c r="F243" s="20"/>
      <c r="G243" s="20"/>
      <c r="H243" s="263"/>
      <c r="I243" s="263"/>
      <c r="J243" s="263"/>
      <c r="K243" s="263"/>
      <c r="L243" s="263"/>
      <c r="M243" s="263"/>
    </row>
    <row r="244" spans="1:13" ht="18" customHeight="1">
      <c r="A244" s="18" t="s">
        <v>868</v>
      </c>
      <c r="B244" s="7"/>
      <c r="C244" s="7"/>
      <c r="D244" s="7"/>
      <c r="E244" s="7"/>
      <c r="F244" s="7"/>
      <c r="G244" s="7"/>
      <c r="M244" s="151" t="s">
        <v>869</v>
      </c>
    </row>
    <row r="245" spans="1:13" ht="15.95" customHeight="1" thickBot="1">
      <c r="A245" s="294" t="s">
        <v>149</v>
      </c>
      <c r="B245" s="7"/>
      <c r="C245" s="7"/>
      <c r="D245" s="7"/>
      <c r="E245" s="7"/>
      <c r="F245" s="7"/>
      <c r="M245" s="265" t="s">
        <v>340</v>
      </c>
    </row>
    <row r="246" spans="1:13" ht="18" customHeight="1" thickTop="1">
      <c r="A246" s="1321"/>
      <c r="B246" s="1316"/>
      <c r="C246" s="1322"/>
      <c r="D246" s="1323"/>
      <c r="E246" s="1317">
        <v>2017</v>
      </c>
      <c r="F246" s="1317"/>
      <c r="G246" s="1317"/>
      <c r="H246" s="1317">
        <v>2016</v>
      </c>
      <c r="I246" s="1323"/>
      <c r="J246" s="1322"/>
      <c r="K246" s="1322"/>
      <c r="L246" s="1322"/>
      <c r="M246" s="1316"/>
    </row>
    <row r="247" spans="1:13" ht="18" customHeight="1">
      <c r="A247" s="31" t="s">
        <v>150</v>
      </c>
      <c r="B247" s="171"/>
      <c r="C247" s="172"/>
      <c r="D247" s="31"/>
      <c r="E247" s="173">
        <v>128.80000000000001</v>
      </c>
      <c r="F247" s="140"/>
      <c r="G247" s="140"/>
      <c r="H247" s="140">
        <v>128.69999999999999</v>
      </c>
      <c r="I247" s="140"/>
      <c r="J247" s="173"/>
      <c r="K247" s="31"/>
      <c r="L247" s="31"/>
      <c r="M247" s="174" t="s">
        <v>352</v>
      </c>
    </row>
    <row r="248" spans="1:13" ht="18" customHeight="1">
      <c r="A248" s="22" t="s">
        <v>151</v>
      </c>
      <c r="B248" s="64"/>
      <c r="C248" s="51"/>
      <c r="D248" s="22"/>
      <c r="E248" s="173">
        <v>128.80000000000001</v>
      </c>
      <c r="F248" s="63"/>
      <c r="G248" s="63"/>
      <c r="H248" s="63">
        <v>128.1</v>
      </c>
      <c r="I248" s="63"/>
      <c r="J248" s="77"/>
      <c r="K248" s="22"/>
      <c r="L248" s="22"/>
      <c r="M248" s="169" t="s">
        <v>353</v>
      </c>
    </row>
    <row r="249" spans="1:13" ht="18" customHeight="1">
      <c r="A249" s="22" t="s">
        <v>152</v>
      </c>
      <c r="B249" s="64"/>
      <c r="C249" s="51"/>
      <c r="D249" s="22"/>
      <c r="E249" s="173">
        <v>109.3</v>
      </c>
      <c r="F249" s="63"/>
      <c r="G249" s="63"/>
      <c r="H249" s="63">
        <v>105.9</v>
      </c>
      <c r="I249" s="63"/>
      <c r="J249" s="77"/>
      <c r="K249" s="22"/>
      <c r="L249" s="22"/>
      <c r="M249" s="169" t="s">
        <v>354</v>
      </c>
    </row>
    <row r="250" spans="1:13" ht="18" customHeight="1">
      <c r="A250" s="22" t="s">
        <v>153</v>
      </c>
      <c r="B250" s="64"/>
      <c r="C250" s="51"/>
      <c r="D250" s="22"/>
      <c r="E250" s="173">
        <v>112.8</v>
      </c>
      <c r="F250" s="63"/>
      <c r="G250" s="63"/>
      <c r="H250" s="63">
        <v>110.6</v>
      </c>
      <c r="I250" s="63"/>
      <c r="J250" s="77"/>
      <c r="K250" s="22"/>
      <c r="L250" s="22"/>
      <c r="M250" s="168" t="s">
        <v>355</v>
      </c>
    </row>
    <row r="251" spans="1:13" ht="18" customHeight="1">
      <c r="A251" s="22" t="s">
        <v>154</v>
      </c>
      <c r="B251" s="64"/>
      <c r="C251" s="51"/>
      <c r="D251" s="22"/>
      <c r="E251" s="173">
        <v>104.6</v>
      </c>
      <c r="F251" s="63"/>
      <c r="G251" s="63"/>
      <c r="H251" s="63">
        <v>104.1</v>
      </c>
      <c r="I251" s="63"/>
      <c r="J251" s="77"/>
      <c r="K251" s="38"/>
      <c r="L251" s="38"/>
      <c r="M251" s="170" t="s">
        <v>356</v>
      </c>
    </row>
    <row r="252" spans="1:13" ht="18" customHeight="1">
      <c r="A252" s="22" t="s">
        <v>47</v>
      </c>
      <c r="B252" s="64"/>
      <c r="C252" s="51"/>
      <c r="D252" s="22"/>
      <c r="E252" s="173">
        <v>98.6</v>
      </c>
      <c r="F252" s="63"/>
      <c r="G252" s="63"/>
      <c r="H252" s="63">
        <v>98.6</v>
      </c>
      <c r="I252" s="63"/>
      <c r="J252" s="77"/>
      <c r="K252" s="22"/>
      <c r="L252" s="22"/>
      <c r="M252" s="169" t="s">
        <v>324</v>
      </c>
    </row>
    <row r="253" spans="1:13" ht="18" customHeight="1">
      <c r="A253" s="22" t="s">
        <v>155</v>
      </c>
      <c r="B253" s="64"/>
      <c r="C253" s="51"/>
      <c r="D253" s="22"/>
      <c r="E253" s="173">
        <v>107.9</v>
      </c>
      <c r="F253" s="63"/>
      <c r="G253" s="63"/>
      <c r="H253" s="63">
        <v>106.3</v>
      </c>
      <c r="I253" s="63"/>
      <c r="J253" s="77"/>
      <c r="K253" s="22"/>
      <c r="L253" s="22"/>
      <c r="M253" s="168" t="s">
        <v>357</v>
      </c>
    </row>
    <row r="254" spans="1:13" ht="18" customHeight="1">
      <c r="A254" s="22" t="s">
        <v>156</v>
      </c>
      <c r="B254" s="64"/>
      <c r="C254" s="51"/>
      <c r="D254" s="22"/>
      <c r="E254" s="173">
        <v>62.3</v>
      </c>
      <c r="F254" s="63"/>
      <c r="G254" s="63"/>
      <c r="H254" s="63">
        <v>62.3</v>
      </c>
      <c r="I254" s="63"/>
      <c r="J254" s="77"/>
      <c r="K254" s="22"/>
      <c r="L254" s="22"/>
      <c r="M254" s="169" t="s">
        <v>358</v>
      </c>
    </row>
    <row r="255" spans="1:13" ht="18" customHeight="1">
      <c r="A255" s="22" t="s">
        <v>60</v>
      </c>
      <c r="B255" s="64"/>
      <c r="C255" s="51"/>
      <c r="D255" s="22"/>
      <c r="E255" s="173">
        <v>85.3</v>
      </c>
      <c r="F255" s="63"/>
      <c r="G255" s="63"/>
      <c r="H255" s="63">
        <v>85.4</v>
      </c>
      <c r="I255" s="63"/>
      <c r="J255" s="77"/>
      <c r="K255" s="22"/>
      <c r="L255" s="22"/>
      <c r="M255" s="169" t="s">
        <v>359</v>
      </c>
    </row>
    <row r="256" spans="1:13" ht="18" customHeight="1">
      <c r="A256" s="22" t="s">
        <v>157</v>
      </c>
      <c r="B256" s="63"/>
      <c r="C256" s="51"/>
      <c r="D256" s="22"/>
      <c r="E256" s="173">
        <v>117.7</v>
      </c>
      <c r="F256" s="63"/>
      <c r="G256" s="63"/>
      <c r="H256" s="63">
        <v>110.8</v>
      </c>
      <c r="I256" s="63"/>
      <c r="J256" s="77"/>
      <c r="K256" s="22"/>
      <c r="L256" s="22"/>
      <c r="M256" s="168" t="s">
        <v>325</v>
      </c>
    </row>
    <row r="257" spans="1:13" ht="18" customHeight="1">
      <c r="A257" s="22" t="s">
        <v>158</v>
      </c>
      <c r="B257" s="63"/>
      <c r="C257" s="51"/>
      <c r="D257" s="22"/>
      <c r="E257" s="173">
        <v>140.30000000000001</v>
      </c>
      <c r="F257" s="63"/>
      <c r="G257" s="63"/>
      <c r="H257" s="63">
        <v>133.6</v>
      </c>
      <c r="I257" s="63"/>
      <c r="J257" s="77"/>
      <c r="K257" s="22"/>
      <c r="L257" s="22"/>
      <c r="M257" s="169" t="s">
        <v>360</v>
      </c>
    </row>
    <row r="258" spans="1:13" ht="18" customHeight="1">
      <c r="A258" s="22" t="s">
        <v>159</v>
      </c>
      <c r="B258" s="63"/>
      <c r="C258" s="51"/>
      <c r="D258" s="22"/>
      <c r="E258" s="173">
        <v>126</v>
      </c>
      <c r="F258" s="63"/>
      <c r="G258" s="63"/>
      <c r="H258" s="63">
        <v>123.2</v>
      </c>
      <c r="I258" s="63"/>
      <c r="J258" s="77"/>
      <c r="K258" s="22"/>
      <c r="L258" s="22"/>
      <c r="M258" s="168" t="s">
        <v>361</v>
      </c>
    </row>
    <row r="259" spans="1:13" ht="18" customHeight="1">
      <c r="A259" s="46" t="s">
        <v>61</v>
      </c>
      <c r="B259" s="188"/>
      <c r="C259" s="62"/>
      <c r="D259" s="46"/>
      <c r="E259" s="779">
        <v>116.8</v>
      </c>
      <c r="F259" s="188"/>
      <c r="G259" s="188"/>
      <c r="H259" s="188">
        <v>115.6</v>
      </c>
      <c r="I259" s="188"/>
      <c r="J259" s="189"/>
      <c r="K259" s="46"/>
      <c r="L259" s="46"/>
      <c r="M259" s="190" t="s">
        <v>362</v>
      </c>
    </row>
    <row r="260" spans="1:13" ht="18" customHeight="1" thickBot="1">
      <c r="A260" s="1183" t="s">
        <v>62</v>
      </c>
      <c r="B260" s="1388"/>
      <c r="C260" s="1390"/>
      <c r="D260" s="1183"/>
      <c r="E260" s="1433">
        <v>117.9</v>
      </c>
      <c r="F260" s="1433"/>
      <c r="G260" s="1433"/>
      <c r="H260" s="1433">
        <v>117.1</v>
      </c>
      <c r="I260" s="1433"/>
      <c r="J260" s="1271"/>
      <c r="K260" s="1183"/>
      <c r="L260" s="1183"/>
      <c r="M260" s="1183" t="s">
        <v>363</v>
      </c>
    </row>
    <row r="261" spans="1:13" ht="15.95" customHeight="1" thickTop="1">
      <c r="A261" s="98" t="s">
        <v>1097</v>
      </c>
      <c r="M261" s="81" t="s">
        <v>604</v>
      </c>
    </row>
    <row r="262" spans="1:13" ht="18" customHeight="1"/>
    <row r="263" spans="1:13" ht="18" customHeight="1">
      <c r="A263" s="431" t="s">
        <v>672</v>
      </c>
      <c r="B263" s="429"/>
      <c r="C263" s="28"/>
      <c r="K263" s="427"/>
      <c r="L263" s="427"/>
      <c r="M263" s="428" t="s">
        <v>673</v>
      </c>
    </row>
    <row r="264" spans="1:13" ht="18" customHeight="1">
      <c r="A264" s="28"/>
      <c r="B264" s="28"/>
      <c r="C264" s="28"/>
      <c r="D264" s="263"/>
      <c r="E264" s="263"/>
      <c r="F264" s="263"/>
      <c r="G264" s="263"/>
      <c r="H264" s="263"/>
      <c r="I264" s="263"/>
      <c r="J264" s="263"/>
      <c r="K264" s="263"/>
      <c r="L264" s="263"/>
    </row>
    <row r="265" spans="1:13" ht="18" customHeight="1">
      <c r="A265" s="530" t="s">
        <v>474</v>
      </c>
      <c r="B265" s="530"/>
      <c r="C265" s="530"/>
      <c r="D265" s="530"/>
      <c r="E265" s="530"/>
      <c r="F265" s="530"/>
      <c r="G265" s="530"/>
      <c r="H265" s="530"/>
      <c r="I265" s="530"/>
      <c r="J265" s="530"/>
      <c r="K265" s="530"/>
      <c r="L265" s="530"/>
      <c r="M265" s="107" t="s">
        <v>371</v>
      </c>
    </row>
    <row r="266" spans="1:13" ht="18" customHeight="1" thickBot="1">
      <c r="A266" s="76" t="s">
        <v>370</v>
      </c>
      <c r="M266" s="151" t="s">
        <v>389</v>
      </c>
    </row>
    <row r="267" spans="1:13" ht="18" customHeight="1" thickTop="1">
      <c r="A267" s="1257"/>
      <c r="B267" s="1257"/>
      <c r="C267" s="1257"/>
      <c r="D267" s="1258"/>
      <c r="E267" s="2346" t="s">
        <v>432</v>
      </c>
      <c r="F267" s="2346"/>
      <c r="G267" s="1259"/>
      <c r="H267" s="2345" t="s">
        <v>475</v>
      </c>
      <c r="I267" s="2345"/>
      <c r="J267" s="1260"/>
      <c r="K267" s="1259"/>
      <c r="L267" s="1259"/>
      <c r="M267" s="1259"/>
    </row>
    <row r="268" spans="1:13" ht="18" customHeight="1">
      <c r="A268" s="1252"/>
      <c r="B268" s="1252"/>
      <c r="C268" s="1252"/>
      <c r="D268" s="1253"/>
      <c r="E268" s="1253"/>
      <c r="F268" s="1254" t="s">
        <v>179</v>
      </c>
      <c r="G268" s="1255"/>
      <c r="H268" s="1256" t="s">
        <v>476</v>
      </c>
      <c r="I268" s="1256"/>
      <c r="J268" s="1256"/>
      <c r="K268" s="1255"/>
      <c r="L268" s="1255"/>
      <c r="M268" s="1255"/>
    </row>
    <row r="269" spans="1:13" ht="18" customHeight="1">
      <c r="A269" s="1516"/>
      <c r="B269" s="1516"/>
      <c r="C269" s="1516"/>
      <c r="D269" s="1097"/>
      <c r="E269" s="1097">
        <v>2017</v>
      </c>
      <c r="F269" s="1097">
        <v>2016</v>
      </c>
      <c r="G269" s="1097"/>
      <c r="H269" s="1097">
        <v>2017</v>
      </c>
      <c r="I269" s="1097">
        <v>2016</v>
      </c>
      <c r="J269" s="269"/>
      <c r="K269" s="269"/>
      <c r="L269" s="269"/>
      <c r="M269" s="269"/>
    </row>
    <row r="270" spans="1:13" ht="18" customHeight="1">
      <c r="A270" s="239" t="s">
        <v>131</v>
      </c>
      <c r="B270" s="239"/>
      <c r="C270" s="239"/>
      <c r="D270" s="297"/>
      <c r="E270" s="298">
        <f>'[1]P81--85écoR5'!E270</f>
        <v>9.6083837996464041</v>
      </c>
      <c r="F270" s="298">
        <f>'[1]P81--85écoR5'!F270</f>
        <v>9.69334017160784</v>
      </c>
      <c r="G270" s="299"/>
      <c r="H270" s="297">
        <f>'[1]P81--85écoR5'!H270</f>
        <v>11538.900272671359</v>
      </c>
      <c r="I270" s="1556">
        <f>'[1]P81--85écoR5'!I270</f>
        <v>10715.890626310751</v>
      </c>
      <c r="J270" s="239"/>
      <c r="K270" s="239"/>
      <c r="L270" s="239"/>
      <c r="M270" s="139" t="s">
        <v>372</v>
      </c>
    </row>
    <row r="271" spans="1:13" ht="18" customHeight="1">
      <c r="A271" s="239" t="s">
        <v>132</v>
      </c>
      <c r="B271" s="239"/>
      <c r="C271" s="239"/>
      <c r="D271" s="297"/>
      <c r="E271" s="298"/>
      <c r="F271" s="298"/>
      <c r="G271" s="299"/>
      <c r="H271" s="297"/>
      <c r="I271" s="1556"/>
      <c r="J271" s="239"/>
      <c r="K271" s="239"/>
      <c r="L271" s="239"/>
      <c r="M271" s="176" t="s">
        <v>373</v>
      </c>
    </row>
    <row r="272" spans="1:13" ht="18" customHeight="1">
      <c r="A272" s="239" t="s">
        <v>133</v>
      </c>
      <c r="B272" s="239"/>
      <c r="C272" s="239"/>
      <c r="D272" s="297"/>
      <c r="E272" s="298">
        <f>'[1]P81--85écoR5'!E272</f>
        <v>9.936383780850603</v>
      </c>
      <c r="F272" s="298">
        <f>'[1]P81--85écoR5'!F272</f>
        <v>8.3693247966377022</v>
      </c>
      <c r="G272" s="299"/>
      <c r="H272" s="297">
        <f>'[1]P81--85écoR5'!H272</f>
        <v>17835.113339762174</v>
      </c>
      <c r="I272" s="1556">
        <f>'[1]P81--85écoR5'!I272</f>
        <v>15022.352157228914</v>
      </c>
      <c r="J272" s="239"/>
      <c r="K272" s="239"/>
      <c r="L272" s="239"/>
      <c r="M272" s="176" t="s">
        <v>374</v>
      </c>
    </row>
    <row r="273" spans="1:13" ht="18" customHeight="1">
      <c r="A273" s="239" t="s">
        <v>134</v>
      </c>
      <c r="B273" s="239"/>
      <c r="C273" s="239"/>
      <c r="D273" s="297"/>
      <c r="E273" s="298">
        <f>'[1]P81--85écoR5'!E273</f>
        <v>3.8709975867036803</v>
      </c>
      <c r="F273" s="298">
        <f>'[1]P81--85écoR5'!F273</f>
        <v>4.0140970898950981</v>
      </c>
      <c r="G273" s="299"/>
      <c r="H273" s="297">
        <f>'[1]P81--85écoR5'!H273</f>
        <v>1045.9822579032016</v>
      </c>
      <c r="I273" s="1556">
        <f>'[1]P81--85écoR5'!I273</f>
        <v>1002.7214530557957</v>
      </c>
      <c r="J273" s="239"/>
      <c r="K273" s="239"/>
      <c r="L273" s="239"/>
      <c r="M273" s="176" t="s">
        <v>375</v>
      </c>
    </row>
    <row r="274" spans="1:13" ht="18" customHeight="1">
      <c r="A274" s="239" t="s">
        <v>135</v>
      </c>
      <c r="B274" s="239"/>
      <c r="C274" s="239"/>
      <c r="D274" s="297"/>
      <c r="E274" s="298">
        <f>'[1]P81--85écoR5'!E274</f>
        <v>4.5205015088242595</v>
      </c>
      <c r="F274" s="298">
        <f>'[1]P81--85écoR5'!F274</f>
        <v>5.9799851881055188</v>
      </c>
      <c r="G274" s="299"/>
      <c r="H274" s="297">
        <f>'[1]P81--85écoR5'!H274</f>
        <v>2698.513375692643</v>
      </c>
      <c r="I274" s="1556">
        <f>'[1]P81--85écoR5'!I274</f>
        <v>3460.91642761607</v>
      </c>
      <c r="J274" s="239"/>
      <c r="K274" s="239"/>
      <c r="L274" s="239"/>
      <c r="M274" s="176" t="s">
        <v>376</v>
      </c>
    </row>
    <row r="275" spans="1:13" ht="18" customHeight="1">
      <c r="A275" s="239" t="s">
        <v>136</v>
      </c>
      <c r="B275" s="239"/>
      <c r="C275" s="239"/>
      <c r="D275" s="297"/>
      <c r="E275" s="298">
        <f>'[1]P81--85écoR5'!E275</f>
        <v>4.5259822452148617</v>
      </c>
      <c r="F275" s="1982">
        <f>'[1]P81--85écoR5'!F275</f>
        <v>4.789016652041572</v>
      </c>
      <c r="G275" s="299"/>
      <c r="H275" s="297">
        <f>'[1]P81--85écoR5'!H275</f>
        <v>3802.3229440274549</v>
      </c>
      <c r="I275" s="1556">
        <f>'[1]P81--85écoR5'!I275</f>
        <v>3916.2183672069955</v>
      </c>
      <c r="J275" s="239"/>
      <c r="K275" s="239"/>
      <c r="L275" s="239"/>
      <c r="M275" s="176" t="s">
        <v>383</v>
      </c>
    </row>
    <row r="276" spans="1:13" ht="18" customHeight="1">
      <c r="A276" s="239" t="s">
        <v>137</v>
      </c>
      <c r="B276" s="239"/>
      <c r="C276" s="239"/>
      <c r="D276" s="297"/>
      <c r="E276" s="298">
        <f>'[1]P81--85écoR5'!E276</f>
        <v>2.5968722561848963</v>
      </c>
      <c r="F276" s="298">
        <f>'[1]P81--85écoR5'!F276</f>
        <v>2.4370047621220357</v>
      </c>
      <c r="G276" s="299"/>
      <c r="H276" s="297">
        <f>'[1]P81--85écoR5'!H276</f>
        <v>692.30017477633146</v>
      </c>
      <c r="I276" s="1556">
        <f>'[1]P81--85écoR5'!I276</f>
        <v>547.9605207631397</v>
      </c>
      <c r="J276" s="239"/>
      <c r="K276" s="239"/>
      <c r="L276" s="239"/>
      <c r="M276" s="176" t="s">
        <v>377</v>
      </c>
    </row>
    <row r="277" spans="1:13" ht="18" customHeight="1">
      <c r="A277" s="239" t="s">
        <v>138</v>
      </c>
      <c r="B277" s="239"/>
      <c r="C277" s="239"/>
      <c r="D277" s="297"/>
      <c r="E277" s="298">
        <f>'[1]P81--85écoR5'!E277</f>
        <v>2.1768917564708712</v>
      </c>
      <c r="F277" s="298">
        <f>'[1]P81--85écoR5'!F277</f>
        <v>2.2091467926647939</v>
      </c>
      <c r="G277" s="299"/>
      <c r="H277" s="297">
        <f>'[1]P81--85écoR5'!H277</f>
        <v>1351.2521692400735</v>
      </c>
      <c r="I277" s="1556">
        <f>'[1]P81--85écoR5'!I277</f>
        <v>1308.6101941029169</v>
      </c>
      <c r="J277" s="239"/>
      <c r="K277" s="239"/>
      <c r="L277" s="239"/>
      <c r="M277" s="176" t="s">
        <v>384</v>
      </c>
    </row>
    <row r="278" spans="1:13" ht="18" customHeight="1">
      <c r="A278" s="239" t="s">
        <v>139</v>
      </c>
      <c r="B278" s="239"/>
      <c r="C278" s="239"/>
      <c r="D278" s="297"/>
      <c r="E278" s="298">
        <f>'[1]P81--85écoR5'!E278</f>
        <v>1.0255923385810288</v>
      </c>
      <c r="F278" s="298">
        <f>'[1]P81--85écoR5'!F278</f>
        <v>1.0249213305908988</v>
      </c>
      <c r="G278" s="299"/>
      <c r="H278" s="297">
        <f>'[1]P81--85écoR5'!H278</f>
        <v>497.12511835699621</v>
      </c>
      <c r="I278" s="1556">
        <f>'[1]P81--85écoR5'!I278</f>
        <v>477.63383848197071</v>
      </c>
      <c r="J278" s="239"/>
      <c r="K278" s="239"/>
      <c r="L278" s="239"/>
      <c r="M278" s="176" t="s">
        <v>378</v>
      </c>
    </row>
    <row r="279" spans="1:13" ht="18" customHeight="1">
      <c r="A279" s="239" t="s">
        <v>140</v>
      </c>
      <c r="B279" s="239"/>
      <c r="C279" s="239"/>
      <c r="D279" s="300"/>
      <c r="E279" s="298">
        <f>'[1]P81--85écoR5'!E279</f>
        <v>4.0653659727737184</v>
      </c>
      <c r="F279" s="298">
        <f>'[1]P81--85écoR5'!F279</f>
        <v>3.905346219466205</v>
      </c>
      <c r="G279" s="299"/>
      <c r="H279" s="297">
        <f>'[1]P81--85écoR5'!H279</f>
        <v>4670.2111222029926</v>
      </c>
      <c r="I279" s="1556">
        <f>'[1]P81--85écoR5'!I279</f>
        <v>4273.6984748862569</v>
      </c>
      <c r="J279" s="239"/>
      <c r="K279" s="239"/>
      <c r="L279" s="239"/>
      <c r="M279" s="176" t="s">
        <v>379</v>
      </c>
    </row>
    <row r="280" spans="1:13" ht="18" customHeight="1">
      <c r="A280" s="239" t="s">
        <v>141</v>
      </c>
      <c r="B280" s="239"/>
      <c r="C280" s="239"/>
      <c r="D280" s="300"/>
      <c r="E280" s="298">
        <f>'[1]P81--85écoR5'!E280</f>
        <v>4.2555832657550168</v>
      </c>
      <c r="F280" s="298">
        <f>'[1]P81--85écoR5'!F280</f>
        <v>4.2991782472676894</v>
      </c>
      <c r="G280" s="299"/>
      <c r="H280" s="297">
        <f>'[1]P81--85écoR5'!H280</f>
        <v>4143.0656442084546</v>
      </c>
      <c r="I280" s="1556">
        <f>'[1]P81--85écoR5'!I280</f>
        <v>4019.3445989843572</v>
      </c>
      <c r="J280" s="239"/>
      <c r="K280" s="239"/>
      <c r="L280" s="239"/>
      <c r="M280" s="176" t="s">
        <v>380</v>
      </c>
    </row>
    <row r="281" spans="1:13" ht="18" customHeight="1">
      <c r="A281" s="239" t="s">
        <v>142</v>
      </c>
      <c r="B281" s="239"/>
      <c r="C281" s="239"/>
      <c r="D281" s="300"/>
      <c r="E281" s="298">
        <f>'[1]P81--85écoR5'!E281</f>
        <v>7.5485935209299022</v>
      </c>
      <c r="F281" s="298">
        <f>'[1]P81--85écoR5'!F281</f>
        <v>7.4254827153271945</v>
      </c>
      <c r="G281" s="299"/>
      <c r="H281" s="297">
        <f>'[1]P81--85écoR5'!H281</f>
        <v>6307.2273164129801</v>
      </c>
      <c r="I281" s="1556">
        <f>'[1]P81--85écoR5'!I281</f>
        <v>6207.9263144949946</v>
      </c>
      <c r="J281" s="239"/>
      <c r="K281" s="239"/>
      <c r="L281" s="239"/>
      <c r="M281" s="176" t="s">
        <v>381</v>
      </c>
    </row>
    <row r="282" spans="1:13" ht="18" customHeight="1">
      <c r="A282" s="239" t="s">
        <v>143</v>
      </c>
      <c r="B282" s="239"/>
      <c r="C282" s="239"/>
      <c r="D282" s="300"/>
      <c r="E282" s="298">
        <f>'[1]P81--85écoR5'!E282</f>
        <v>5.2596092408124679</v>
      </c>
      <c r="F282" s="298">
        <f>'[1]P81--85écoR5'!F282</f>
        <v>5.2833599722649423</v>
      </c>
      <c r="G282" s="299"/>
      <c r="H282" s="297">
        <f>'[1]P81--85écoR5'!H282</f>
        <v>753.22863937675356</v>
      </c>
      <c r="I282" s="1556">
        <f>'[1]P81--85écoR5'!I282</f>
        <v>743.63291609629061</v>
      </c>
      <c r="J282" s="239"/>
      <c r="K282" s="239"/>
      <c r="L282" s="239"/>
      <c r="M282" s="176" t="s">
        <v>382</v>
      </c>
    </row>
    <row r="283" spans="1:13" ht="18" customHeight="1">
      <c r="A283" s="74" t="s">
        <v>144</v>
      </c>
      <c r="B283" s="74"/>
      <c r="C283" s="74"/>
      <c r="D283" s="97"/>
      <c r="E283" s="96">
        <f>'[1]P81--85écoR5'!E283</f>
        <v>6.1854662101366795</v>
      </c>
      <c r="F283" s="96">
        <f>'[1]P81--85écoR5'!F283</f>
        <v>5.7787668549733819</v>
      </c>
      <c r="G283" s="165"/>
      <c r="H283" s="455">
        <f>'[1]P81--85écoR5'!H283</f>
        <v>55335.242374631402</v>
      </c>
      <c r="I283" s="97">
        <f>'[1]P81--85écoR5'!I283</f>
        <v>51696.905889228459</v>
      </c>
      <c r="J283" s="74"/>
      <c r="K283" s="74"/>
      <c r="L283" s="74"/>
      <c r="M283" s="177" t="s">
        <v>385</v>
      </c>
    </row>
    <row r="284" spans="1:13" ht="18" customHeight="1">
      <c r="A284" s="239" t="s">
        <v>145</v>
      </c>
      <c r="B284" s="239"/>
      <c r="C284" s="239"/>
      <c r="D284" s="300"/>
      <c r="E284" s="298">
        <f>'[1]P81--85écoR5'!E284</f>
        <v>5.2356681847583575</v>
      </c>
      <c r="F284" s="298">
        <f>'[1]P81--85écoR5'!F284</f>
        <v>5.2996280439758943</v>
      </c>
      <c r="G284" s="299"/>
      <c r="H284" s="297">
        <f>'[1]P81--85écoR5'!H284</f>
        <v>6414.7657911732249</v>
      </c>
      <c r="I284" s="1556">
        <f>'[1]P81--85écoR5'!I284</f>
        <v>6286.8427560077234</v>
      </c>
      <c r="J284" s="239"/>
      <c r="K284" s="239"/>
      <c r="L284" s="229"/>
      <c r="M284" s="178" t="s">
        <v>386</v>
      </c>
    </row>
    <row r="285" spans="1:13" ht="18" customHeight="1">
      <c r="A285" s="75" t="s">
        <v>146</v>
      </c>
      <c r="B285" s="74"/>
      <c r="C285" s="74"/>
      <c r="D285" s="97"/>
      <c r="E285" s="96">
        <f>'[1]P81--85écoR5'!E285</f>
        <v>5.8071141673538564</v>
      </c>
      <c r="F285" s="96">
        <f>'[1]P81--85écoR5'!F285</f>
        <v>5.722669685381228</v>
      </c>
      <c r="G285" s="165"/>
      <c r="H285" s="455">
        <f>'[1]P81--85écoR5'!H285</f>
        <v>61750.008165804626</v>
      </c>
      <c r="I285" s="97">
        <f>'[1]P81--85écoR5'!I285</f>
        <v>57983.748645236177</v>
      </c>
      <c r="J285" s="74"/>
      <c r="K285" s="74"/>
      <c r="L285" s="74"/>
      <c r="M285" s="149" t="s">
        <v>387</v>
      </c>
    </row>
    <row r="286" spans="1:13" ht="18" customHeight="1" thickBot="1">
      <c r="A286" s="1261" t="s">
        <v>174</v>
      </c>
      <c r="B286" s="1262"/>
      <c r="C286" s="1262"/>
      <c r="D286" s="1263"/>
      <c r="E286" s="1264">
        <f>'[1]P81--85écoR5'!E286</f>
        <v>5.3839973196936777</v>
      </c>
      <c r="F286" s="1264">
        <f>'[1]P81--85écoR5'!F286</f>
        <v>5.4083336328210745</v>
      </c>
      <c r="G286" s="1265"/>
      <c r="H286" s="1266">
        <f>'[1]P81--85écoR5'!H286</f>
        <v>32836.030533294208</v>
      </c>
      <c r="I286" s="1263">
        <f>'[1]P81--85écoR5'!I286</f>
        <v>31717.767506378797</v>
      </c>
      <c r="J286" s="1262"/>
      <c r="K286" s="1262"/>
      <c r="L286" s="1262"/>
      <c r="M286" s="1267" t="s">
        <v>388</v>
      </c>
    </row>
    <row r="287" spans="1:13" ht="22.5" customHeight="1" thickTop="1" thickBot="1">
      <c r="A287" s="947" t="s">
        <v>1097</v>
      </c>
      <c r="B287" s="695"/>
      <c r="C287" s="695"/>
      <c r="D287" s="695"/>
      <c r="E287" s="695"/>
      <c r="F287" s="695"/>
      <c r="G287" s="695"/>
      <c r="H287" s="695"/>
      <c r="I287" s="695"/>
      <c r="J287" s="695"/>
      <c r="K287" s="695"/>
      <c r="L287" s="695"/>
      <c r="M287" s="695" t="s">
        <v>604</v>
      </c>
    </row>
    <row r="288" spans="1:13" ht="13.5" customHeight="1" thickTop="1">
      <c r="A288" s="928"/>
      <c r="B288" s="928"/>
      <c r="C288" s="928"/>
      <c r="D288" s="928"/>
      <c r="E288" s="928"/>
      <c r="F288" s="928"/>
      <c r="G288" s="928"/>
      <c r="H288" s="928"/>
      <c r="I288" s="928"/>
      <c r="J288" s="928"/>
      <c r="K288" s="928"/>
      <c r="L288" s="928"/>
      <c r="M288" s="928"/>
    </row>
    <row r="289" ht="18" customHeight="1"/>
    <row r="290" ht="18" customHeight="1"/>
    <row r="291" ht="18" customHeight="1"/>
    <row r="292" ht="18" customHeight="1"/>
    <row r="293" ht="18" customHeight="1"/>
  </sheetData>
  <mergeCells count="134">
    <mergeCell ref="G216:H216"/>
    <mergeCell ref="G217:H217"/>
    <mergeCell ref="G218:H218"/>
    <mergeCell ref="G219:H219"/>
    <mergeCell ref="G221:H221"/>
    <mergeCell ref="G224:H224"/>
    <mergeCell ref="E267:F267"/>
    <mergeCell ref="H267:I267"/>
    <mergeCell ref="D208:E208"/>
    <mergeCell ref="F208:G208"/>
    <mergeCell ref="H208:I208"/>
    <mergeCell ref="D209:E209"/>
    <mergeCell ref="F209:G209"/>
    <mergeCell ref="H209:I209"/>
    <mergeCell ref="J209:K209"/>
    <mergeCell ref="G215:H215"/>
    <mergeCell ref="D202:E202"/>
    <mergeCell ref="F202:G202"/>
    <mergeCell ref="H202:I202"/>
    <mergeCell ref="J202:K202"/>
    <mergeCell ref="D204:E204"/>
    <mergeCell ref="F204:G204"/>
    <mergeCell ref="H204:I204"/>
    <mergeCell ref="J204:K204"/>
    <mergeCell ref="D205:E205"/>
    <mergeCell ref="F205:G205"/>
    <mergeCell ref="H205:I205"/>
    <mergeCell ref="J205:K205"/>
    <mergeCell ref="D200:E200"/>
    <mergeCell ref="F200:G200"/>
    <mergeCell ref="H200:I200"/>
    <mergeCell ref="J200:K200"/>
    <mergeCell ref="D201:E201"/>
    <mergeCell ref="F201:G201"/>
    <mergeCell ref="H201:I201"/>
    <mergeCell ref="J201:K201"/>
    <mergeCell ref="J208:K208"/>
    <mergeCell ref="C177:D177"/>
    <mergeCell ref="F177:G177"/>
    <mergeCell ref="I177:J177"/>
    <mergeCell ref="B185:C185"/>
    <mergeCell ref="D185:E185"/>
    <mergeCell ref="F185:G185"/>
    <mergeCell ref="H185:I185"/>
    <mergeCell ref="J185:K185"/>
    <mergeCell ref="D199:E199"/>
    <mergeCell ref="F199:G199"/>
    <mergeCell ref="H199:I199"/>
    <mergeCell ref="J199:K199"/>
    <mergeCell ref="B187:C187"/>
    <mergeCell ref="D187:E187"/>
    <mergeCell ref="F187:G187"/>
    <mergeCell ref="B188:C188"/>
    <mergeCell ref="D188:E188"/>
    <mergeCell ref="F188:G188"/>
    <mergeCell ref="H186:I186"/>
    <mergeCell ref="J186:K186"/>
    <mergeCell ref="H187:I187"/>
    <mergeCell ref="J187:K187"/>
    <mergeCell ref="H188:I188"/>
    <mergeCell ref="J188:K188"/>
    <mergeCell ref="D158:E158"/>
    <mergeCell ref="C163:D163"/>
    <mergeCell ref="F163:G163"/>
    <mergeCell ref="I163:J163"/>
    <mergeCell ref="C164:D164"/>
    <mergeCell ref="F164:G164"/>
    <mergeCell ref="C176:D176"/>
    <mergeCell ref="F176:G176"/>
    <mergeCell ref="I176:J176"/>
    <mergeCell ref="B64:C65"/>
    <mergeCell ref="D64:G65"/>
    <mergeCell ref="H64:I64"/>
    <mergeCell ref="H65:I65"/>
    <mergeCell ref="B66:C66"/>
    <mergeCell ref="D66:E66"/>
    <mergeCell ref="F66:G66"/>
    <mergeCell ref="B67:C67"/>
    <mergeCell ref="D67:E67"/>
    <mergeCell ref="F67:G67"/>
    <mergeCell ref="C29:D29"/>
    <mergeCell ref="F29:G29"/>
    <mergeCell ref="I29:J29"/>
    <mergeCell ref="C30:D30"/>
    <mergeCell ref="F30:G30"/>
    <mergeCell ref="I30:J30"/>
    <mergeCell ref="B62:C63"/>
    <mergeCell ref="D62:G63"/>
    <mergeCell ref="H62:I62"/>
    <mergeCell ref="C90:D90"/>
    <mergeCell ref="H90:I90"/>
    <mergeCell ref="B86:B87"/>
    <mergeCell ref="C86:D87"/>
    <mergeCell ref="E86:E87"/>
    <mergeCell ref="H86:I86"/>
    <mergeCell ref="H87:I87"/>
    <mergeCell ref="C88:D88"/>
    <mergeCell ref="H88:I88"/>
    <mergeCell ref="C89:D89"/>
    <mergeCell ref="H89:I89"/>
    <mergeCell ref="C92:D92"/>
    <mergeCell ref="H92:I92"/>
    <mergeCell ref="A98:G98"/>
    <mergeCell ref="C93:D93"/>
    <mergeCell ref="H93:I93"/>
    <mergeCell ref="C96:D96"/>
    <mergeCell ref="H96:I96"/>
    <mergeCell ref="C97:D97"/>
    <mergeCell ref="H97:I97"/>
    <mergeCell ref="I98:M98"/>
    <mergeCell ref="A108:G108"/>
    <mergeCell ref="I108:M108"/>
    <mergeCell ref="A118:G118"/>
    <mergeCell ref="I118:M118"/>
    <mergeCell ref="D124:E124"/>
    <mergeCell ref="D125:E125"/>
    <mergeCell ref="B186:C186"/>
    <mergeCell ref="D186:E186"/>
    <mergeCell ref="F186:G186"/>
    <mergeCell ref="D127:E127"/>
    <mergeCell ref="D128:E128"/>
    <mergeCell ref="D131:E131"/>
    <mergeCell ref="D132:E132"/>
    <mergeCell ref="D138:E138"/>
    <mergeCell ref="D140:E140"/>
    <mergeCell ref="D141:E141"/>
    <mergeCell ref="D144:E144"/>
    <mergeCell ref="D145:E145"/>
    <mergeCell ref="D137:E137"/>
    <mergeCell ref="D150:E150"/>
    <mergeCell ref="D151:E151"/>
    <mergeCell ref="D153:E153"/>
    <mergeCell ref="D154:E154"/>
    <mergeCell ref="D157:E15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A80:L81"/>
  <sheetViews>
    <sheetView showGridLines="0" workbookViewId="0">
      <selection activeCell="D62" sqref="D62"/>
    </sheetView>
  </sheetViews>
  <sheetFormatPr baseColWidth="10" defaultRowHeight="12.75"/>
  <cols>
    <col min="12" max="12" width="6.5" customWidth="1"/>
  </cols>
  <sheetData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A1:E81"/>
  <sheetViews>
    <sheetView showGridLines="0" topLeftCell="A52" zoomScaleNormal="100" workbookViewId="0">
      <selection activeCell="C27" sqref="C27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664062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1054</v>
      </c>
      <c r="B2" s="856"/>
      <c r="C2" s="856"/>
      <c r="D2" s="856"/>
      <c r="E2" s="535" t="s">
        <v>724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401">
        <v>91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91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91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91</v>
      </c>
      <c r="D10" s="861"/>
      <c r="E10" s="862" t="s">
        <v>1210</v>
      </c>
    </row>
    <row r="11" spans="1:5" s="401" customFormat="1" ht="30" customHeight="1">
      <c r="A11" s="151" t="s">
        <v>755</v>
      </c>
      <c r="C11" s="401">
        <v>91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91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92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92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92</v>
      </c>
      <c r="D15" s="861"/>
      <c r="E15" s="862" t="s">
        <v>760</v>
      </c>
    </row>
    <row r="16" spans="1:5" s="401" customFormat="1" ht="30" customHeight="1">
      <c r="A16" s="151" t="s">
        <v>1015</v>
      </c>
      <c r="C16" s="401">
        <v>93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93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93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93</v>
      </c>
      <c r="D19" s="861"/>
      <c r="E19" s="862" t="s">
        <v>226</v>
      </c>
    </row>
    <row r="20" spans="1:5" s="401" customFormat="1" ht="30" customHeight="1">
      <c r="A20" s="151" t="s">
        <v>1016</v>
      </c>
      <c r="C20" s="401">
        <v>94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94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1175</v>
      </c>
      <c r="B24" s="542"/>
      <c r="C24" s="542">
        <v>95</v>
      </c>
      <c r="D24" s="541"/>
      <c r="E24" s="642" t="s">
        <v>237</v>
      </c>
    </row>
    <row r="25" spans="1:5" ht="30" customHeight="1">
      <c r="A25" s="541" t="s">
        <v>1176</v>
      </c>
      <c r="B25" s="542"/>
      <c r="C25" s="542">
        <v>95</v>
      </c>
      <c r="D25" s="541"/>
      <c r="E25" s="643" t="s">
        <v>1178</v>
      </c>
    </row>
    <row r="26" spans="1:5" ht="30" customHeight="1">
      <c r="A26" s="541" t="s">
        <v>1177</v>
      </c>
      <c r="B26" s="542"/>
      <c r="C26" s="542">
        <v>95</v>
      </c>
      <c r="D26" s="541"/>
      <c r="E26" s="643" t="s">
        <v>441</v>
      </c>
    </row>
    <row r="27" spans="1:5" ht="30" customHeight="1">
      <c r="A27" s="640" t="s">
        <v>1182</v>
      </c>
      <c r="B27" s="533"/>
      <c r="C27" s="542">
        <v>96</v>
      </c>
      <c r="D27" s="640"/>
      <c r="E27" s="642" t="s">
        <v>258</v>
      </c>
    </row>
    <row r="28" spans="1:5" ht="30" customHeight="1">
      <c r="A28" s="541" t="s">
        <v>1179</v>
      </c>
      <c r="B28" s="542"/>
      <c r="C28" s="542">
        <v>96</v>
      </c>
      <c r="D28" s="541"/>
      <c r="E28" s="643" t="s">
        <v>259</v>
      </c>
    </row>
    <row r="29" spans="1:5" ht="30" customHeight="1">
      <c r="A29" s="541" t="s">
        <v>1180</v>
      </c>
      <c r="B29" s="533"/>
      <c r="C29" s="542">
        <v>96</v>
      </c>
      <c r="D29" s="533"/>
      <c r="E29" s="643" t="s">
        <v>598</v>
      </c>
    </row>
    <row r="30" spans="1:5" ht="30" customHeight="1">
      <c r="A30" s="541" t="s">
        <v>1181</v>
      </c>
      <c r="B30" s="533"/>
      <c r="C30" s="542">
        <v>96</v>
      </c>
      <c r="D30" s="640"/>
      <c r="E30" s="643" t="s">
        <v>626</v>
      </c>
    </row>
    <row r="31" spans="1:5" ht="30" customHeight="1">
      <c r="A31" s="151" t="s">
        <v>1019</v>
      </c>
      <c r="C31" s="542">
        <v>97</v>
      </c>
      <c r="D31" s="861"/>
      <c r="E31" s="261" t="s">
        <v>1020</v>
      </c>
    </row>
    <row r="32" spans="1:5" ht="30" customHeight="1">
      <c r="A32" s="861" t="s">
        <v>1183</v>
      </c>
      <c r="C32" s="542">
        <v>97</v>
      </c>
      <c r="D32" s="861"/>
      <c r="E32" s="862" t="s">
        <v>1184</v>
      </c>
    </row>
    <row r="33" spans="1:5" ht="12.75" customHeight="1">
      <c r="A33" s="861"/>
      <c r="C33" s="542"/>
      <c r="D33" s="861"/>
      <c r="E33" s="862"/>
    </row>
    <row r="34" spans="1:5" ht="15" customHeight="1">
      <c r="A34" s="861"/>
      <c r="C34" s="542"/>
      <c r="D34" s="861"/>
      <c r="E34" s="862"/>
    </row>
    <row r="35" spans="1:5" ht="32.25" customHeight="1">
      <c r="A35" s="861"/>
      <c r="C35" s="861"/>
      <c r="D35" s="861"/>
      <c r="E35" s="862"/>
    </row>
    <row r="36" spans="1:5" ht="12.95" customHeight="1" thickBot="1">
      <c r="A36" s="896"/>
      <c r="B36" s="892"/>
      <c r="C36" s="896"/>
      <c r="D36" s="896"/>
      <c r="E36" s="897"/>
    </row>
    <row r="37" spans="1:5" ht="13.5" customHeight="1" thickTop="1">
      <c r="A37" s="151"/>
      <c r="C37" s="401"/>
      <c r="D37" s="861"/>
      <c r="E37" s="261"/>
    </row>
    <row r="38" spans="1:5" ht="30" customHeight="1">
      <c r="A38" s="861"/>
      <c r="C38" s="401"/>
      <c r="D38" s="861"/>
      <c r="E38" s="862"/>
    </row>
    <row r="39" spans="1:5" ht="30" customHeight="1">
      <c r="A39" s="151" t="s">
        <v>1021</v>
      </c>
      <c r="B39" s="861"/>
      <c r="C39" s="698">
        <v>97</v>
      </c>
      <c r="D39" s="861"/>
      <c r="E39" s="261" t="s">
        <v>650</v>
      </c>
    </row>
    <row r="40" spans="1:5" ht="30" customHeight="1">
      <c r="A40" s="861" t="s">
        <v>774</v>
      </c>
      <c r="B40" s="861"/>
      <c r="C40" s="698">
        <v>97</v>
      </c>
      <c r="D40" s="861"/>
      <c r="E40" s="862" t="s">
        <v>265</v>
      </c>
    </row>
    <row r="41" spans="1:5" ht="30" customHeight="1">
      <c r="A41" s="861" t="s">
        <v>775</v>
      </c>
      <c r="B41" s="861"/>
      <c r="C41" s="698">
        <v>97</v>
      </c>
      <c r="E41" s="862" t="s">
        <v>277</v>
      </c>
    </row>
    <row r="42" spans="1:5" ht="30" customHeight="1">
      <c r="A42" s="861" t="s">
        <v>776</v>
      </c>
      <c r="B42" s="861"/>
      <c r="C42" s="698">
        <v>97</v>
      </c>
      <c r="E42" s="862" t="s">
        <v>283</v>
      </c>
    </row>
    <row r="43" spans="1:5" ht="30" customHeight="1">
      <c r="A43" s="151" t="s">
        <v>1022</v>
      </c>
      <c r="B43" s="863"/>
      <c r="C43" s="698">
        <v>98</v>
      </c>
      <c r="E43" s="261" t="s">
        <v>652</v>
      </c>
    </row>
    <row r="44" spans="1:5" ht="30" customHeight="1">
      <c r="A44" s="865" t="s">
        <v>116</v>
      </c>
      <c r="B44" s="861"/>
      <c r="C44" s="698">
        <v>98</v>
      </c>
      <c r="E44" s="867" t="s">
        <v>289</v>
      </c>
    </row>
    <row r="45" spans="1:5" ht="30" customHeight="1">
      <c r="A45" s="865" t="s">
        <v>117</v>
      </c>
      <c r="B45" s="861"/>
      <c r="C45" s="698">
        <v>98</v>
      </c>
      <c r="E45" s="867" t="s">
        <v>292</v>
      </c>
    </row>
    <row r="46" spans="1:5" ht="30" customHeight="1">
      <c r="A46" s="865" t="s">
        <v>778</v>
      </c>
      <c r="B46" s="861"/>
      <c r="C46" s="401"/>
      <c r="E46" s="867" t="s">
        <v>779</v>
      </c>
    </row>
    <row r="47" spans="1:5" ht="30" customHeight="1">
      <c r="A47" s="865" t="s">
        <v>780</v>
      </c>
      <c r="B47" s="861"/>
      <c r="C47" s="698">
        <v>98</v>
      </c>
      <c r="E47" s="867" t="s">
        <v>781</v>
      </c>
    </row>
    <row r="48" spans="1:5" ht="30" customHeight="1">
      <c r="A48" s="865" t="s">
        <v>782</v>
      </c>
      <c r="B48" s="861"/>
      <c r="C48" s="401">
        <v>98</v>
      </c>
      <c r="E48" s="867" t="s">
        <v>783</v>
      </c>
    </row>
    <row r="49" spans="1:5" ht="30" customHeight="1">
      <c r="A49" s="151" t="s">
        <v>1023</v>
      </c>
      <c r="B49" s="861"/>
      <c r="C49" s="401">
        <v>99</v>
      </c>
      <c r="E49" s="261" t="s">
        <v>654</v>
      </c>
    </row>
    <row r="50" spans="1:5" ht="30" customHeight="1">
      <c r="A50" s="861" t="s">
        <v>785</v>
      </c>
      <c r="B50" s="861"/>
      <c r="C50" s="401">
        <v>99</v>
      </c>
      <c r="E50" s="862" t="s">
        <v>298</v>
      </c>
    </row>
    <row r="51" spans="1:5" ht="30" customHeight="1">
      <c r="A51" s="861" t="s">
        <v>786</v>
      </c>
      <c r="B51" s="861"/>
      <c r="C51" s="401">
        <v>99</v>
      </c>
      <c r="E51" s="862" t="s">
        <v>304</v>
      </c>
    </row>
    <row r="52" spans="1:5" ht="30" customHeight="1">
      <c r="A52" s="861" t="s">
        <v>787</v>
      </c>
      <c r="B52" s="861"/>
      <c r="C52" s="401">
        <v>99</v>
      </c>
      <c r="E52" s="862" t="s">
        <v>307</v>
      </c>
    </row>
    <row r="53" spans="1:5" ht="30" customHeight="1">
      <c r="A53" s="151" t="s">
        <v>1024</v>
      </c>
      <c r="B53" s="861"/>
      <c r="C53" s="401">
        <v>99</v>
      </c>
      <c r="E53" s="261" t="s">
        <v>665</v>
      </c>
    </row>
    <row r="54" spans="1:5" ht="30" customHeight="1">
      <c r="A54" s="861" t="s">
        <v>790</v>
      </c>
      <c r="B54" s="861"/>
      <c r="C54" s="401">
        <v>99</v>
      </c>
      <c r="E54" s="862" t="s">
        <v>443</v>
      </c>
    </row>
    <row r="55" spans="1:5" ht="30" customHeight="1">
      <c r="A55" s="861" t="s">
        <v>791</v>
      </c>
      <c r="B55" s="861"/>
      <c r="C55" s="401"/>
      <c r="E55" s="862" t="s">
        <v>792</v>
      </c>
    </row>
    <row r="56" spans="1:5" ht="30" customHeight="1">
      <c r="A56" s="861" t="s">
        <v>793</v>
      </c>
      <c r="B56" s="861"/>
      <c r="C56" s="401">
        <v>100</v>
      </c>
      <c r="E56" s="866" t="s">
        <v>794</v>
      </c>
    </row>
    <row r="57" spans="1:5" ht="30" customHeight="1">
      <c r="A57" s="151" t="s">
        <v>1025</v>
      </c>
      <c r="B57" s="861"/>
      <c r="C57" s="401">
        <v>100</v>
      </c>
      <c r="E57" s="261" t="s">
        <v>667</v>
      </c>
    </row>
    <row r="58" spans="1:5" ht="30" customHeight="1">
      <c r="A58" s="151" t="s">
        <v>1026</v>
      </c>
      <c r="B58" s="861"/>
      <c r="C58" s="401">
        <v>100</v>
      </c>
      <c r="E58" s="261" t="s">
        <v>669</v>
      </c>
    </row>
    <row r="59" spans="1:5" ht="30" customHeight="1">
      <c r="A59" s="861" t="s">
        <v>797</v>
      </c>
      <c r="B59" s="861"/>
      <c r="C59" s="401">
        <v>100</v>
      </c>
      <c r="E59" s="862" t="s">
        <v>798</v>
      </c>
    </row>
    <row r="60" spans="1:5" ht="30" customHeight="1">
      <c r="A60" s="151" t="s">
        <v>1027</v>
      </c>
      <c r="B60" s="861"/>
      <c r="C60" s="401">
        <v>101</v>
      </c>
      <c r="E60" s="261" t="s">
        <v>673</v>
      </c>
    </row>
    <row r="61" spans="1:5" ht="30" customHeight="1">
      <c r="A61" s="861" t="s">
        <v>800</v>
      </c>
      <c r="C61" s="401"/>
      <c r="E61" s="862" t="s">
        <v>801</v>
      </c>
    </row>
    <row r="62" spans="1:5" ht="30" customHeight="1">
      <c r="A62" s="861" t="s">
        <v>802</v>
      </c>
      <c r="C62" s="401">
        <v>101</v>
      </c>
      <c r="E62" s="868" t="s">
        <v>1028</v>
      </c>
    </row>
    <row r="63" spans="1:5" ht="30" customHeight="1"/>
    <row r="75" ht="49.5" customHeight="1"/>
    <row r="80" ht="12.95" customHeight="1" thickBot="1"/>
    <row r="81" spans="1:5" ht="13.5" customHeight="1" thickTop="1">
      <c r="A81" s="928"/>
      <c r="B81" s="928"/>
      <c r="C81" s="928"/>
      <c r="D81" s="928"/>
      <c r="E81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A1:K76"/>
  <sheetViews>
    <sheetView showGridLines="0" topLeftCell="A46" zoomScaleNormal="100" workbookViewId="0">
      <selection activeCell="B67" sqref="B67:J69"/>
    </sheetView>
  </sheetViews>
  <sheetFormatPr baseColWidth="10" defaultRowHeight="12.75"/>
  <cols>
    <col min="11" max="11" width="19.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1056</v>
      </c>
      <c r="B4" s="552"/>
      <c r="C4" s="552"/>
      <c r="D4" s="552"/>
      <c r="E4" s="552"/>
      <c r="F4" s="552"/>
      <c r="G4" s="552"/>
      <c r="K4" s="554" t="s">
        <v>1055</v>
      </c>
    </row>
    <row r="67" spans="1:11" ht="18" customHeight="1">
      <c r="B67" s="546" t="s">
        <v>1189</v>
      </c>
      <c r="C67" s="108"/>
      <c r="D67" s="108"/>
      <c r="E67" s="108"/>
      <c r="F67" s="547"/>
      <c r="G67" s="108"/>
      <c r="H67" s="108"/>
      <c r="I67" s="108"/>
      <c r="J67" s="548" t="s">
        <v>1188</v>
      </c>
    </row>
    <row r="68" spans="1:11" ht="18" customHeight="1">
      <c r="B68" s="1002" t="s">
        <v>1190</v>
      </c>
      <c r="C68" s="1"/>
      <c r="D68" s="1"/>
      <c r="E68" s="1"/>
      <c r="F68" s="1003">
        <v>7028251</v>
      </c>
      <c r="G68" s="1"/>
      <c r="H68" s="1"/>
      <c r="I68" s="1"/>
      <c r="J68" s="1004" t="s">
        <v>1192</v>
      </c>
    </row>
    <row r="69" spans="1:11" ht="18" customHeight="1">
      <c r="B69" s="1002" t="s">
        <v>1191</v>
      </c>
      <c r="C69" s="1"/>
      <c r="D69" s="1"/>
      <c r="E69" s="1"/>
      <c r="F69" s="1003">
        <v>7122876</v>
      </c>
      <c r="G69" s="1"/>
      <c r="H69" s="1"/>
      <c r="I69" s="1"/>
      <c r="J69" s="1005" t="s">
        <v>1193</v>
      </c>
    </row>
    <row r="70" spans="1:11" ht="18" customHeight="1">
      <c r="B70" s="555" t="s">
        <v>1057</v>
      </c>
      <c r="C70" s="556"/>
      <c r="D70" s="556"/>
      <c r="E70" s="556"/>
      <c r="F70" s="556"/>
      <c r="G70" s="136"/>
      <c r="H70" s="136"/>
      <c r="I70" s="136"/>
      <c r="J70" s="557" t="s">
        <v>1058</v>
      </c>
    </row>
    <row r="73" spans="1:11" ht="13.5" customHeight="1"/>
    <row r="74" spans="1:11" ht="12.95" customHeight="1" thickBot="1"/>
    <row r="75" spans="1:11" ht="13.5" customHeight="1" thickTop="1">
      <c r="A75" s="914"/>
      <c r="B75" s="914"/>
      <c r="C75" s="914"/>
      <c r="D75" s="914"/>
      <c r="E75" s="914"/>
      <c r="F75" s="914"/>
      <c r="G75" s="914"/>
      <c r="H75" s="914"/>
      <c r="I75" s="914"/>
      <c r="J75" s="914"/>
      <c r="K75" s="914"/>
    </row>
    <row r="76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A1:T51"/>
  <sheetViews>
    <sheetView showGridLines="0" zoomScaleNormal="100" workbookViewId="0">
      <selection activeCell="H28" sqref="H28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2.1640625" customWidth="1"/>
    <col min="8" max="8" width="17" customWidth="1"/>
    <col min="9" max="9" width="11.1640625" customWidth="1"/>
    <col min="10" max="10" width="17.5" customWidth="1"/>
    <col min="11" max="11" width="8.83203125" customWidth="1"/>
    <col min="12" max="12" width="9.83203125" customWidth="1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20" ht="8.1" customHeight="1"/>
    <row r="4" spans="1:20" s="698" customFormat="1" ht="8.1" customHeight="1">
      <c r="A4" s="685"/>
      <c r="B4" s="685"/>
      <c r="C4" s="685"/>
      <c r="D4" s="685"/>
      <c r="E4" s="685"/>
      <c r="F4" s="685"/>
      <c r="G4" s="39"/>
      <c r="H4" s="687"/>
      <c r="I4" s="39"/>
      <c r="J4" s="697"/>
      <c r="K4" s="697"/>
      <c r="L4" s="697"/>
    </row>
    <row r="5" spans="1:20" s="401" customFormat="1" ht="20.100000000000001" customHeight="1">
      <c r="A5" s="681" t="s">
        <v>516</v>
      </c>
      <c r="B5" s="681"/>
      <c r="C5" s="681"/>
      <c r="D5" s="681"/>
      <c r="E5" s="681"/>
      <c r="F5" s="681"/>
      <c r="G5" s="1450">
        <v>2017</v>
      </c>
      <c r="H5" s="1450">
        <v>2016</v>
      </c>
      <c r="I5" s="387"/>
      <c r="J5" s="611"/>
      <c r="K5" s="611"/>
      <c r="L5" s="611" t="s">
        <v>511</v>
      </c>
      <c r="O5" s="2352"/>
      <c r="P5" s="2352"/>
      <c r="Q5" s="2352"/>
      <c r="R5" s="2352"/>
      <c r="S5" s="2352"/>
      <c r="T5" s="2352"/>
    </row>
    <row r="6" spans="1:20" s="401" customFormat="1" ht="21.95" customHeight="1">
      <c r="A6" s="401" t="s">
        <v>517</v>
      </c>
      <c r="G6" s="699">
        <v>2</v>
      </c>
      <c r="H6" s="699">
        <v>2</v>
      </c>
      <c r="L6" s="700" t="s">
        <v>512</v>
      </c>
      <c r="O6" s="701"/>
      <c r="P6" s="701"/>
      <c r="Q6" s="701"/>
      <c r="R6" s="701"/>
      <c r="S6" s="701"/>
      <c r="T6" s="701"/>
    </row>
    <row r="7" spans="1:20" s="401" customFormat="1" ht="20.100000000000001" customHeight="1">
      <c r="A7" s="401" t="s">
        <v>518</v>
      </c>
      <c r="G7" s="699">
        <v>7</v>
      </c>
      <c r="H7" s="699">
        <v>7</v>
      </c>
      <c r="L7" s="700" t="s">
        <v>513</v>
      </c>
    </row>
    <row r="8" spans="1:20" s="401" customFormat="1" ht="20.100000000000001" customHeight="1">
      <c r="A8" s="401" t="s">
        <v>519</v>
      </c>
      <c r="G8" s="699"/>
      <c r="H8" s="699"/>
      <c r="L8" s="700" t="s">
        <v>514</v>
      </c>
    </row>
    <row r="9" spans="1:20" s="401" customFormat="1" ht="21.95" customHeight="1">
      <c r="B9" s="702" t="s">
        <v>504</v>
      </c>
      <c r="C9" s="702"/>
      <c r="D9" s="702"/>
      <c r="E9" s="702"/>
      <c r="G9" s="703">
        <v>7.1</v>
      </c>
      <c r="H9" s="703">
        <v>7</v>
      </c>
      <c r="I9" s="82"/>
      <c r="K9" s="621" t="s">
        <v>505</v>
      </c>
      <c r="L9" s="502"/>
    </row>
    <row r="10" spans="1:20" s="401" customFormat="1" ht="21.95" customHeight="1">
      <c r="B10" s="401" t="s">
        <v>520</v>
      </c>
      <c r="G10" s="704">
        <v>0.26800000000000002</v>
      </c>
      <c r="H10" s="704">
        <v>0.26800000000000002</v>
      </c>
      <c r="K10" s="700" t="s">
        <v>515</v>
      </c>
    </row>
    <row r="11" spans="1:20" s="401" customFormat="1" ht="20.100000000000001" customHeight="1">
      <c r="B11" s="401" t="s">
        <v>91</v>
      </c>
      <c r="G11" s="704">
        <v>0.751</v>
      </c>
      <c r="H11" s="704">
        <v>0.746</v>
      </c>
      <c r="K11" s="700" t="s">
        <v>183</v>
      </c>
    </row>
    <row r="12" spans="1:20" s="401" customFormat="1" ht="21.95" customHeight="1">
      <c r="B12" s="401" t="s">
        <v>92</v>
      </c>
      <c r="G12" s="704">
        <f>[1]P90ccR6!G12</f>
        <v>0.505</v>
      </c>
      <c r="H12" s="704">
        <f>[1]P90ccR6!H12</f>
        <v>0.49</v>
      </c>
      <c r="K12" s="700" t="s">
        <v>184</v>
      </c>
    </row>
    <row r="13" spans="1:20" s="401" customFormat="1" ht="20.100000000000001" customHeight="1">
      <c r="G13" s="705"/>
      <c r="L13"/>
    </row>
    <row r="14" spans="1:20" s="401" customFormat="1" ht="20.100000000000001" customHeight="1">
      <c r="A14" s="402" t="s">
        <v>521</v>
      </c>
      <c r="B14" s="387"/>
      <c r="C14" s="387"/>
      <c r="D14" s="387"/>
      <c r="E14" s="387"/>
      <c r="F14" s="387"/>
      <c r="G14" s="406"/>
      <c r="H14" s="387"/>
      <c r="I14" s="387"/>
      <c r="J14" s="387"/>
      <c r="K14" s="387"/>
      <c r="L14" s="405" t="s">
        <v>372</v>
      </c>
    </row>
    <row r="15" spans="1:20" s="401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377">
        <f>[6]P90ccR6!G15:G18</f>
        <v>55148</v>
      </c>
      <c r="H15" s="2377">
        <f>[6]P90ccR6!H15:H18</f>
        <v>54834</v>
      </c>
      <c r="I15" s="2291" t="s">
        <v>1249</v>
      </c>
      <c r="J15" s="2291"/>
      <c r="K15" s="2291"/>
      <c r="L15" s="2291"/>
    </row>
    <row r="16" spans="1:20" s="401" customFormat="1" ht="20.100000000000001" customHeight="1">
      <c r="A16" s="2289"/>
      <c r="B16" s="2289"/>
      <c r="C16" s="2289"/>
      <c r="D16" s="2289"/>
      <c r="E16" s="2289"/>
      <c r="F16" s="2289"/>
      <c r="G16" s="2377"/>
      <c r="H16" s="2377"/>
      <c r="I16" s="2291"/>
      <c r="J16" s="2291"/>
      <c r="K16" s="2291"/>
      <c r="L16" s="2291"/>
    </row>
    <row r="17" spans="1:13" s="401" customFormat="1" ht="20.100000000000001" customHeight="1">
      <c r="A17" s="2289" t="s">
        <v>523</v>
      </c>
      <c r="B17" s="2289"/>
      <c r="C17" s="2289"/>
      <c r="D17" s="2289"/>
      <c r="E17" s="2289"/>
      <c r="G17" s="2376">
        <f>[6]P90ccR6!G15:G18</f>
        <v>0</v>
      </c>
      <c r="H17" s="2379">
        <f>[6]P90ccR6!H17:H17</f>
        <v>473.7</v>
      </c>
      <c r="I17" s="706"/>
      <c r="J17" s="2290" t="s">
        <v>525</v>
      </c>
      <c r="K17" s="2290"/>
      <c r="L17" s="2290"/>
    </row>
    <row r="18" spans="1:13" s="401" customFormat="1" ht="21.95" customHeight="1">
      <c r="A18" s="2289"/>
      <c r="B18" s="2289"/>
      <c r="C18" s="2289"/>
      <c r="D18" s="2289"/>
      <c r="E18" s="2289"/>
      <c r="G18" s="2376"/>
      <c r="H18" s="2379"/>
      <c r="I18" s="706"/>
      <c r="J18" s="2290"/>
      <c r="K18" s="2290"/>
      <c r="L18" s="2290"/>
    </row>
    <row r="19" spans="1:13" s="401" customFormat="1" ht="20.100000000000001" customHeight="1">
      <c r="G19" s="707"/>
      <c r="H19" s="708"/>
      <c r="I19" s="708"/>
      <c r="L19" s="607"/>
    </row>
    <row r="20" spans="1:13" s="401" customFormat="1" ht="20.100000000000001" customHeight="1">
      <c r="A20" s="402" t="s">
        <v>528</v>
      </c>
      <c r="B20" s="387"/>
      <c r="C20" s="387"/>
      <c r="D20" s="387"/>
      <c r="E20" s="387"/>
      <c r="F20" s="387"/>
      <c r="G20" s="403"/>
      <c r="H20" s="404"/>
      <c r="I20" s="404"/>
      <c r="J20" s="387"/>
      <c r="K20" s="387"/>
      <c r="L20" s="405" t="s">
        <v>526</v>
      </c>
    </row>
    <row r="21" spans="1:13" s="401" customFormat="1" ht="20.100000000000001" customHeight="1">
      <c r="A21" s="2289" t="s">
        <v>529</v>
      </c>
      <c r="B21" s="2289"/>
      <c r="C21" s="2289"/>
      <c r="D21" s="2289"/>
      <c r="E21" s="2289"/>
      <c r="F21" s="2289"/>
      <c r="G21" s="2377">
        <f>[6]P90ccR6!G21:G22</f>
        <v>274012</v>
      </c>
      <c r="H21" s="2377">
        <f>[6]P90ccR6!H21:H22</f>
        <v>300953</v>
      </c>
      <c r="I21" s="2354" t="s">
        <v>527</v>
      </c>
      <c r="J21" s="2354"/>
      <c r="K21" s="2354"/>
      <c r="L21" s="2354"/>
    </row>
    <row r="22" spans="1:13" s="401" customFormat="1" ht="21.95" customHeight="1">
      <c r="A22" s="2289"/>
      <c r="B22" s="2289"/>
      <c r="C22" s="2289"/>
      <c r="D22" s="2289"/>
      <c r="E22" s="2289"/>
      <c r="F22" s="2289"/>
      <c r="G22" s="2377"/>
      <c r="H22" s="2377"/>
      <c r="I22" s="2354"/>
      <c r="J22" s="2354"/>
      <c r="K22" s="2354"/>
      <c r="L22" s="2354"/>
    </row>
    <row r="23" spans="1:13" s="401" customFormat="1" ht="21.95" customHeight="1">
      <c r="A23" s="609"/>
      <c r="B23" s="609"/>
      <c r="C23" s="609"/>
      <c r="D23" s="609"/>
      <c r="E23" s="609"/>
      <c r="F23" s="609"/>
      <c r="G23" s="699"/>
      <c r="H23" s="709"/>
      <c r="I23" s="621"/>
      <c r="J23" s="621"/>
      <c r="K23" s="621"/>
      <c r="L23" s="621"/>
    </row>
    <row r="24" spans="1:13" s="401" customFormat="1" ht="20.100000000000001" customHeight="1">
      <c r="A24" s="402" t="s">
        <v>533</v>
      </c>
      <c r="B24" s="387"/>
      <c r="C24" s="387"/>
      <c r="D24" s="387"/>
      <c r="E24" s="387"/>
      <c r="F24" s="387"/>
      <c r="G24" s="406"/>
      <c r="H24" s="387"/>
      <c r="I24" s="387"/>
      <c r="J24" s="387"/>
      <c r="K24" s="387"/>
      <c r="L24" s="405" t="s">
        <v>530</v>
      </c>
    </row>
    <row r="25" spans="1:13" s="401" customFormat="1" ht="20.100000000000001" customHeight="1">
      <c r="A25" s="710" t="s">
        <v>501</v>
      </c>
      <c r="G25" s="712" t="str">
        <f>[3]P90ccR6!G25</f>
        <v>…</v>
      </c>
      <c r="H25" s="712">
        <f>[3]P90ccR6!H25</f>
        <v>2707</v>
      </c>
      <c r="L25" s="711" t="s">
        <v>500</v>
      </c>
    </row>
    <row r="26" spans="1:13" s="401" customFormat="1" ht="21.95" customHeight="1">
      <c r="A26" s="2289" t="s">
        <v>534</v>
      </c>
      <c r="B26" s="2289"/>
      <c r="C26" s="2289"/>
      <c r="D26" s="2289"/>
      <c r="E26" s="2289"/>
      <c r="G26" s="2378">
        <f>[3]P90ccR6!G26</f>
        <v>250845</v>
      </c>
      <c r="H26" s="2378">
        <f>[3]P90ccR6!H26</f>
        <v>223318</v>
      </c>
      <c r="I26" s="705"/>
      <c r="J26" s="2354" t="s">
        <v>531</v>
      </c>
      <c r="K26" s="2354"/>
      <c r="L26" s="2354"/>
      <c r="M26" s="502"/>
    </row>
    <row r="27" spans="1:13" s="401" customFormat="1" ht="20.100000000000001" customHeight="1">
      <c r="A27" s="2289"/>
      <c r="B27" s="2289"/>
      <c r="C27" s="2289"/>
      <c r="D27" s="2289"/>
      <c r="E27" s="2289"/>
      <c r="G27" s="2378">
        <f>[3]P90ccR6!G27</f>
        <v>0</v>
      </c>
      <c r="H27" s="2378">
        <f>[3]P90ccR6!H27</f>
        <v>0</v>
      </c>
      <c r="I27" s="705"/>
      <c r="J27" s="2354"/>
      <c r="K27" s="2354"/>
      <c r="L27" s="2354"/>
      <c r="M27" s="502"/>
    </row>
    <row r="28" spans="1:13" s="401" customFormat="1" ht="21.95" customHeight="1">
      <c r="A28" s="401" t="s">
        <v>870</v>
      </c>
      <c r="G28" s="712">
        <f>[3]P90ccR6!G28</f>
        <v>320459</v>
      </c>
      <c r="H28" s="712">
        <f>[3]P90ccR6!H28</f>
        <v>258843</v>
      </c>
      <c r="L28" s="700" t="s">
        <v>532</v>
      </c>
    </row>
    <row r="29" spans="1:13" s="401" customFormat="1" ht="20.100000000000001" customHeight="1">
      <c r="G29" s="705"/>
    </row>
    <row r="30" spans="1:13" s="401" customFormat="1" ht="20.100000000000001" customHeight="1">
      <c r="A30" s="402" t="s">
        <v>539</v>
      </c>
      <c r="B30" s="387"/>
      <c r="C30" s="387"/>
      <c r="D30" s="387"/>
      <c r="E30" s="387"/>
      <c r="F30" s="387"/>
      <c r="G30" s="386"/>
      <c r="H30" s="387"/>
      <c r="I30" s="387"/>
      <c r="J30" s="387"/>
      <c r="K30" s="387"/>
      <c r="L30" s="405" t="s">
        <v>536</v>
      </c>
    </row>
    <row r="31" spans="1:13" s="401" customFormat="1" ht="20.100000000000001" customHeight="1">
      <c r="A31" s="2289" t="s">
        <v>540</v>
      </c>
      <c r="B31" s="2289"/>
      <c r="C31" s="2289"/>
      <c r="D31" s="2289"/>
      <c r="E31" s="2289"/>
      <c r="G31" s="2378">
        <f>[2]P90ccR6!G31</f>
        <v>205</v>
      </c>
      <c r="H31" s="2380">
        <f>[2]P90ccR6!H31</f>
        <v>201</v>
      </c>
      <c r="J31" s="2354" t="s">
        <v>537</v>
      </c>
      <c r="K31" s="2354"/>
      <c r="L31" s="2354"/>
    </row>
    <row r="32" spans="1:13" s="401" customFormat="1" ht="20.100000000000001" customHeight="1">
      <c r="A32" s="2289"/>
      <c r="B32" s="2289"/>
      <c r="C32" s="2289"/>
      <c r="D32" s="2289"/>
      <c r="E32" s="2289"/>
      <c r="G32" s="2380"/>
      <c r="H32" s="2380"/>
      <c r="J32" s="2354"/>
      <c r="K32" s="2354"/>
      <c r="L32" s="2354"/>
    </row>
    <row r="33" spans="1:15" s="401" customFormat="1" ht="20.100000000000001" customHeight="1">
      <c r="A33" s="2289" t="s">
        <v>541</v>
      </c>
      <c r="B33" s="2289"/>
      <c r="C33" s="2289"/>
      <c r="D33" s="2289"/>
      <c r="E33" s="2289"/>
      <c r="F33" s="2289"/>
      <c r="G33" s="2378">
        <f>[2]P90ccR6!G33</f>
        <v>25833</v>
      </c>
      <c r="H33" s="2378">
        <f>[2]P90ccR6!H33</f>
        <v>25522</v>
      </c>
      <c r="J33" s="2375" t="s">
        <v>538</v>
      </c>
      <c r="K33" s="2375"/>
      <c r="L33" s="2375"/>
    </row>
    <row r="34" spans="1:15" s="401" customFormat="1" ht="21.95" customHeight="1">
      <c r="A34" s="2289"/>
      <c r="B34" s="2289"/>
      <c r="C34" s="2289"/>
      <c r="D34" s="2289"/>
      <c r="E34" s="2289"/>
      <c r="F34" s="2289"/>
      <c r="G34" s="2378"/>
      <c r="H34" s="2378"/>
      <c r="J34" s="2375"/>
      <c r="K34" s="2375"/>
      <c r="L34" s="2375"/>
    </row>
    <row r="35" spans="1:15" s="401" customFormat="1" ht="20.100000000000001" customHeight="1">
      <c r="G35" s="699"/>
      <c r="L35"/>
    </row>
    <row r="36" spans="1:15" s="401" customFormat="1" ht="20.100000000000001" customHeight="1">
      <c r="A36" s="402" t="s">
        <v>1102</v>
      </c>
      <c r="B36" s="387"/>
      <c r="C36" s="387"/>
      <c r="D36" s="387"/>
      <c r="E36" s="387"/>
      <c r="F36" s="387"/>
      <c r="G36" s="406"/>
      <c r="H36" s="387"/>
      <c r="I36" s="387"/>
      <c r="J36" s="387"/>
      <c r="K36" s="387"/>
      <c r="L36" s="405" t="s">
        <v>1096</v>
      </c>
    </row>
    <row r="37" spans="1:15" s="401" customFormat="1" ht="20.100000000000001" customHeight="1">
      <c r="A37" s="2289" t="s">
        <v>544</v>
      </c>
      <c r="B37" s="2289"/>
      <c r="C37" s="2289"/>
      <c r="D37" s="2289"/>
      <c r="G37" s="2283">
        <f>[5]P90ccR6!G38</f>
        <v>24290.503000000001</v>
      </c>
      <c r="H37" s="2283">
        <f>[5]P90ccR6!H38</f>
        <v>18031.297999999999</v>
      </c>
      <c r="J37" s="2354" t="s">
        <v>542</v>
      </c>
      <c r="K37" s="2354"/>
      <c r="L37" s="2354"/>
    </row>
    <row r="38" spans="1:15" s="401" customFormat="1" ht="20.100000000000001" customHeight="1">
      <c r="A38" s="2289"/>
      <c r="B38" s="2289"/>
      <c r="C38" s="2289"/>
      <c r="D38" s="2289"/>
      <c r="G38" s="2283"/>
      <c r="H38" s="2283"/>
      <c r="J38" s="2354"/>
      <c r="K38" s="2354"/>
      <c r="L38" s="2354"/>
    </row>
    <row r="39" spans="1:15" s="401" customFormat="1" ht="20.100000000000001" customHeight="1">
      <c r="A39" s="2289" t="s">
        <v>545</v>
      </c>
      <c r="B39" s="2289"/>
      <c r="C39" s="2289"/>
      <c r="D39" s="2289"/>
      <c r="G39" s="2283">
        <f>[5]P90ccR6!G40</f>
        <v>42200.014999999999</v>
      </c>
      <c r="H39" s="2283">
        <f>[5]P90ccR6!H40</f>
        <v>41496.513999999996</v>
      </c>
      <c r="J39" s="2354" t="s">
        <v>543</v>
      </c>
      <c r="K39" s="2354"/>
      <c r="L39" s="2354"/>
      <c r="N39" s="286"/>
      <c r="O39" s="286"/>
    </row>
    <row r="40" spans="1:15" s="401" customFormat="1" ht="21.95" customHeight="1">
      <c r="A40" s="2289"/>
      <c r="B40" s="2289"/>
      <c r="C40" s="2289"/>
      <c r="D40" s="2289"/>
      <c r="G40" s="2374"/>
      <c r="H40" s="2374"/>
      <c r="J40" s="2354"/>
      <c r="K40" s="2354"/>
      <c r="L40" s="2354"/>
      <c r="N40" s="287"/>
      <c r="O40" s="287"/>
    </row>
    <row r="41" spans="1:15" s="401" customFormat="1" ht="20.100000000000001" customHeight="1">
      <c r="G41" s="715"/>
      <c r="L41"/>
    </row>
    <row r="42" spans="1:15" s="401" customFormat="1" ht="20.100000000000001" customHeight="1">
      <c r="A42" s="402" t="s">
        <v>546</v>
      </c>
      <c r="B42" s="387"/>
      <c r="C42" s="387"/>
      <c r="D42" s="387"/>
      <c r="E42" s="387"/>
      <c r="F42" s="387"/>
      <c r="G42" s="386"/>
      <c r="H42" s="387"/>
      <c r="I42" s="387"/>
      <c r="J42" s="387"/>
      <c r="K42" s="387"/>
      <c r="L42" s="405" t="s">
        <v>547</v>
      </c>
    </row>
    <row r="43" spans="1:15" s="401" customFormat="1" ht="30.75" customHeight="1">
      <c r="A43" s="2289" t="s">
        <v>549</v>
      </c>
      <c r="B43" s="2373"/>
      <c r="C43" s="2373"/>
      <c r="G43" s="2283" t="str">
        <f>[5]P90ccR6!G43</f>
        <v>…</v>
      </c>
      <c r="H43" s="2283" t="str">
        <f>[5]P90ccR6!H43</f>
        <v>…</v>
      </c>
      <c r="J43" s="2354" t="s">
        <v>548</v>
      </c>
      <c r="K43" s="2354"/>
      <c r="L43" s="2354"/>
    </row>
    <row r="44" spans="1:15" ht="24.95" customHeight="1">
      <c r="A44" s="2373"/>
      <c r="B44" s="2373"/>
      <c r="C44" s="2373"/>
      <c r="D44" s="401"/>
      <c r="E44" s="401"/>
      <c r="F44" s="401"/>
      <c r="G44" s="2283"/>
      <c r="H44" s="2283"/>
      <c r="I44" s="401"/>
      <c r="J44" s="2354"/>
      <c r="K44" s="2354"/>
      <c r="L44" s="2354"/>
    </row>
    <row r="45" spans="1:15" ht="24.95" customHeight="1">
      <c r="A45" s="401" t="s">
        <v>397</v>
      </c>
      <c r="B45" s="401"/>
      <c r="C45" s="401"/>
      <c r="D45" s="401"/>
      <c r="E45" s="401"/>
      <c r="F45" s="401"/>
      <c r="G45" s="705"/>
      <c r="H45" s="401"/>
      <c r="I45" s="401"/>
      <c r="J45" s="401"/>
      <c r="K45" s="401"/>
      <c r="L45" s="716" t="s">
        <v>477</v>
      </c>
    </row>
    <row r="46" spans="1:15" ht="24.95" customHeight="1">
      <c r="A46" s="401"/>
      <c r="B46" s="401"/>
      <c r="C46" s="401"/>
      <c r="D46" s="401"/>
      <c r="E46" s="401"/>
      <c r="F46" s="401"/>
      <c r="G46" s="705"/>
      <c r="H46" s="401"/>
      <c r="I46" s="401"/>
      <c r="J46" s="401"/>
      <c r="K46" s="401"/>
    </row>
    <row r="47" spans="1:15" ht="21" customHeight="1">
      <c r="G47" s="717"/>
    </row>
    <row r="48" spans="1:15" ht="14.1" customHeight="1">
      <c r="G48" s="717"/>
    </row>
    <row r="49" spans="1:12" ht="14.1" customHeight="1"/>
    <row r="50" spans="1:12" ht="12.95" customHeight="1" thickBot="1"/>
    <row r="51" spans="1:12" ht="13.5" customHeight="1" thickTop="1">
      <c r="A51" s="914"/>
      <c r="B51" s="914"/>
      <c r="C51" s="914"/>
      <c r="D51" s="914"/>
      <c r="E51" s="914"/>
      <c r="F51" s="914"/>
      <c r="G51" s="963"/>
      <c r="H51" s="914"/>
      <c r="I51" s="914"/>
      <c r="J51" s="914"/>
      <c r="K51" s="914"/>
      <c r="L51" s="914"/>
    </row>
  </sheetData>
  <mergeCells count="39">
    <mergeCell ref="G31:G32"/>
    <mergeCell ref="H31:H32"/>
    <mergeCell ref="G33:G34"/>
    <mergeCell ref="H33:H34"/>
    <mergeCell ref="H37:H38"/>
    <mergeCell ref="O5:P5"/>
    <mergeCell ref="Q5:R5"/>
    <mergeCell ref="S5:T5"/>
    <mergeCell ref="A15:F16"/>
    <mergeCell ref="G15:G16"/>
    <mergeCell ref="I15:L16"/>
    <mergeCell ref="H15:H16"/>
    <mergeCell ref="A33:F34"/>
    <mergeCell ref="J33:L34"/>
    <mergeCell ref="A17:E18"/>
    <mergeCell ref="G17:G18"/>
    <mergeCell ref="J17:L18"/>
    <mergeCell ref="A21:F22"/>
    <mergeCell ref="G21:G22"/>
    <mergeCell ref="I21:L22"/>
    <mergeCell ref="A26:E27"/>
    <mergeCell ref="G26:G27"/>
    <mergeCell ref="J26:L27"/>
    <mergeCell ref="A31:E32"/>
    <mergeCell ref="J31:L32"/>
    <mergeCell ref="H26:H27"/>
    <mergeCell ref="H17:H18"/>
    <mergeCell ref="H21:H22"/>
    <mergeCell ref="A43:C44"/>
    <mergeCell ref="G43:G44"/>
    <mergeCell ref="J43:L44"/>
    <mergeCell ref="A37:D38"/>
    <mergeCell ref="G37:G38"/>
    <mergeCell ref="J37:L38"/>
    <mergeCell ref="A39:D40"/>
    <mergeCell ref="G39:G40"/>
    <mergeCell ref="J39:L40"/>
    <mergeCell ref="H39:H40"/>
    <mergeCell ref="H43:H4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/>
  <dimension ref="A1:H228"/>
  <sheetViews>
    <sheetView showGridLines="0" zoomScaleNormal="100" workbookViewId="0">
      <selection activeCell="G21" sqref="G21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4" customWidth="1"/>
  </cols>
  <sheetData>
    <row r="1" spans="1:8" ht="33" customHeight="1">
      <c r="A1" s="424" t="s">
        <v>0</v>
      </c>
      <c r="B1" s="7"/>
      <c r="C1" s="7"/>
      <c r="D1" s="7"/>
      <c r="E1" s="7"/>
      <c r="F1" s="7"/>
      <c r="G1" s="7"/>
      <c r="H1" s="425" t="s">
        <v>186</v>
      </c>
    </row>
    <row r="2" spans="1:8" ht="18" customHeight="1">
      <c r="B2" s="7"/>
      <c r="C2" s="7"/>
      <c r="D2" s="7"/>
      <c r="E2" s="7"/>
      <c r="F2" s="7"/>
    </row>
    <row r="3" spans="1:8" ht="18" customHeight="1">
      <c r="A3" s="426" t="s">
        <v>147</v>
      </c>
      <c r="B3" s="427"/>
      <c r="C3" s="7"/>
      <c r="D3" s="7"/>
      <c r="F3" s="20"/>
      <c r="G3" s="427"/>
      <c r="H3" s="428" t="s">
        <v>185</v>
      </c>
    </row>
    <row r="4" spans="1:8" s="39" customFormat="1" ht="18" customHeight="1">
      <c r="A4" s="44"/>
      <c r="B4" s="20"/>
      <c r="C4" s="20"/>
      <c r="D4" s="20"/>
      <c r="E4" s="20"/>
      <c r="F4" s="20"/>
      <c r="H4" s="20"/>
    </row>
    <row r="5" spans="1:8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8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</row>
    <row r="7" spans="1:8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</row>
    <row r="8" spans="1:8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8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8" ht="18" customHeight="1">
      <c r="A10" s="31" t="s">
        <v>163</v>
      </c>
      <c r="B10" s="1509">
        <f>+F10+D10</f>
        <v>7123</v>
      </c>
      <c r="C10" s="1509">
        <f>+E10+G10</f>
        <v>7028</v>
      </c>
      <c r="D10" s="1509">
        <v>1777</v>
      </c>
      <c r="E10" s="1509">
        <v>1788</v>
      </c>
      <c r="F10" s="1509">
        <v>5346</v>
      </c>
      <c r="G10" s="1509">
        <v>5240</v>
      </c>
      <c r="H10" s="115" t="s">
        <v>187</v>
      </c>
    </row>
    <row r="11" spans="1:8" ht="18" customHeight="1" thickBot="1">
      <c r="A11" s="1177" t="s">
        <v>10</v>
      </c>
      <c r="B11" s="1178">
        <v>20.399999999999999</v>
      </c>
      <c r="C11" s="1178">
        <v>20.399999999999999</v>
      </c>
      <c r="D11" s="1178">
        <v>13.4</v>
      </c>
      <c r="E11" s="1178">
        <v>13.4</v>
      </c>
      <c r="F11" s="1178">
        <v>24.8</v>
      </c>
      <c r="G11" s="1178">
        <v>24.8</v>
      </c>
      <c r="H11" s="1179" t="s">
        <v>188</v>
      </c>
    </row>
    <row r="12" spans="1:8" ht="18" customHeight="1" thickTop="1">
      <c r="A12" s="98" t="s">
        <v>452</v>
      </c>
      <c r="B12" s="7"/>
      <c r="C12" s="7"/>
      <c r="D12" s="2357"/>
      <c r="E12" s="2357"/>
      <c r="F12" s="113"/>
      <c r="G12" s="113"/>
      <c r="H12" s="265" t="s">
        <v>398</v>
      </c>
    </row>
    <row r="13" spans="1:8" ht="18" customHeight="1">
      <c r="A13" s="102" t="s">
        <v>1124</v>
      </c>
      <c r="B13" s="81"/>
      <c r="C13" s="81"/>
      <c r="D13" s="81"/>
      <c r="E13" s="81"/>
      <c r="F13" s="81"/>
      <c r="G13" s="81"/>
      <c r="H13" s="718" t="s">
        <v>604</v>
      </c>
    </row>
    <row r="14" spans="1:8" ht="18" customHeight="1">
      <c r="A14" s="10"/>
      <c r="B14" s="12"/>
      <c r="C14" s="11"/>
      <c r="D14" s="11"/>
      <c r="E14" s="11"/>
      <c r="F14" s="11"/>
      <c r="G14" s="11"/>
    </row>
    <row r="15" spans="1:8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8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8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8" s="81" customFormat="1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8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8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8" ht="18" customHeight="1">
      <c r="A21" s="67" t="s">
        <v>164</v>
      </c>
      <c r="B21" s="478">
        <f>'[1]P91--94socR6'!B21</f>
        <v>50.5</v>
      </c>
      <c r="C21" s="478">
        <f>'[1]P91--94socR6'!C21</f>
        <v>49</v>
      </c>
      <c r="D21" s="478">
        <f>'[1]P91--94socR6'!D21</f>
        <v>66.2</v>
      </c>
      <c r="E21" s="478">
        <f>'[1]P91--94socR6'!E21</f>
        <v>66.400000000000006</v>
      </c>
      <c r="F21" s="478">
        <f>'[1]P91--94socR6'!F21</f>
        <v>45.8</v>
      </c>
      <c r="G21" s="478">
        <f>'[1]P91--94socR6'!G21</f>
        <v>42.7</v>
      </c>
      <c r="H21" s="115" t="s">
        <v>193</v>
      </c>
    </row>
    <row r="22" spans="1:8" s="39" customFormat="1" ht="18" customHeight="1" thickBot="1">
      <c r="A22" s="1177" t="s">
        <v>176</v>
      </c>
      <c r="B22" s="1180">
        <f>'[1]P91--94socR6'!B22</f>
        <v>46.7</v>
      </c>
      <c r="C22" s="1180">
        <f>'[1]P91--94socR6'!C22</f>
        <v>46.4</v>
      </c>
      <c r="D22" s="1181">
        <f>'[1]P91--94socR6'!D22</f>
        <v>54.1</v>
      </c>
      <c r="E22" s="1181">
        <f>'[1]P91--94socR6'!E22</f>
        <v>55.7</v>
      </c>
      <c r="F22" s="1180">
        <f>'[1]P91--94socR6'!F22</f>
        <v>42.4</v>
      </c>
      <c r="G22" s="1182">
        <f>'[1]P91--94socR6'!G22</f>
        <v>40.5</v>
      </c>
      <c r="H22" s="1179" t="s">
        <v>194</v>
      </c>
    </row>
    <row r="23" spans="1:8" ht="18" customHeight="1" thickTop="1">
      <c r="A23" s="98" t="s">
        <v>603</v>
      </c>
      <c r="B23" s="7"/>
      <c r="C23" s="7"/>
      <c r="D23" s="1494"/>
      <c r="E23" s="14"/>
      <c r="F23" s="1494"/>
      <c r="G23" s="14"/>
      <c r="H23" s="81" t="s">
        <v>604</v>
      </c>
    </row>
    <row r="24" spans="1:8" ht="18" customHeight="1">
      <c r="A24" s="5"/>
      <c r="B24" s="8"/>
      <c r="C24" s="8"/>
      <c r="D24" s="8"/>
      <c r="E24" s="7"/>
      <c r="F24" s="7"/>
      <c r="G24" s="7"/>
      <c r="H24" s="7"/>
    </row>
    <row r="25" spans="1:8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8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8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8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8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</row>
    <row r="30" spans="1:8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</row>
    <row r="31" spans="1:8" ht="18" customHeight="1">
      <c r="A31" s="67" t="s">
        <v>164</v>
      </c>
      <c r="B31" s="478">
        <f>'[1]P91--94socR6'!B31</f>
        <v>11.3</v>
      </c>
      <c r="C31" s="478">
        <f>'[1]P91--94socR6'!C31</f>
        <v>9.3000000000000007</v>
      </c>
      <c r="D31" s="478">
        <f>'[1]P91--94socR6'!D31</f>
        <v>2.9</v>
      </c>
      <c r="E31" s="478">
        <f>'[1]P91--94socR6'!E31</f>
        <v>3.9</v>
      </c>
      <c r="F31" s="478">
        <f>'[1]P91--94socR6'!F31</f>
        <v>14.9</v>
      </c>
      <c r="G31" s="478">
        <f>'[1]P91--94socR6'!G31</f>
        <v>12.3</v>
      </c>
      <c r="H31" s="115" t="s">
        <v>193</v>
      </c>
    </row>
    <row r="32" spans="1:8" ht="18" customHeight="1" thickBot="1">
      <c r="A32" s="1177" t="s">
        <v>176</v>
      </c>
      <c r="B32" s="1180">
        <f>'[1]P91--94socR6'!B32</f>
        <v>10.199999999999999</v>
      </c>
      <c r="C32" s="1180">
        <f>'[1]P91--94socR6'!C32</f>
        <v>9.4</v>
      </c>
      <c r="D32" s="1181">
        <f>'[1]P91--94socR6'!D32</f>
        <v>4</v>
      </c>
      <c r="E32" s="1181">
        <f>'[1]P91--94socR6'!E32</f>
        <v>4.2</v>
      </c>
      <c r="F32" s="1180">
        <f>'[1]P91--94socR6'!F32</f>
        <v>14.7</v>
      </c>
      <c r="G32" s="1182">
        <f>'[1]P91--94socR6'!G32</f>
        <v>13.9</v>
      </c>
      <c r="H32" s="1179" t="s">
        <v>194</v>
      </c>
    </row>
    <row r="33" spans="1:8" ht="18" customHeight="1" thickTop="1">
      <c r="A33" s="98" t="s">
        <v>1097</v>
      </c>
      <c r="B33" s="7"/>
      <c r="C33" s="7"/>
      <c r="D33" s="1494"/>
      <c r="E33" s="14"/>
      <c r="F33" s="1494"/>
      <c r="G33" s="14"/>
      <c r="H33" s="81" t="s">
        <v>604</v>
      </c>
    </row>
    <row r="34" spans="1:8" ht="18" customHeight="1">
      <c r="A34" s="7"/>
      <c r="B34" s="7"/>
      <c r="C34" s="7"/>
      <c r="D34" s="7"/>
      <c r="E34" s="7"/>
      <c r="F34" s="7"/>
      <c r="G34" s="7"/>
      <c r="H34" s="7"/>
    </row>
    <row r="35" spans="1:8" ht="18" customHeight="1">
      <c r="A35" s="426" t="s">
        <v>105</v>
      </c>
      <c r="B35" s="427"/>
      <c r="C35" s="20"/>
      <c r="D35" s="7"/>
      <c r="E35" s="7"/>
      <c r="F35" s="20"/>
      <c r="G35" s="427"/>
      <c r="H35" s="428" t="s">
        <v>196</v>
      </c>
    </row>
    <row r="36" spans="1:8" ht="18" customHeight="1">
      <c r="A36" s="44"/>
      <c r="B36" s="20"/>
      <c r="C36" s="20"/>
      <c r="D36" s="20"/>
      <c r="E36" s="20"/>
      <c r="F36" s="20"/>
      <c r="G36" s="20"/>
      <c r="H36" s="20"/>
    </row>
    <row r="37" spans="1:8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</row>
    <row r="38" spans="1:8" ht="18" customHeight="1" thickTop="1">
      <c r="A38" s="1215"/>
      <c r="B38" s="1471" t="s">
        <v>199</v>
      </c>
      <c r="C38" s="1472" t="s">
        <v>191</v>
      </c>
      <c r="D38" s="1472" t="s">
        <v>202</v>
      </c>
      <c r="E38" s="1472"/>
      <c r="F38" s="1472" t="s">
        <v>201</v>
      </c>
      <c r="G38" s="1472"/>
      <c r="H38" s="1217"/>
    </row>
    <row r="39" spans="1:8" ht="18" customHeight="1">
      <c r="A39" s="229"/>
      <c r="B39" s="1475" t="s">
        <v>8</v>
      </c>
      <c r="C39" s="1475" t="s">
        <v>3</v>
      </c>
      <c r="D39" s="1475" t="s">
        <v>5</v>
      </c>
      <c r="E39" s="2302" t="s">
        <v>7</v>
      </c>
      <c r="F39" s="2302"/>
      <c r="G39" s="2302"/>
      <c r="H39" s="1476"/>
    </row>
    <row r="40" spans="1:8" s="39" customFormat="1" ht="18" customHeight="1">
      <c r="A40" s="141"/>
      <c r="B40" s="1502" t="s">
        <v>200</v>
      </c>
      <c r="C40" s="1502" t="s">
        <v>203</v>
      </c>
      <c r="D40" s="1502"/>
      <c r="E40" s="1502" t="s">
        <v>191</v>
      </c>
      <c r="F40" s="1502" t="s">
        <v>190</v>
      </c>
      <c r="G40" s="1502" t="s">
        <v>189</v>
      </c>
      <c r="H40" s="1497"/>
    </row>
    <row r="41" spans="1:8" ht="18" customHeight="1">
      <c r="A41" s="121"/>
      <c r="B41" s="1474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</row>
    <row r="42" spans="1:8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</row>
    <row r="43" spans="1:8" ht="18" customHeight="1">
      <c r="A43" s="232" t="s">
        <v>9</v>
      </c>
      <c r="B43" s="321">
        <f>'[7]P91--94socR6'!B43</f>
        <v>376754</v>
      </c>
      <c r="C43" s="321">
        <f>'[7]P91--94socR6'!C43</f>
        <v>559756</v>
      </c>
      <c r="D43" s="322">
        <f>'[7]P91--94socR6'!D43</f>
        <v>230668</v>
      </c>
      <c r="E43" s="322">
        <f>'[7]P91--94socR6'!E43</f>
        <v>559756</v>
      </c>
      <c r="F43" s="322">
        <f>'[7]P91--94socR6'!F43</f>
        <v>252762</v>
      </c>
      <c r="G43" s="322">
        <f>'[7]P91--94socR6'!G43</f>
        <v>306994</v>
      </c>
      <c r="H43" s="122" t="s">
        <v>198</v>
      </c>
    </row>
    <row r="44" spans="1:8" ht="18" customHeight="1">
      <c r="A44" s="30" t="s">
        <v>10</v>
      </c>
      <c r="B44" s="481">
        <f>'[7]P91--94socR6'!B44</f>
        <v>0.1890962275013012</v>
      </c>
      <c r="C44" s="481">
        <f>'[7]P91--94socR6'!C44</f>
        <v>0.13339850466585909</v>
      </c>
      <c r="D44" s="481">
        <f>'[7]P91--94socR6'!D44</f>
        <v>0.33569922299662219</v>
      </c>
      <c r="E44" s="481">
        <f>'[7]P91--94socR6'!E44</f>
        <v>0.15952045487707012</v>
      </c>
      <c r="F44" s="481">
        <f>'[7]P91--94socR6'!F44</f>
        <v>0.12978946606301384</v>
      </c>
      <c r="G44" s="481">
        <f>'[7]P91--94socR6'!G44</f>
        <v>0.19660009670096029</v>
      </c>
      <c r="H44" s="123" t="s">
        <v>188</v>
      </c>
    </row>
    <row r="45" spans="1:8" ht="18" customHeight="1">
      <c r="A45" s="269" t="s">
        <v>501</v>
      </c>
      <c r="B45" s="1505"/>
      <c r="C45" s="1505">
        <f>'[7]P91--94socR6'!C45</f>
        <v>1918</v>
      </c>
      <c r="D45" s="1505">
        <f>'[7]P91--94socR6'!D45</f>
        <v>858</v>
      </c>
      <c r="E45" s="331">
        <f>'[7]P91--94socR6'!E45</f>
        <v>1060</v>
      </c>
      <c r="F45" s="331">
        <f>'[7]P91--94socR6'!F45</f>
        <v>486</v>
      </c>
      <c r="G45" s="332">
        <f>'[7]P91--94socR6'!G45</f>
        <v>574</v>
      </c>
      <c r="H45" s="122" t="s">
        <v>500</v>
      </c>
    </row>
    <row r="46" spans="1:8" ht="18" customHeight="1">
      <c r="A46" s="30" t="s">
        <v>10</v>
      </c>
      <c r="B46" s="482"/>
      <c r="C46" s="481">
        <f>'[7]P91--94socR6'!C46</f>
        <v>0.18044971304920501</v>
      </c>
      <c r="D46" s="481">
        <f>'[7]P91--94socR6'!D46</f>
        <v>0.29293274155001708</v>
      </c>
      <c r="E46" s="481">
        <f>'[7]P91--94socR6'!E46</f>
        <v>0.13766233766233765</v>
      </c>
      <c r="F46" s="481">
        <f>'[7]P91--94socR6'!F46</f>
        <v>0.10283537875581887</v>
      </c>
      <c r="G46" s="481">
        <f>'[7]P91--94socR6'!G46</f>
        <v>0.19300605245460659</v>
      </c>
      <c r="H46" s="116" t="s">
        <v>188</v>
      </c>
    </row>
    <row r="47" spans="1:8" ht="18" customHeight="1">
      <c r="A47" s="1106"/>
      <c r="B47" s="1107"/>
      <c r="C47" s="1108"/>
      <c r="D47" s="1108"/>
      <c r="E47" s="1108"/>
      <c r="F47" s="1108"/>
      <c r="G47" s="1108"/>
      <c r="H47" s="329"/>
    </row>
    <row r="48" spans="1:8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</row>
    <row r="49" spans="1:8" ht="18" customHeight="1">
      <c r="A49" s="232" t="s">
        <v>9</v>
      </c>
      <c r="B49" s="321">
        <f>'[7]P91--94socR6'!B49</f>
        <v>389261</v>
      </c>
      <c r="C49" s="321">
        <f>'[7]P91--94socR6'!C49</f>
        <v>814808</v>
      </c>
      <c r="D49" s="322">
        <f>'[7]P91--94socR6'!D49</f>
        <v>239506</v>
      </c>
      <c r="E49" s="322">
        <f>'[7]P91--94socR6'!E49</f>
        <v>575302</v>
      </c>
      <c r="F49" s="322">
        <f>'[7]P91--94socR6'!F49</f>
        <v>262158</v>
      </c>
      <c r="G49" s="322">
        <f>'[7]P91--94socR6'!G49</f>
        <v>313144</v>
      </c>
      <c r="H49" s="122" t="s">
        <v>198</v>
      </c>
    </row>
    <row r="50" spans="1:8" ht="18" customHeight="1">
      <c r="A50" s="30" t="s">
        <v>10</v>
      </c>
      <c r="B50" s="481">
        <f>'[7]P91--94socR6'!B50</f>
        <v>0.18973838046722336</v>
      </c>
      <c r="C50" s="481">
        <f>'[7]P91--94socR6'!C50</f>
        <v>0.18906553859597708</v>
      </c>
      <c r="D50" s="481">
        <f>'[7]P91--94socR6'!D50</f>
        <v>0.3315953281534687</v>
      </c>
      <c r="E50" s="481">
        <f>'[7]P91--94socR6'!E50</f>
        <v>0.16036851458238963</v>
      </c>
      <c r="F50" s="481">
        <f>'[7]P91--94socR6'!F50</f>
        <v>0.13190074162029444</v>
      </c>
      <c r="G50" s="481">
        <f>'[7]P91--94socR6'!G50</f>
        <v>0.19573518519097283</v>
      </c>
      <c r="H50" s="123" t="s">
        <v>188</v>
      </c>
    </row>
    <row r="51" spans="1:8" ht="18" customHeight="1">
      <c r="A51" s="269" t="s">
        <v>501</v>
      </c>
      <c r="B51" s="1505"/>
      <c r="C51" s="1505">
        <f>'[7]P91--94socR6'!C51</f>
        <v>1982</v>
      </c>
      <c r="D51" s="1505">
        <f>'[7]P91--94socR6'!D51</f>
        <v>912</v>
      </c>
      <c r="E51" s="331">
        <f>'[7]P91--94socR6'!E51</f>
        <v>1070</v>
      </c>
      <c r="F51" s="331">
        <f>'[7]P91--94socR6'!F51</f>
        <v>491</v>
      </c>
      <c r="G51" s="332">
        <f>'[7]P91--94socR6'!G51</f>
        <v>579</v>
      </c>
      <c r="H51" s="122" t="s">
        <v>500</v>
      </c>
    </row>
    <row r="52" spans="1:8" ht="18" customHeight="1" thickBot="1">
      <c r="A52" s="1183" t="s">
        <v>10</v>
      </c>
      <c r="B52" s="1184"/>
      <c r="C52" s="1185">
        <f>'[7]P91--94socR6'!C52</f>
        <v>0.18280760007378713</v>
      </c>
      <c r="D52" s="1185">
        <f>'[7]P91--94socR6'!D52</f>
        <v>0.29221403396347323</v>
      </c>
      <c r="E52" s="1185">
        <f>'[7]P91--94socR6'!E52</f>
        <v>0.13858308509260459</v>
      </c>
      <c r="F52" s="1185">
        <f>'[7]P91--94socR6'!F52</f>
        <v>0.10367398648648649</v>
      </c>
      <c r="G52" s="1185">
        <f>'[7]P91--94socR6'!G52</f>
        <v>0.19396984924623115</v>
      </c>
      <c r="H52" s="1179" t="s">
        <v>188</v>
      </c>
    </row>
    <row r="53" spans="1:8" ht="18" customHeight="1" thickTop="1">
      <c r="A53" s="102"/>
      <c r="B53" s="8"/>
      <c r="C53" s="15"/>
      <c r="D53" s="15"/>
      <c r="E53" s="16"/>
      <c r="F53" s="16"/>
      <c r="G53" s="16"/>
      <c r="H53" s="81"/>
    </row>
    <row r="54" spans="1:8" ht="18" customHeight="1">
      <c r="A54" s="102"/>
      <c r="B54" s="8"/>
      <c r="C54" s="15"/>
      <c r="D54" s="15"/>
      <c r="E54" s="16"/>
      <c r="F54" s="16"/>
      <c r="G54" s="16"/>
      <c r="H54" s="81"/>
    </row>
    <row r="55" spans="1:8" ht="30" customHeight="1">
      <c r="A55" s="102"/>
      <c r="B55" s="8"/>
      <c r="C55" s="15"/>
      <c r="D55" s="15"/>
      <c r="E55" s="16"/>
      <c r="F55" s="16"/>
      <c r="G55" s="16"/>
      <c r="H55" s="81"/>
    </row>
    <row r="56" spans="1:8" ht="18" customHeight="1" thickBot="1">
      <c r="A56" s="888"/>
      <c r="B56" s="889"/>
      <c r="C56" s="890"/>
      <c r="D56" s="890"/>
      <c r="E56" s="891"/>
      <c r="F56" s="891"/>
      <c r="G56" s="891"/>
      <c r="H56" s="892"/>
    </row>
    <row r="57" spans="1:8" ht="13.5" customHeight="1" thickTop="1">
      <c r="A57" s="102"/>
      <c r="B57" s="8"/>
      <c r="C57" s="15"/>
      <c r="D57" s="15"/>
      <c r="E57" s="16"/>
      <c r="F57" s="16"/>
      <c r="G57" s="16"/>
      <c r="H57" s="81"/>
    </row>
    <row r="58" spans="1:8" ht="18" customHeight="1">
      <c r="A58" s="102"/>
      <c r="B58" s="8"/>
      <c r="C58" s="15"/>
      <c r="D58" s="15"/>
      <c r="E58" s="16"/>
      <c r="F58" s="16"/>
      <c r="G58" s="16"/>
      <c r="H58" s="81"/>
    </row>
    <row r="59" spans="1:8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</row>
    <row r="60" spans="1:8" ht="18" customHeight="1" thickTop="1">
      <c r="A60" s="1215"/>
      <c r="B60" s="1471" t="s">
        <v>199</v>
      </c>
      <c r="C60" s="1472" t="s">
        <v>191</v>
      </c>
      <c r="D60" s="1472" t="s">
        <v>202</v>
      </c>
      <c r="E60" s="1472"/>
      <c r="F60" s="1472" t="s">
        <v>201</v>
      </c>
      <c r="G60" s="1472"/>
      <c r="H60" s="1217"/>
    </row>
    <row r="61" spans="1:8" ht="18" customHeight="1">
      <c r="A61" s="229"/>
      <c r="B61" s="1475" t="s">
        <v>8</v>
      </c>
      <c r="C61" s="1475" t="s">
        <v>3</v>
      </c>
      <c r="D61" s="1475" t="s">
        <v>5</v>
      </c>
      <c r="E61" s="2302" t="s">
        <v>7</v>
      </c>
      <c r="F61" s="2302"/>
      <c r="G61" s="2302"/>
      <c r="H61" s="1476"/>
    </row>
    <row r="62" spans="1:8" ht="18" customHeight="1">
      <c r="A62" s="141"/>
      <c r="B62" s="1502" t="s">
        <v>200</v>
      </c>
      <c r="C62" s="1502" t="s">
        <v>203</v>
      </c>
      <c r="D62" s="1502"/>
      <c r="E62" s="1502" t="s">
        <v>191</v>
      </c>
      <c r="F62" s="1502" t="s">
        <v>190</v>
      </c>
      <c r="G62" s="1502" t="s">
        <v>189</v>
      </c>
      <c r="H62" s="1497"/>
    </row>
    <row r="63" spans="1:8" ht="18" customHeight="1">
      <c r="A63" s="121"/>
      <c r="B63" s="1474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</row>
    <row r="64" spans="1:8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</row>
    <row r="65" spans="1:8" ht="18" customHeight="1">
      <c r="A65" s="269" t="s">
        <v>9</v>
      </c>
      <c r="B65" s="1509">
        <f>'[7]P91--94socR6'!B65</f>
        <v>155375</v>
      </c>
      <c r="C65" s="1509">
        <f>'[7]P91--94socR6'!C65</f>
        <v>327681</v>
      </c>
      <c r="D65" s="1509">
        <f>'[7]P91--94socR6'!D65</f>
        <v>50504</v>
      </c>
      <c r="E65" s="84">
        <f>'[7]P91--94socR6'!E65</f>
        <v>277177</v>
      </c>
      <c r="F65" s="84">
        <f>'[7]P91--94socR6'!F65</f>
        <v>61190</v>
      </c>
      <c r="G65" s="84">
        <f>'[7]P91--94socR6'!G65</f>
        <v>215987</v>
      </c>
      <c r="H65" s="122" t="s">
        <v>198</v>
      </c>
    </row>
    <row r="66" spans="1:8" ht="18" customHeight="1">
      <c r="A66" s="1109" t="s">
        <v>10</v>
      </c>
      <c r="B66" s="1110">
        <f>'[7]P91--94socR6'!B66</f>
        <v>0.20294354675440532</v>
      </c>
      <c r="C66" s="1110">
        <f>'[7]P91--94socR6'!C66</f>
        <v>0.19577771935904023</v>
      </c>
      <c r="D66" s="1110">
        <f>'[7]P91--94socR6'!D66</f>
        <v>0.33845555860848819</v>
      </c>
      <c r="E66" s="1110">
        <f>'[7]P91--94socR6'!E66</f>
        <v>0.18181251684955471</v>
      </c>
      <c r="F66" s="1110">
        <f>'[7]P91--94socR6'!F66</f>
        <v>0.11649158344026166</v>
      </c>
      <c r="G66" s="1110">
        <f>'[7]P91--94socR6'!G66</f>
        <v>0.2161497607698597</v>
      </c>
      <c r="H66" s="961" t="s">
        <v>188</v>
      </c>
    </row>
    <row r="67" spans="1:8" ht="18" customHeight="1">
      <c r="A67" s="269" t="s">
        <v>501</v>
      </c>
      <c r="B67" s="84"/>
      <c r="C67" s="85">
        <f>'[7]P91--94socR6'!C67</f>
        <v>730</v>
      </c>
      <c r="D67" s="85">
        <f>'[7]P91--94socR6'!D67</f>
        <v>395</v>
      </c>
      <c r="E67" s="86">
        <f>'[7]P91--94socR6'!E67</f>
        <v>335</v>
      </c>
      <c r="F67" s="85">
        <f>'[7]P91--94socR6'!F67</f>
        <v>84</v>
      </c>
      <c r="G67" s="85">
        <f>'[7]P91--94socR6'!G67</f>
        <v>251</v>
      </c>
      <c r="H67" s="122" t="s">
        <v>500</v>
      </c>
    </row>
    <row r="68" spans="1:8" ht="18" customHeight="1">
      <c r="A68" s="976" t="s">
        <v>10</v>
      </c>
      <c r="B68" s="1111"/>
      <c r="C68" s="1112">
        <f>'[7]P91--94socR6'!C68</f>
        <v>0.22269676632092739</v>
      </c>
      <c r="D68" s="1112">
        <f>'[7]P91--94socR6'!D68</f>
        <v>0.2987897125567322</v>
      </c>
      <c r="E68" s="1112">
        <f>'[7]P91--94socR6'!E68</f>
        <v>0.17126789366053169</v>
      </c>
      <c r="F68" s="1112">
        <f>'[7]P91--94socR6'!F68</f>
        <v>9.9056603773584911E-2</v>
      </c>
      <c r="G68" s="1112">
        <f>'[7]P91--94socR6'!G68</f>
        <v>0.22653429602888087</v>
      </c>
      <c r="H68" s="116" t="s">
        <v>188</v>
      </c>
    </row>
    <row r="69" spans="1:8" ht="18" customHeight="1">
      <c r="A69" s="1106"/>
      <c r="B69" s="1107"/>
      <c r="C69" s="1108"/>
      <c r="D69" s="1108"/>
      <c r="E69" s="1108"/>
      <c r="F69" s="1108"/>
      <c r="G69" s="1108"/>
      <c r="H69" s="329"/>
    </row>
    <row r="70" spans="1:8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</row>
    <row r="71" spans="1:8" ht="18" customHeight="1">
      <c r="A71" s="269" t="s">
        <v>9</v>
      </c>
      <c r="B71" s="1509">
        <f>'[7]P91--94socR6'!B71</f>
        <v>157635</v>
      </c>
      <c r="C71" s="1509">
        <f>'[7]P91--94socR6'!C71</f>
        <v>331136</v>
      </c>
      <c r="D71" s="1509">
        <f>'[7]P91--94socR6'!D71</f>
        <v>53099</v>
      </c>
      <c r="E71" s="84">
        <f>'[7]P91--94socR6'!E71</f>
        <v>278037</v>
      </c>
      <c r="F71" s="84">
        <f>'[7]P91--94socR6'!F71</f>
        <v>63354</v>
      </c>
      <c r="G71" s="84">
        <f>'[7]P91--94socR6'!G71</f>
        <v>214683</v>
      </c>
      <c r="H71" s="122" t="s">
        <v>198</v>
      </c>
    </row>
    <row r="72" spans="1:8" ht="18" customHeight="1">
      <c r="A72" s="1109" t="s">
        <v>10</v>
      </c>
      <c r="B72" s="1110">
        <f>'[7]P91--94socR6'!B72</f>
        <v>0.20195556170512066</v>
      </c>
      <c r="C72" s="1110">
        <f>'[7]P91--94socR6'!C72</f>
        <v>0.19620316166188703</v>
      </c>
      <c r="D72" s="1110">
        <f>'[7]P91--94socR6'!D72</f>
        <v>0.33479612360577804</v>
      </c>
      <c r="E72" s="1110">
        <f>'[7]P91--94socR6'!E72</f>
        <v>0.18182822919602726</v>
      </c>
      <c r="F72" s="1110">
        <f>'[7]P91--94socR6'!F72</f>
        <v>0.11767896382180797</v>
      </c>
      <c r="G72" s="1110">
        <f>'[7]P91--94socR6'!G72</f>
        <v>0.21668604580744402</v>
      </c>
      <c r="H72" s="961" t="s">
        <v>188</v>
      </c>
    </row>
    <row r="73" spans="1:8" ht="18" customHeight="1">
      <c r="A73" s="269" t="s">
        <v>501</v>
      </c>
      <c r="B73" s="84"/>
      <c r="C73" s="85">
        <f>'[7]P91--94socR6'!C73</f>
        <v>772</v>
      </c>
      <c r="D73" s="85">
        <f>'[7]P91--94socR6'!D73</f>
        <v>430</v>
      </c>
      <c r="E73" s="86">
        <f>'[7]P91--94socR6'!E73</f>
        <v>342</v>
      </c>
      <c r="F73" s="85">
        <f>'[7]P91--94socR6'!F73</f>
        <v>0</v>
      </c>
      <c r="G73" s="85">
        <f>'[7]P91--94socR6'!G73</f>
        <v>0</v>
      </c>
      <c r="H73" s="122" t="s">
        <v>500</v>
      </c>
    </row>
    <row r="74" spans="1:8" s="39" customFormat="1" ht="18" customHeight="1" thickBot="1">
      <c r="A74" s="1177" t="s">
        <v>10</v>
      </c>
      <c r="B74" s="1186"/>
      <c r="C74" s="1187">
        <f>'[7]P91--94socR6'!C74</f>
        <v>0.2255990648743425</v>
      </c>
      <c r="D74" s="1187">
        <f>'[7]P91--94socR6'!D74</f>
        <v>0.29757785467128028</v>
      </c>
      <c r="E74" s="1187">
        <f>'[7]P91--94socR6'!E74</f>
        <v>0.17298937784522003</v>
      </c>
      <c r="F74" s="1187">
        <f>'[7]P91--94socR6'!F74</f>
        <v>0</v>
      </c>
      <c r="G74" s="1187">
        <f>'[7]P91--94socR6'!G74</f>
        <v>0</v>
      </c>
      <c r="H74" s="1179" t="s">
        <v>188</v>
      </c>
    </row>
    <row r="75" spans="1:8" ht="18" customHeight="1" thickTop="1">
      <c r="A75" s="102"/>
      <c r="B75" s="8"/>
      <c r="C75" s="15"/>
      <c r="D75" s="15"/>
      <c r="E75" s="16"/>
      <c r="F75" s="16"/>
      <c r="G75" s="16"/>
      <c r="H75" s="81"/>
    </row>
    <row r="76" spans="1:8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</row>
    <row r="77" spans="1:8" ht="18" customHeight="1" thickTop="1">
      <c r="A77" s="1215"/>
      <c r="B77" s="1471" t="s">
        <v>199</v>
      </c>
      <c r="C77" s="1472" t="s">
        <v>191</v>
      </c>
      <c r="D77" s="1472" t="s">
        <v>202</v>
      </c>
      <c r="E77" s="1472"/>
      <c r="F77" s="1472" t="s">
        <v>201</v>
      </c>
      <c r="G77" s="1472"/>
      <c r="H77" s="1217"/>
    </row>
    <row r="78" spans="1:8" ht="18" customHeight="1">
      <c r="A78" s="229"/>
      <c r="B78" s="1475" t="s">
        <v>8</v>
      </c>
      <c r="C78" s="1475" t="s">
        <v>3</v>
      </c>
      <c r="D78" s="1475" t="s">
        <v>5</v>
      </c>
      <c r="E78" s="2302" t="s">
        <v>7</v>
      </c>
      <c r="F78" s="2302"/>
      <c r="G78" s="2302"/>
      <c r="H78" s="1476"/>
    </row>
    <row r="79" spans="1:8" ht="18" customHeight="1">
      <c r="A79" s="141"/>
      <c r="B79" s="1502" t="s">
        <v>200</v>
      </c>
      <c r="C79" s="1502" t="s">
        <v>203</v>
      </c>
      <c r="D79" s="1502"/>
      <c r="E79" s="1502" t="s">
        <v>191</v>
      </c>
      <c r="F79" s="1502" t="s">
        <v>190</v>
      </c>
      <c r="G79" s="1502" t="s">
        <v>189</v>
      </c>
      <c r="H79" s="1497"/>
    </row>
    <row r="80" spans="1:8" ht="18" customHeight="1">
      <c r="A80" s="121"/>
      <c r="B80" s="1474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</row>
    <row r="81" spans="1:8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</row>
    <row r="82" spans="1:8" ht="18" customHeight="1">
      <c r="A82" s="269" t="s">
        <v>9</v>
      </c>
      <c r="B82" s="87">
        <f>'[7]P91--94socR6'!B82</f>
        <v>114561</v>
      </c>
      <c r="C82" s="85">
        <f>'[7]P91--94socR6'!C82</f>
        <v>225424</v>
      </c>
      <c r="D82" s="85">
        <f>'[7]P91--94socR6'!D82</f>
        <v>34159</v>
      </c>
      <c r="E82" s="1509">
        <f>'[7]P91--94socR6'!E82</f>
        <v>191265</v>
      </c>
      <c r="F82" s="1509">
        <f>'[7]P91--94socR6'!F82</f>
        <v>18274</v>
      </c>
      <c r="G82" s="1509">
        <f>'[7]P91--94socR6'!G82</f>
        <v>172991</v>
      </c>
      <c r="H82" s="122" t="s">
        <v>198</v>
      </c>
    </row>
    <row r="83" spans="1:8" ht="18" customHeight="1">
      <c r="A83" s="23" t="s">
        <v>10</v>
      </c>
      <c r="B83" s="483">
        <f>'[7]P91--94socR6'!B83</f>
        <v>0.23114964468316068</v>
      </c>
      <c r="C83" s="483">
        <f>'[7]P91--94socR6'!C83</f>
        <v>0.22444117210734196</v>
      </c>
      <c r="D83" s="483">
        <f>'[7]P91--94socR6'!D83</f>
        <v>0.40231076354128636</v>
      </c>
      <c r="E83" s="483">
        <f>'[7]P91--94socR6'!E83</f>
        <v>0.20801612229627439</v>
      </c>
      <c r="F83" s="483">
        <f>'[7]P91--94socR6'!F83</f>
        <v>0.11606887659504195</v>
      </c>
      <c r="G83" s="483">
        <f>'[7]P91--94socR6'!G83</f>
        <v>0.22701307427125669</v>
      </c>
      <c r="H83" s="123" t="s">
        <v>188</v>
      </c>
    </row>
    <row r="84" spans="1:8" ht="18" customHeight="1">
      <c r="A84" s="269" t="s">
        <v>501</v>
      </c>
      <c r="B84" s="90"/>
      <c r="C84" s="89">
        <f>'[7]P91--94socR6'!C84</f>
        <v>463</v>
      </c>
      <c r="D84" s="89">
        <f>'[7]P91--94socR6'!D84</f>
        <v>254</v>
      </c>
      <c r="E84" s="85">
        <f>'[7]P91--94socR6'!E84</f>
        <v>209</v>
      </c>
      <c r="F84" s="85">
        <f>'[7]P91--94socR6'!F84</f>
        <v>31</v>
      </c>
      <c r="G84" s="88">
        <f>'[7]P91--94socR6'!G84</f>
        <v>178</v>
      </c>
      <c r="H84" s="122" t="s">
        <v>500</v>
      </c>
    </row>
    <row r="85" spans="1:8" ht="18" customHeight="1">
      <c r="A85" s="23" t="s">
        <v>10</v>
      </c>
      <c r="B85" s="484"/>
      <c r="C85" s="485">
        <f>'[7]P91--94socR6'!C85</f>
        <v>0.24825737265415548</v>
      </c>
      <c r="D85" s="485">
        <f>'[7]P91--94socR6'!D85</f>
        <v>0.36441893830703015</v>
      </c>
      <c r="E85" s="485">
        <f>'[7]P91--94socR6'!E85</f>
        <v>0.17893835616438356</v>
      </c>
      <c r="F85" s="485">
        <f>'[7]P91--94socR6'!F85</f>
        <v>9.6875000000000003E-2</v>
      </c>
      <c r="G85" s="485">
        <f>'[7]P91--94socR6'!G85</f>
        <v>0.2099056603773585</v>
      </c>
      <c r="H85" s="116" t="s">
        <v>188</v>
      </c>
    </row>
    <row r="86" spans="1:8" ht="18" customHeight="1">
      <c r="A86" s="1106"/>
      <c r="B86" s="1107"/>
      <c r="C86" s="1108"/>
      <c r="D86" s="1108"/>
      <c r="E86" s="1108"/>
      <c r="F86" s="1108"/>
      <c r="G86" s="1108"/>
      <c r="H86" s="329"/>
    </row>
    <row r="87" spans="1:8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</row>
    <row r="88" spans="1:8" ht="18" customHeight="1">
      <c r="A88" s="269" t="s">
        <v>9</v>
      </c>
      <c r="B88" s="1509">
        <f>'[7]P91--94socR6'!B88</f>
        <v>114776</v>
      </c>
      <c r="C88" s="1509">
        <f>'[7]P91--94socR6'!C88</f>
        <v>222648</v>
      </c>
      <c r="D88" s="1509">
        <f>'[7]P91--94socR6'!D88</f>
        <v>35661</v>
      </c>
      <c r="E88" s="84">
        <f>'[7]P91--94socR6'!E88</f>
        <v>186987</v>
      </c>
      <c r="F88" s="84">
        <f>'[7]P91--94socR6'!F88</f>
        <v>18925</v>
      </c>
      <c r="G88" s="84">
        <f>'[7]P91--94socR6'!G88</f>
        <v>168062</v>
      </c>
      <c r="H88" s="122" t="s">
        <v>198</v>
      </c>
    </row>
    <row r="89" spans="1:8" ht="18" customHeight="1">
      <c r="A89" s="1109" t="s">
        <v>10</v>
      </c>
      <c r="B89" s="1110">
        <f>'[7]P91--94socR6'!B89</f>
        <v>0.2266468407946936</v>
      </c>
      <c r="C89" s="1110">
        <f>'[7]P91--94socR6'!C89</f>
        <v>0.22095591956794866</v>
      </c>
      <c r="D89" s="1110">
        <f>'[7]P91--94socR6'!D89</f>
        <v>0.39550384845728986</v>
      </c>
      <c r="E89" s="1110">
        <f>'[7]P91--94socR6'!E89</f>
        <v>0.20380232198209902</v>
      </c>
      <c r="F89" s="1110">
        <f>'[7]P91--94socR6'!F89</f>
        <v>0.11562547731785551</v>
      </c>
      <c r="G89" s="1110">
        <f>'[7]P91--94socR6'!G89</f>
        <v>0.22294800992813907</v>
      </c>
      <c r="H89" s="961" t="s">
        <v>188</v>
      </c>
    </row>
    <row r="90" spans="1:8" ht="18" customHeight="1">
      <c r="A90" s="269" t="s">
        <v>501</v>
      </c>
      <c r="B90" s="84"/>
      <c r="C90" s="85">
        <f>'[7]P91--94socR6'!C90</f>
        <v>509</v>
      </c>
      <c r="D90" s="85">
        <f>'[7]P91--94socR6'!D90</f>
        <v>293</v>
      </c>
      <c r="E90" s="86">
        <f>'[7]P91--94socR6'!E90</f>
        <v>216</v>
      </c>
      <c r="F90" s="85">
        <f>'[7]P91--94socR6'!F90</f>
        <v>34</v>
      </c>
      <c r="G90" s="85">
        <f>'[7]P91--94socR6'!G90</f>
        <v>182</v>
      </c>
      <c r="H90" s="122" t="s">
        <v>500</v>
      </c>
    </row>
    <row r="91" spans="1:8" ht="18" customHeight="1" thickBot="1">
      <c r="A91" s="1177" t="s">
        <v>10</v>
      </c>
      <c r="B91" s="1186"/>
      <c r="C91" s="1187">
        <f>'[7]P91--94socR6'!C91</f>
        <v>0.25185551707075704</v>
      </c>
      <c r="D91" s="1187">
        <f>'[7]P91--94socR6'!D91</f>
        <v>0.35995085995085996</v>
      </c>
      <c r="E91" s="1187">
        <f>'[7]P91--94socR6'!E91</f>
        <v>0.17895608947804473</v>
      </c>
      <c r="F91" s="1187">
        <f>'[7]P91--94socR6'!F91</f>
        <v>9.7982708933717577E-2</v>
      </c>
      <c r="G91" s="1187">
        <f>'[7]P91--94socR6'!G91</f>
        <v>0.21162790697674419</v>
      </c>
      <c r="H91" s="1179" t="s">
        <v>188</v>
      </c>
    </row>
    <row r="92" spans="1:8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8" ht="18" customHeight="1">
      <c r="A93" s="102"/>
      <c r="B93" s="8"/>
      <c r="C93" s="15"/>
      <c r="D93" s="15"/>
      <c r="E93" s="16"/>
      <c r="F93" s="16"/>
      <c r="G93" s="16"/>
      <c r="H93" s="81"/>
    </row>
    <row r="94" spans="1:8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8" s="262" customFormat="1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8" s="262" customFormat="1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</row>
    <row r="97" spans="1:8" s="262" customFormat="1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</row>
    <row r="98" spans="1:8" s="262" customFormat="1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">
        <v>1220</v>
      </c>
      <c r="H98" s="117"/>
    </row>
    <row r="99" spans="1:8" ht="18" customHeight="1">
      <c r="A99" s="232" t="s">
        <v>63</v>
      </c>
      <c r="B99" s="125">
        <f>'[7]P91--94socR6'!B99</f>
        <v>8612</v>
      </c>
      <c r="C99" s="125">
        <f>'[7]P91--94socR6'!C99</f>
        <v>8012</v>
      </c>
      <c r="D99" s="1113">
        <f>'[7]P91--94socR6'!D99</f>
        <v>2396</v>
      </c>
      <c r="E99" s="1113">
        <f>'[7]P91--94socR6'!E99</f>
        <v>493</v>
      </c>
      <c r="F99" s="1768">
        <f>'[7]P91--94socR6'!F99</f>
        <v>6216</v>
      </c>
      <c r="G99" s="1768">
        <f>'[7]P91--94socR6'!G99</f>
        <v>7519</v>
      </c>
      <c r="H99" s="128" t="s">
        <v>212</v>
      </c>
    </row>
    <row r="100" spans="1:8" ht="18" customHeight="1">
      <c r="A100" s="23" t="s">
        <v>10</v>
      </c>
      <c r="B100" s="1377">
        <f>'[7]P91--94socR6'!B100</f>
        <v>0.15916021364283206</v>
      </c>
      <c r="C100" s="1377">
        <f>'[7]P91--94socR6'!C100</f>
        <v>0.15232518346705198</v>
      </c>
      <c r="D100" s="1114">
        <f>'[7]P91--94socR6'!D100</f>
        <v>0.13882611970566081</v>
      </c>
      <c r="E100" s="1114">
        <f>'[7]P91--94socR6'!E100</f>
        <v>9.1161242603550297E-2</v>
      </c>
      <c r="F100" s="1377">
        <f>'[7]P91--94socR6'!F100</f>
        <v>0.16868385345997286</v>
      </c>
      <c r="G100" s="1377">
        <f>'[7]P91--94socR6'!G100</f>
        <v>0.15933460478915024</v>
      </c>
      <c r="H100" s="123" t="s">
        <v>188</v>
      </c>
    </row>
    <row r="101" spans="1:8" s="262" customFormat="1" ht="18" customHeight="1">
      <c r="A101" s="269" t="s">
        <v>64</v>
      </c>
      <c r="B101" s="1503">
        <f>'[7]P91--94socR6'!B101</f>
        <v>17416</v>
      </c>
      <c r="C101" s="1503">
        <f>'[7]P91--94socR6'!C101</f>
        <v>15233</v>
      </c>
      <c r="D101" s="1113">
        <f>'[7]P91--94socR6'!D101</f>
        <v>2238</v>
      </c>
      <c r="E101" s="1113">
        <f>'[7]P91--94socR6'!E101</f>
        <v>851</v>
      </c>
      <c r="F101" s="1768">
        <f>'[7]P91--94socR6'!F101</f>
        <v>15178</v>
      </c>
      <c r="G101" s="1768">
        <f>'[7]P91--94socR6'!G101</f>
        <v>14382</v>
      </c>
      <c r="H101" s="129" t="s">
        <v>214</v>
      </c>
    </row>
    <row r="102" spans="1:8" s="262" customFormat="1" ht="18" customHeight="1">
      <c r="A102" s="23" t="s">
        <v>10</v>
      </c>
      <c r="B102" s="1377">
        <f>'[7]P91--94socR6'!B102</f>
        <v>0.21032292345965267</v>
      </c>
      <c r="C102" s="1377">
        <f>'[7]P91--94socR6'!C102</f>
        <v>0.19336862282138187</v>
      </c>
      <c r="D102" s="1114">
        <f>'[7]P91--94socR6'!D102</f>
        <v>0.22958555601148953</v>
      </c>
      <c r="E102" s="1114">
        <f>'[7]P91--94socR6'!E102</f>
        <v>0.14539552366307876</v>
      </c>
      <c r="F102" s="1377">
        <f>'[7]P91--94socR6'!F102</f>
        <v>0.20775274439486435</v>
      </c>
      <c r="G102" s="1377">
        <f>'[7]P91--94socR6'!G102</f>
        <v>0.19721902254401844</v>
      </c>
      <c r="H102" s="123" t="s">
        <v>188</v>
      </c>
    </row>
    <row r="103" spans="1:8" ht="18" customHeight="1">
      <c r="A103" s="269" t="s">
        <v>65</v>
      </c>
      <c r="B103" s="1503">
        <f>'[7]P91--94socR6'!B103</f>
        <v>31829</v>
      </c>
      <c r="C103" s="1503">
        <f>'[7]P91--94socR6'!C103</f>
        <v>32295</v>
      </c>
      <c r="D103" s="1113">
        <f>'[7]P91--94socR6'!D103</f>
        <v>6182</v>
      </c>
      <c r="E103" s="1113">
        <f>'[7]P91--94socR6'!E103</f>
        <v>4673</v>
      </c>
      <c r="F103" s="1768">
        <f>'[7]P91--94socR6'!F103</f>
        <v>25647</v>
      </c>
      <c r="G103" s="1768">
        <f>'[7]P91--94socR6'!G103</f>
        <v>27622</v>
      </c>
      <c r="H103" s="129" t="s">
        <v>213</v>
      </c>
    </row>
    <row r="104" spans="1:8" ht="18" customHeight="1">
      <c r="A104" s="23" t="s">
        <v>10</v>
      </c>
      <c r="B104" s="1377">
        <f>'[7]P91--94socR6'!B104</f>
        <v>0.28540301103808186</v>
      </c>
      <c r="C104" s="1377">
        <f>'[7]P91--94socR6'!C104</f>
        <v>0.28626512431857465</v>
      </c>
      <c r="D104" s="1114">
        <f>'[7]P91--94socR6'!D104</f>
        <v>0.30800657665288228</v>
      </c>
      <c r="E104" s="1114">
        <f>'[7]P91--94socR6'!E104</f>
        <v>0.3181075561606535</v>
      </c>
      <c r="F104" s="1377">
        <f>'[7]P91--94socR6'!F104</f>
        <v>0.28044219918645846</v>
      </c>
      <c r="G104" s="1377">
        <f>'[7]P91--94socR6'!G104</f>
        <v>0.2814980891719745</v>
      </c>
      <c r="H104" s="123" t="s">
        <v>188</v>
      </c>
    </row>
    <row r="105" spans="1:8" ht="18" customHeight="1">
      <c r="A105" s="269" t="s">
        <v>66</v>
      </c>
      <c r="B105" s="1509">
        <f>'[7]P91--94socR6'!B105</f>
        <v>42065</v>
      </c>
      <c r="C105" s="1509">
        <f>'[7]P91--94socR6'!C105</f>
        <v>39554</v>
      </c>
      <c r="D105" s="1113">
        <f>'[7]P91--94socR6'!D105</f>
        <v>5196</v>
      </c>
      <c r="E105" s="1113">
        <f>'[7]P91--94socR6'!E105</f>
        <v>4003</v>
      </c>
      <c r="F105" s="1768">
        <f>'[7]P91--94socR6'!F105</f>
        <v>36869</v>
      </c>
      <c r="G105" s="1768">
        <f>'[7]P91--94socR6'!G105</f>
        <v>35551</v>
      </c>
      <c r="H105" s="129" t="s">
        <v>215</v>
      </c>
    </row>
    <row r="106" spans="1:8" ht="18" customHeight="1">
      <c r="A106" s="23" t="s">
        <v>10</v>
      </c>
      <c r="B106" s="1377">
        <f>'[7]P91--94socR6'!B106</f>
        <v>0.28481762598939681</v>
      </c>
      <c r="C106" s="1377">
        <f>'[7]P91--94socR6'!C106</f>
        <v>0.28917759045481461</v>
      </c>
      <c r="D106" s="1114">
        <f>'[7]P91--94socR6'!D106</f>
        <v>0.17742265929112885</v>
      </c>
      <c r="E106" s="1114">
        <f>'[7]P91--94socR6'!E106</f>
        <v>0.17940214224891318</v>
      </c>
      <c r="F106" s="1377">
        <f>'[7]P91--94socR6'!F106</f>
        <v>0.31138043156961276</v>
      </c>
      <c r="G106" s="1377">
        <f>'[7]P91--94socR6'!G106</f>
        <v>0.31057588146905685</v>
      </c>
      <c r="H106" s="123" t="s">
        <v>188</v>
      </c>
    </row>
    <row r="107" spans="1:8" ht="18" customHeight="1">
      <c r="A107" s="22"/>
      <c r="B107" s="53"/>
      <c r="C107" s="53"/>
      <c r="D107" s="53"/>
      <c r="E107" s="53"/>
      <c r="F107" s="53"/>
      <c r="G107" s="53"/>
      <c r="H107" s="122"/>
    </row>
    <row r="108" spans="1:8" ht="18" customHeight="1">
      <c r="A108" s="23" t="s">
        <v>67</v>
      </c>
      <c r="B108" s="1504">
        <f>'[7]P91--94socR6'!B108</f>
        <v>99922</v>
      </c>
      <c r="C108" s="1504">
        <f>'[7]P91--94socR6'!C108</f>
        <v>95094</v>
      </c>
      <c r="D108" s="1115">
        <f>'[7]P91--94socR6'!D108</f>
        <v>16012</v>
      </c>
      <c r="E108" s="1115">
        <f>'[7]P91--94socR6'!E108</f>
        <v>10020</v>
      </c>
      <c r="F108" s="1504">
        <f>'[7]P91--94socR6'!F108</f>
        <v>83910</v>
      </c>
      <c r="G108" s="1504">
        <f>'[7]P91--94socR6'!G108</f>
        <v>85074</v>
      </c>
      <c r="H108" s="123" t="s">
        <v>204</v>
      </c>
    </row>
    <row r="109" spans="1:8" ht="18" customHeight="1" thickBot="1">
      <c r="A109" s="1177" t="s">
        <v>10</v>
      </c>
      <c r="B109" s="1188">
        <f>'[7]P91--94socR6'!B109</f>
        <v>0.25224611174642603</v>
      </c>
      <c r="C109" s="1188">
        <f>'[7]P91--94socR6'!C109</f>
        <v>0.24960955033322746</v>
      </c>
      <c r="D109" s="1189">
        <f>'[7]P91--94socR6'!D109</f>
        <v>0.2096799539049814</v>
      </c>
      <c r="E109" s="1189">
        <f>'[7]P91--94socR6'!E109</f>
        <v>0.20760815514669317</v>
      </c>
      <c r="F109" s="1188">
        <f>'[7]P91--94socR6'!F109</f>
        <v>0.26241145841477337</v>
      </c>
      <c r="G109" s="1188">
        <f>'[7]P91--94socR6'!G109</f>
        <v>0.25570246493160648</v>
      </c>
      <c r="H109" s="1179" t="s">
        <v>188</v>
      </c>
    </row>
    <row r="110" spans="1:8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8" s="39" customFormat="1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8" s="39" customFormat="1" ht="18" customHeight="1">
      <c r="A112" s="102"/>
      <c r="B112" s="8"/>
      <c r="C112" s="15"/>
      <c r="D112" s="15"/>
      <c r="E112" s="16"/>
      <c r="F112" s="16"/>
      <c r="G112" s="16"/>
      <c r="H112" s="81"/>
    </row>
    <row r="113" spans="1:8" ht="27.75" customHeight="1">
      <c r="A113" s="102"/>
      <c r="B113" s="8"/>
      <c r="C113" s="15"/>
      <c r="D113" s="15"/>
      <c r="E113" s="16"/>
      <c r="F113" s="16"/>
      <c r="G113" s="16"/>
      <c r="H113" s="81"/>
    </row>
    <row r="114" spans="1:8" ht="18" customHeight="1" thickBot="1">
      <c r="A114" s="888"/>
      <c r="B114" s="889"/>
      <c r="C114" s="890"/>
      <c r="D114" s="890"/>
      <c r="E114" s="891"/>
      <c r="F114" s="891"/>
      <c r="G114" s="891"/>
      <c r="H114" s="892"/>
    </row>
    <row r="115" spans="1:8" ht="13.5" customHeight="1" thickTop="1">
      <c r="A115" s="102"/>
      <c r="B115" s="8"/>
      <c r="C115" s="15"/>
      <c r="D115" s="15"/>
      <c r="E115" s="16"/>
      <c r="F115" s="16"/>
      <c r="G115" s="16"/>
      <c r="H115" s="81"/>
    </row>
    <row r="116" spans="1:8" ht="18" customHeight="1">
      <c r="A116" s="7"/>
      <c r="B116" s="7"/>
      <c r="C116" s="7"/>
      <c r="D116" s="7"/>
      <c r="E116" s="7"/>
      <c r="F116" s="7"/>
      <c r="G116" s="7"/>
      <c r="H116" s="7"/>
    </row>
    <row r="117" spans="1:8" ht="18" customHeight="1">
      <c r="A117" s="426" t="s">
        <v>391</v>
      </c>
      <c r="B117" s="427"/>
      <c r="C117" s="7"/>
      <c r="D117" s="7"/>
      <c r="E117" s="7"/>
      <c r="F117" s="7"/>
      <c r="G117" s="427"/>
      <c r="H117" s="428" t="s">
        <v>208</v>
      </c>
    </row>
    <row r="118" spans="1:8" ht="18" customHeight="1">
      <c r="A118" s="44"/>
      <c r="B118" s="20"/>
      <c r="C118" s="20"/>
      <c r="D118" s="20"/>
      <c r="E118" s="20"/>
      <c r="F118" s="20"/>
      <c r="G118" s="20"/>
      <c r="H118" s="20"/>
    </row>
    <row r="119" spans="1:8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</row>
    <row r="120" spans="1:8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8" ht="18" customHeight="1">
      <c r="A121" s="130"/>
      <c r="B121" s="2299" t="s">
        <v>10</v>
      </c>
      <c r="C121" s="2299"/>
      <c r="D121" s="143"/>
      <c r="E121" s="1473"/>
      <c r="F121" s="2299" t="s">
        <v>14</v>
      </c>
      <c r="G121" s="2299"/>
      <c r="H121" s="1473"/>
    </row>
    <row r="122" spans="1:8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473"/>
    </row>
    <row r="123" spans="1:8" ht="18" customHeight="1">
      <c r="A123" s="130" t="s">
        <v>12</v>
      </c>
      <c r="B123" s="31"/>
      <c r="C123" s="31"/>
      <c r="D123" s="31"/>
      <c r="E123" s="31"/>
      <c r="F123" s="31"/>
      <c r="G123" s="31"/>
      <c r="H123" s="131" t="s">
        <v>209</v>
      </c>
    </row>
    <row r="124" spans="1:8" ht="18" customHeight="1">
      <c r="A124" s="54" t="s">
        <v>107</v>
      </c>
      <c r="B124" s="2019">
        <f>'[8]P91--94socR6'!B124</f>
        <v>0.24966152179799622</v>
      </c>
      <c r="C124" s="1380" t="str">
        <f>'[8]P91--94socR6'!C124</f>
        <v>…</v>
      </c>
      <c r="D124" s="1380"/>
      <c r="E124" s="33"/>
      <c r="F124" s="1509">
        <f>'[8]P91--94socR6'!F124</f>
        <v>2766</v>
      </c>
      <c r="G124" s="38" t="str">
        <f>'[8]P91--94socR6'!G124</f>
        <v>…</v>
      </c>
      <c r="H124" s="126" t="s">
        <v>216</v>
      </c>
    </row>
    <row r="125" spans="1:8" ht="18" customHeight="1">
      <c r="A125" s="54" t="s">
        <v>106</v>
      </c>
      <c r="B125" s="2053">
        <f>'[8]P91--94socR6'!B125</f>
        <v>0.42483660130718953</v>
      </c>
      <c r="C125" s="1380" t="str">
        <f>'[8]P91--94socR6'!C125</f>
        <v>…</v>
      </c>
      <c r="D125" s="1380"/>
      <c r="E125" s="33"/>
      <c r="F125" s="1509">
        <f>'[8]P91--94socR6'!F125</f>
        <v>195</v>
      </c>
      <c r="G125" s="38" t="str">
        <f>'[8]P91--94socR6'!G125</f>
        <v>…</v>
      </c>
      <c r="H125" s="126" t="s">
        <v>217</v>
      </c>
    </row>
    <row r="126" spans="1:8" ht="18" customHeight="1">
      <c r="A126" s="1116" t="s">
        <v>402</v>
      </c>
      <c r="B126" s="2054">
        <f>'[8]P91--94socR6'!B126</f>
        <v>0.16190181305260259</v>
      </c>
      <c r="C126" s="1117" t="str">
        <f>'[8]P91--94socR6'!C126</f>
        <v>…</v>
      </c>
      <c r="D126" s="1117"/>
      <c r="E126" s="653"/>
      <c r="F126" s="1501">
        <f>'[8]P91--94socR6'!F126</f>
        <v>4706</v>
      </c>
      <c r="G126" s="1847" t="str">
        <f>'[8]P91--94socR6'!G126</f>
        <v>…</v>
      </c>
      <c r="H126" s="1118" t="s">
        <v>401</v>
      </c>
    </row>
    <row r="127" spans="1:8" ht="18" customHeight="1">
      <c r="A127" s="34" t="s">
        <v>11</v>
      </c>
      <c r="B127" s="2019"/>
      <c r="C127" s="486"/>
      <c r="D127" s="486"/>
      <c r="E127" s="22"/>
      <c r="F127" s="1509"/>
      <c r="G127" s="38"/>
      <c r="H127" s="127" t="s">
        <v>210</v>
      </c>
    </row>
    <row r="128" spans="1:8" ht="18" customHeight="1">
      <c r="A128" s="54" t="s">
        <v>107</v>
      </c>
      <c r="B128" s="2053">
        <f>'[8]P91--94socR6'!B128</f>
        <v>0.36641534174725454</v>
      </c>
      <c r="C128" s="1380" t="str">
        <f>'[8]P91--94socR6'!C128</f>
        <v>…</v>
      </c>
      <c r="D128" s="1380"/>
      <c r="E128" s="22"/>
      <c r="F128" s="1509">
        <f>'[8]P91--94socR6'!F128</f>
        <v>4471</v>
      </c>
      <c r="G128" s="38" t="str">
        <f>'[8]P91--94socR6'!G128</f>
        <v>…</v>
      </c>
      <c r="H128" s="126" t="s">
        <v>216</v>
      </c>
    </row>
    <row r="129" spans="1:8" ht="18" customHeight="1" thickBot="1">
      <c r="A129" s="1190" t="s">
        <v>106</v>
      </c>
      <c r="B129" s="2055">
        <f>'[8]P91--94socR6'!B129</f>
        <v>0.29413649471323294</v>
      </c>
      <c r="C129" s="1191" t="str">
        <f>'[8]P91--94socR6'!C129</f>
        <v>…</v>
      </c>
      <c r="D129" s="1191"/>
      <c r="E129" s="1192"/>
      <c r="F129" s="1193">
        <f>'[8]P91--94socR6'!F129</f>
        <v>918</v>
      </c>
      <c r="G129" s="1848" t="str">
        <f>'[8]P91--94socR6'!G129</f>
        <v>…</v>
      </c>
      <c r="H129" s="1194" t="s">
        <v>217</v>
      </c>
    </row>
    <row r="130" spans="1: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</row>
    <row r="136" spans="1:8" ht="18" customHeight="1">
      <c r="A136" s="130"/>
      <c r="B136" s="2299" t="s">
        <v>10</v>
      </c>
      <c r="C136" s="2299"/>
      <c r="D136" s="143"/>
      <c r="E136" s="1473"/>
      <c r="F136" s="2299" t="s">
        <v>14</v>
      </c>
      <c r="G136" s="2299"/>
      <c r="H136" s="1473"/>
    </row>
    <row r="137" spans="1: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473"/>
    </row>
    <row r="138" spans="1:8" ht="18" customHeight="1">
      <c r="A138" s="388" t="s">
        <v>502</v>
      </c>
      <c r="B138" s="2018">
        <f>'[8]P91--94socR6'!B138</f>
        <v>0.12280701754385964</v>
      </c>
      <c r="C138" s="389" t="str">
        <f>'[8]P91--94socR6'!C138</f>
        <v>…</v>
      </c>
      <c r="D138" s="32"/>
      <c r="E138" s="188"/>
      <c r="F138" s="391">
        <f>'[8]P91--94socR6'!F138</f>
        <v>14</v>
      </c>
      <c r="G138" s="32" t="str">
        <f>'[8]P91--94socR6'!G138</f>
        <v>…</v>
      </c>
      <c r="H138" s="46" t="s">
        <v>503</v>
      </c>
    </row>
    <row r="139" spans="1:8" ht="18" customHeight="1">
      <c r="A139" s="388" t="s">
        <v>459</v>
      </c>
      <c r="B139" s="2018">
        <f>'[8]P91--94socR6'!B139</f>
        <v>0.22503008423586041</v>
      </c>
      <c r="C139" s="389" t="str">
        <f>'[8]P91--94socR6'!C139</f>
        <v>…</v>
      </c>
      <c r="D139" s="32"/>
      <c r="E139" s="188"/>
      <c r="F139" s="391">
        <f>'[8]P91--94socR6'!F139</f>
        <v>187</v>
      </c>
      <c r="G139" s="32" t="str">
        <f>'[8]P91--94socR6'!G139</f>
        <v>…</v>
      </c>
      <c r="H139" s="46" t="s">
        <v>218</v>
      </c>
    </row>
    <row r="140" spans="1:8" ht="18" customHeight="1">
      <c r="A140" s="395" t="s">
        <v>411</v>
      </c>
      <c r="B140" s="2018">
        <f>'[8]P91--94socR6'!B140</f>
        <v>6.2827225130890049E-2</v>
      </c>
      <c r="C140" s="389" t="str">
        <f>'[8]P91--94socR6'!C140</f>
        <v>…</v>
      </c>
      <c r="D140" s="32"/>
      <c r="E140" s="188"/>
      <c r="F140" s="391">
        <f>'[8]P91--94socR6'!F140</f>
        <v>48</v>
      </c>
      <c r="G140" s="32" t="str">
        <f>'[8]P91--94socR6'!G140</f>
        <v>…</v>
      </c>
      <c r="H140" s="46" t="s">
        <v>219</v>
      </c>
    </row>
    <row r="141" spans="1:8" ht="18" customHeight="1">
      <c r="A141" s="388" t="s">
        <v>460</v>
      </c>
      <c r="B141" s="2018">
        <f>'[8]P91--94socR6'!B141</f>
        <v>0.1031496062992126</v>
      </c>
      <c r="C141" s="396" t="str">
        <f>'[8]P91--94socR6'!C141</f>
        <v>…</v>
      </c>
      <c r="D141" s="32"/>
      <c r="E141" s="32"/>
      <c r="F141" s="32">
        <f>'[8]P91--94socR6'!F141</f>
        <v>131</v>
      </c>
      <c r="G141" s="32" t="str">
        <f>'[8]P91--94socR6'!G141</f>
        <v>…</v>
      </c>
      <c r="H141" s="46" t="s">
        <v>220</v>
      </c>
    </row>
    <row r="142" spans="1:8" ht="18" customHeight="1">
      <c r="A142" s="51" t="s">
        <v>461</v>
      </c>
      <c r="B142" s="2019">
        <f>'[8]P91--94socR6'!B142</f>
        <v>0</v>
      </c>
      <c r="C142" s="271" t="str">
        <f>'[8]P91--94socR6'!C142</f>
        <v>…</v>
      </c>
      <c r="D142" s="1766"/>
      <c r="E142" s="1766"/>
      <c r="F142" s="271">
        <f>'[8]P91--94socR6'!F142</f>
        <v>0</v>
      </c>
      <c r="G142" s="38" t="str">
        <f>'[8]P91--94socR6'!G142</f>
        <v>…</v>
      </c>
      <c r="H142" s="59" t="s">
        <v>221</v>
      </c>
    </row>
    <row r="143" spans="1:8" ht="18" customHeight="1">
      <c r="A143" s="51" t="s">
        <v>125</v>
      </c>
      <c r="B143" s="2019">
        <f>'[8]P91--94socR6'!B143</f>
        <v>6.4864864864864868E-2</v>
      </c>
      <c r="C143" s="271" t="str">
        <f>'[8]P91--94socR6'!C143</f>
        <v>…</v>
      </c>
      <c r="D143" s="50"/>
      <c r="E143" s="1766"/>
      <c r="F143" s="271">
        <f>'[8]P91--94socR6'!F143</f>
        <v>24</v>
      </c>
      <c r="G143" s="38" t="str">
        <f>'[8]P91--94socR6'!G143</f>
        <v>…</v>
      </c>
      <c r="H143" s="59" t="s">
        <v>439</v>
      </c>
    </row>
    <row r="144" spans="1:8" ht="18" customHeight="1">
      <c r="A144" s="395" t="s">
        <v>13</v>
      </c>
      <c r="B144" s="2018">
        <f>'[8]P91--94socR6'!B144</f>
        <v>0.23376623376623376</v>
      </c>
      <c r="C144" s="391" t="str">
        <f>'[8]P91--94socR6'!C144</f>
        <v>…</v>
      </c>
      <c r="D144" s="65"/>
      <c r="E144" s="32"/>
      <c r="F144" s="391">
        <f>'[8]P91--94socR6'!F144</f>
        <v>18</v>
      </c>
      <c r="G144" s="32" t="str">
        <f>'[8]P91--94socR6'!G144</f>
        <v>…</v>
      </c>
      <c r="H144" s="397" t="s">
        <v>222</v>
      </c>
    </row>
    <row r="145" spans="1:8" ht="18" customHeight="1" thickBot="1">
      <c r="A145" s="1195" t="s">
        <v>85</v>
      </c>
      <c r="B145" s="2020">
        <f>'[8]P91--94socR6'!B145</f>
        <v>3.8461538461538464E-2</v>
      </c>
      <c r="C145" s="1197" t="str">
        <f>'[8]P91--94socR6'!C145</f>
        <v>…</v>
      </c>
      <c r="D145" s="1296"/>
      <c r="E145" s="1296"/>
      <c r="F145" s="1197">
        <f>'[8]P91--94socR6'!F145</f>
        <v>1</v>
      </c>
      <c r="G145" s="1296" t="str">
        <f>'[8]P91--94socR6'!G145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8"/>
      <c r="B149" s="98"/>
      <c r="C149" s="98"/>
      <c r="D149" s="98"/>
      <c r="E149" s="7"/>
      <c r="F149" s="7"/>
      <c r="G149" s="7"/>
      <c r="H149" s="11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562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473"/>
      <c r="F153" s="2299" t="s">
        <v>14</v>
      </c>
      <c r="G153" s="2299"/>
      <c r="H153" s="1473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473"/>
    </row>
    <row r="155" spans="1:8" ht="30">
      <c r="A155" s="105" t="s">
        <v>161</v>
      </c>
      <c r="B155" s="2021">
        <f>'[8]P91--94socR6'!B155</f>
        <v>0.1815328954662809</v>
      </c>
      <c r="C155" s="480">
        <f>'[8]P91--94socR6'!C155</f>
        <v>0.17977970219355402</v>
      </c>
      <c r="D155" s="35"/>
      <c r="E155" s="61"/>
      <c r="F155" s="195">
        <f>'[8]P91--94socR6'!F155</f>
        <v>550126</v>
      </c>
      <c r="G155" s="1827">
        <f>'[8]P91--94socR6'!G155</f>
        <v>543686</v>
      </c>
      <c r="H155" s="132" t="s">
        <v>225</v>
      </c>
    </row>
    <row r="156" spans="1:8" ht="18" customHeight="1" thickBot="1">
      <c r="A156" s="1199" t="s">
        <v>162</v>
      </c>
      <c r="B156" s="2022">
        <f>'[8]P91--94socR6'!B156</f>
        <v>0.28189844618546661</v>
      </c>
      <c r="C156" s="1200">
        <f>'[8]P91--94socR6'!C156</f>
        <v>0.28263953849669476</v>
      </c>
      <c r="D156" s="1201"/>
      <c r="E156" s="1202"/>
      <c r="F156" s="1203">
        <f>'[8]P91--94socR6'!F156</f>
        <v>1839108</v>
      </c>
      <c r="G156" s="1828">
        <f>'[8]P91--94socR6'!G156</f>
        <v>1719220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606</v>
      </c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8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8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8" ht="34.5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8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8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8" ht="18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8" ht="18" customHeight="1">
      <c r="A170" s="924"/>
      <c r="B170" s="925"/>
      <c r="C170" s="925"/>
      <c r="D170" s="925"/>
      <c r="E170" s="925"/>
      <c r="F170" s="925"/>
      <c r="G170" s="925"/>
      <c r="H170" s="926"/>
    </row>
    <row r="171" spans="1:8" ht="18" customHeight="1" thickBot="1">
      <c r="A171" s="924"/>
      <c r="B171" s="925"/>
      <c r="C171" s="925"/>
      <c r="D171" s="925"/>
      <c r="E171" s="925"/>
      <c r="F171" s="925"/>
      <c r="G171" s="925"/>
      <c r="H171" s="926"/>
    </row>
    <row r="172" spans="1:8" ht="13.5" customHeight="1" thickTop="1">
      <c r="A172" s="927"/>
      <c r="B172" s="942"/>
      <c r="C172" s="942"/>
      <c r="D172" s="942"/>
      <c r="E172" s="942"/>
      <c r="F172" s="942"/>
      <c r="G172" s="942"/>
      <c r="H172" s="943"/>
    </row>
    <row r="173" spans="1:8" ht="18" customHeight="1">
      <c r="A173" s="508"/>
      <c r="B173" s="620"/>
      <c r="C173" s="94"/>
      <c r="D173" s="21"/>
      <c r="E173" s="52"/>
      <c r="F173" s="57"/>
      <c r="G173" s="52"/>
    </row>
    <row r="174" spans="1:8" ht="18" customHeight="1">
      <c r="A174" s="449" t="s">
        <v>558</v>
      </c>
      <c r="B174" s="20"/>
      <c r="C174" s="20"/>
      <c r="D174" s="7"/>
      <c r="E174" s="7"/>
      <c r="F174" s="7"/>
      <c r="G174" s="7"/>
      <c r="H174" s="133" t="s">
        <v>559</v>
      </c>
    </row>
    <row r="175" spans="1:8" ht="18" customHeight="1" thickBot="1">
      <c r="A175" s="28" t="s">
        <v>465</v>
      </c>
      <c r="B175" s="20"/>
      <c r="C175" s="20"/>
      <c r="D175" s="7"/>
      <c r="E175" s="7"/>
      <c r="F175" s="7"/>
      <c r="G175" s="7"/>
      <c r="H175" s="133" t="s">
        <v>466</v>
      </c>
    </row>
    <row r="176" spans="1:8" ht="18" customHeight="1" thickTop="1">
      <c r="A176" s="1210"/>
      <c r="B176" s="2298" t="s">
        <v>188</v>
      </c>
      <c r="C176" s="2298"/>
      <c r="D176" s="1471" t="s">
        <v>435</v>
      </c>
      <c r="E176" s="2298" t="s">
        <v>188</v>
      </c>
      <c r="F176" s="2298"/>
      <c r="G176" s="1471" t="s">
        <v>187</v>
      </c>
      <c r="H176" s="1209"/>
    </row>
    <row r="177" spans="1:8" ht="18" customHeight="1">
      <c r="A177" s="31"/>
      <c r="B177" s="2299" t="s">
        <v>10</v>
      </c>
      <c r="C177" s="2299"/>
      <c r="D177" s="1473" t="s">
        <v>428</v>
      </c>
      <c r="E177" s="2299" t="s">
        <v>10</v>
      </c>
      <c r="F177" s="2299"/>
      <c r="G177" s="1473" t="s">
        <v>14</v>
      </c>
      <c r="H177" s="136"/>
    </row>
    <row r="178" spans="1:8" ht="18" customHeight="1">
      <c r="A178" s="1101" t="s">
        <v>1222</v>
      </c>
      <c r="B178" s="1124"/>
      <c r="C178" s="74"/>
      <c r="D178" s="74"/>
      <c r="E178" s="74"/>
      <c r="F178" s="74"/>
      <c r="G178" s="74"/>
      <c r="H178" s="397" t="s">
        <v>1223</v>
      </c>
    </row>
    <row r="179" spans="1:8" ht="36" customHeight="1">
      <c r="A179" s="134" t="s">
        <v>161</v>
      </c>
      <c r="B179" s="2303">
        <f>'[8]P91--94socR6'!B179:C179</f>
        <v>0.21974067205711553</v>
      </c>
      <c r="C179" s="2303"/>
      <c r="D179" s="1123">
        <f>'[8]P91--94socR6'!D179</f>
        <v>445179</v>
      </c>
      <c r="E179" s="2303">
        <f>'[8]P91--94socR6'!E179:F179</f>
        <v>0.23283322238721901</v>
      </c>
      <c r="F179" s="2303"/>
      <c r="G179" s="243">
        <f>'[8]P91--94socR6'!G179</f>
        <v>31829</v>
      </c>
      <c r="H179" s="135" t="s">
        <v>225</v>
      </c>
    </row>
    <row r="180" spans="1:8" ht="18" customHeight="1">
      <c r="A180" s="73" t="s">
        <v>162</v>
      </c>
      <c r="B180" s="2292">
        <f>'[8]P91--94socR6'!B180:C180</f>
        <v>0.47454787434045881</v>
      </c>
      <c r="C180" s="2292"/>
      <c r="D180" s="243">
        <f>'[8]P91--94socR6'!D180</f>
        <v>814038</v>
      </c>
      <c r="E180" s="2292">
        <f>'[8]P91--94socR6'!E180:F180</f>
        <v>0.49487195889038144</v>
      </c>
      <c r="F180" s="2292"/>
      <c r="G180" s="242">
        <f>'[8]P91--94socR6'!G180</f>
        <v>69627</v>
      </c>
      <c r="H180" s="109" t="s">
        <v>427</v>
      </c>
    </row>
    <row r="181" spans="1:8" ht="18" customHeight="1">
      <c r="A181" s="93"/>
      <c r="B181" s="1119"/>
      <c r="C181" s="1119"/>
      <c r="D181" s="1120"/>
      <c r="E181" s="1119"/>
      <c r="F181" s="1119"/>
      <c r="G181" s="1121"/>
      <c r="H181" s="1122"/>
    </row>
    <row r="182" spans="1:8" ht="18" customHeight="1">
      <c r="A182" s="1102" t="s">
        <v>1224</v>
      </c>
      <c r="B182" s="723"/>
      <c r="C182" s="262"/>
      <c r="D182" s="262"/>
      <c r="E182" s="262"/>
      <c r="F182" s="262"/>
      <c r="G182" s="262"/>
      <c r="H182" s="1125" t="s">
        <v>1225</v>
      </c>
    </row>
    <row r="183" spans="1:8" ht="36" customHeight="1">
      <c r="A183" s="134" t="s">
        <v>161</v>
      </c>
      <c r="B183" s="2292">
        <f>'[8]P91--94socR6'!B183:C183</f>
        <v>0.2274464464616742</v>
      </c>
      <c r="C183" s="2292"/>
      <c r="D183" s="244">
        <f>'[8]P91--94socR6'!D183</f>
        <v>523294</v>
      </c>
      <c r="E183" s="2292">
        <f>'[8]P91--94socR6'!E183:F183</f>
        <v>0.23416276406821035</v>
      </c>
      <c r="F183" s="2292"/>
      <c r="G183" s="195">
        <f>'[8]P91--94socR6'!G183</f>
        <v>34151</v>
      </c>
      <c r="H183" s="135" t="s">
        <v>225</v>
      </c>
    </row>
    <row r="184" spans="1:8" ht="18" customHeight="1" thickBot="1">
      <c r="A184" s="1199" t="s">
        <v>162</v>
      </c>
      <c r="B184" s="2293">
        <f>'[8]P91--94socR6'!B184:C184</f>
        <v>0.46071968972294208</v>
      </c>
      <c r="C184" s="2293"/>
      <c r="D184" s="1203">
        <f>'[8]P91--94socR6'!D184</f>
        <v>874170</v>
      </c>
      <c r="E184" s="2293">
        <f>'[8]P91--94socR6'!E184:F184</f>
        <v>0.4929989300690471</v>
      </c>
      <c r="F184" s="2293"/>
      <c r="G184" s="1205">
        <f>'[8]P91--94socR6'!G184</f>
        <v>74185</v>
      </c>
      <c r="H184" s="1204" t="s">
        <v>427</v>
      </c>
    </row>
    <row r="185" spans="1:8" ht="18" customHeight="1" thickTop="1">
      <c r="A185" s="102" t="s">
        <v>437</v>
      </c>
      <c r="B185" s="7"/>
      <c r="C185" s="7"/>
      <c r="D185" s="7"/>
      <c r="E185" s="7"/>
      <c r="F185" s="7"/>
      <c r="G185" s="7"/>
      <c r="H185" s="118" t="s">
        <v>429</v>
      </c>
    </row>
    <row r="186" spans="1:8" ht="18" customHeight="1">
      <c r="A186" s="102" t="s">
        <v>431</v>
      </c>
      <c r="B186" s="7"/>
      <c r="C186" s="7"/>
      <c r="D186" s="7"/>
      <c r="E186" s="7"/>
      <c r="F186" s="7"/>
      <c r="G186" s="7"/>
      <c r="H186" s="118" t="s">
        <v>430</v>
      </c>
    </row>
    <row r="187" spans="1:8" ht="18" customHeight="1">
      <c r="A187" s="102" t="s">
        <v>403</v>
      </c>
      <c r="B187" s="7"/>
      <c r="C187" s="7"/>
      <c r="D187" s="7"/>
      <c r="E187" s="7"/>
      <c r="F187" s="7"/>
      <c r="G187" s="7"/>
      <c r="H187" s="118" t="s">
        <v>606</v>
      </c>
    </row>
    <row r="188" spans="1:8" ht="18" customHeight="1">
      <c r="A188" s="7"/>
      <c r="B188" s="7"/>
      <c r="C188" s="7"/>
      <c r="D188" s="7"/>
      <c r="E188" s="7"/>
      <c r="F188" s="7"/>
      <c r="G188" s="7"/>
    </row>
    <row r="189" spans="1:8" ht="18" customHeight="1">
      <c r="A189" s="426" t="s">
        <v>96</v>
      </c>
      <c r="B189" s="427"/>
      <c r="G189" s="427"/>
      <c r="H189" s="428" t="s">
        <v>228</v>
      </c>
    </row>
    <row r="190" spans="1:8" ht="18" customHeight="1">
      <c r="A190" s="44"/>
      <c r="B190" s="20"/>
      <c r="C190" s="39"/>
      <c r="D190" s="39"/>
      <c r="E190" s="39"/>
      <c r="F190" s="39"/>
      <c r="G190" s="39"/>
    </row>
    <row r="191" spans="1:8" ht="18" customHeight="1" thickBot="1">
      <c r="A191" s="2297" t="s">
        <v>177</v>
      </c>
      <c r="B191" s="2297"/>
      <c r="H191" s="107" t="s">
        <v>234</v>
      </c>
    </row>
    <row r="192" spans="1:8" ht="18" customHeight="1" thickTop="1">
      <c r="A192" s="1208"/>
      <c r="B192" s="2296" t="s">
        <v>191</v>
      </c>
      <c r="C192" s="2296"/>
      <c r="D192" s="2296" t="s">
        <v>200</v>
      </c>
      <c r="E192" s="2296"/>
      <c r="F192" s="2294" t="s">
        <v>229</v>
      </c>
      <c r="G192" s="2294"/>
      <c r="H192" s="1209"/>
    </row>
    <row r="193" spans="1:8" ht="18" customHeight="1">
      <c r="A193" s="67"/>
      <c r="B193" s="2295" t="s">
        <v>4</v>
      </c>
      <c r="C193" s="2295"/>
      <c r="D193" s="2295" t="s">
        <v>6</v>
      </c>
      <c r="E193" s="2295"/>
      <c r="F193" s="2295" t="s">
        <v>100</v>
      </c>
      <c r="G193" s="2295"/>
      <c r="H193" s="136"/>
    </row>
    <row r="194" spans="1:8" ht="18" customHeight="1">
      <c r="A194" s="31"/>
      <c r="B194" s="1097">
        <v>2017</v>
      </c>
      <c r="C194" s="1097">
        <v>2016</v>
      </c>
      <c r="D194" s="1097">
        <v>2017</v>
      </c>
      <c r="E194" s="1097">
        <v>2016</v>
      </c>
      <c r="F194" s="1097">
        <v>2017</v>
      </c>
      <c r="G194" s="1097">
        <v>2016</v>
      </c>
      <c r="H194" s="115"/>
    </row>
    <row r="195" spans="1:8" ht="18" customHeight="1">
      <c r="A195" s="137" t="s">
        <v>126</v>
      </c>
      <c r="B195" s="1916">
        <f t="shared" ref="B195:B199" si="0">F195+D195</f>
        <v>4495</v>
      </c>
      <c r="C195" s="1957">
        <f t="shared" ref="C195:C199" si="1">G195+E195</f>
        <v>4462</v>
      </c>
      <c r="D195" s="1916">
        <v>1200</v>
      </c>
      <c r="E195" s="1957">
        <v>1185</v>
      </c>
      <c r="F195" s="1916">
        <v>3295</v>
      </c>
      <c r="G195" s="1957">
        <v>3277</v>
      </c>
      <c r="H195" s="139" t="s">
        <v>230</v>
      </c>
    </row>
    <row r="196" spans="1:8" ht="18" customHeight="1">
      <c r="A196" s="60" t="s">
        <v>467</v>
      </c>
      <c r="B196" s="1977">
        <f t="shared" si="0"/>
        <v>1277</v>
      </c>
      <c r="C196" s="1916">
        <f t="shared" si="1"/>
        <v>1257</v>
      </c>
      <c r="D196" s="1977">
        <v>98</v>
      </c>
      <c r="E196" s="1977">
        <v>97</v>
      </c>
      <c r="F196" s="1977">
        <v>1179</v>
      </c>
      <c r="G196" s="1977">
        <v>1160</v>
      </c>
      <c r="H196" s="139" t="s">
        <v>486</v>
      </c>
    </row>
    <row r="197" spans="1:8" ht="18" customHeight="1">
      <c r="A197" s="60" t="s">
        <v>181</v>
      </c>
      <c r="B197" s="1977">
        <f t="shared" si="0"/>
        <v>84</v>
      </c>
      <c r="C197" s="1916">
        <f t="shared" si="1"/>
        <v>84</v>
      </c>
      <c r="D197" s="1977">
        <v>22</v>
      </c>
      <c r="E197" s="1977">
        <v>22</v>
      </c>
      <c r="F197" s="1977">
        <v>62</v>
      </c>
      <c r="G197" s="1977">
        <v>62</v>
      </c>
      <c r="H197" s="139" t="s">
        <v>231</v>
      </c>
    </row>
    <row r="198" spans="1:8" ht="18" customHeight="1">
      <c r="A198" s="60" t="s">
        <v>97</v>
      </c>
      <c r="B198" s="1977">
        <f t="shared" si="0"/>
        <v>408</v>
      </c>
      <c r="C198" s="1916">
        <f t="shared" si="1"/>
        <v>405</v>
      </c>
      <c r="D198" s="1977">
        <v>57</v>
      </c>
      <c r="E198" s="1977">
        <v>54</v>
      </c>
      <c r="F198" s="1977">
        <v>351</v>
      </c>
      <c r="G198" s="1977">
        <v>351</v>
      </c>
      <c r="H198" s="139" t="s">
        <v>485</v>
      </c>
    </row>
    <row r="199" spans="1:8" ht="18" customHeight="1">
      <c r="A199" s="60" t="s">
        <v>98</v>
      </c>
      <c r="B199" s="1977">
        <f t="shared" si="0"/>
        <v>691</v>
      </c>
      <c r="C199" s="1977">
        <f t="shared" si="1"/>
        <v>691</v>
      </c>
      <c r="D199" s="1977">
        <v>307</v>
      </c>
      <c r="E199" s="1963">
        <v>307</v>
      </c>
      <c r="F199" s="1977">
        <v>384</v>
      </c>
      <c r="G199" s="1963">
        <v>384</v>
      </c>
      <c r="H199" s="139" t="s">
        <v>436</v>
      </c>
    </row>
    <row r="200" spans="1:8" ht="18" customHeight="1">
      <c r="A200" s="137" t="s">
        <v>99</v>
      </c>
      <c r="B200" s="138">
        <f>F200+D200</f>
        <v>489</v>
      </c>
      <c r="C200" s="138">
        <f>G200+E200</f>
        <v>490</v>
      </c>
      <c r="D200" s="673">
        <v>0</v>
      </c>
      <c r="E200" s="673">
        <v>0</v>
      </c>
      <c r="F200" s="138">
        <v>489</v>
      </c>
      <c r="G200" s="277">
        <v>490</v>
      </c>
      <c r="H200" s="115" t="s">
        <v>232</v>
      </c>
    </row>
    <row r="201" spans="1:8" ht="18" customHeight="1" thickBot="1">
      <c r="A201" s="1206" t="s">
        <v>178</v>
      </c>
      <c r="B201" s="1202">
        <f>F201+D201</f>
        <v>112</v>
      </c>
      <c r="C201" s="1202">
        <f>G201+E201</f>
        <v>112</v>
      </c>
      <c r="D201" s="1202">
        <v>41</v>
      </c>
      <c r="E201" s="1202">
        <v>39</v>
      </c>
      <c r="F201" s="1202">
        <v>71</v>
      </c>
      <c r="G201" s="1202">
        <v>73</v>
      </c>
      <c r="H201" s="1207" t="s">
        <v>233</v>
      </c>
    </row>
    <row r="202" spans="1:8" ht="18" customHeight="1" thickTop="1">
      <c r="A202" s="98" t="s">
        <v>1226</v>
      </c>
      <c r="H202" s="81" t="s">
        <v>1227</v>
      </c>
    </row>
    <row r="203" spans="1:8" ht="18" customHeight="1">
      <c r="A203" s="17"/>
    </row>
    <row r="204" spans="1:8" ht="18" customHeight="1">
      <c r="A204" s="17"/>
    </row>
    <row r="205" spans="1:8" ht="18" customHeight="1"/>
    <row r="206" spans="1:8" ht="18" customHeight="1"/>
    <row r="207" spans="1:8" ht="18" customHeight="1"/>
    <row r="208" spans="1: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26.25" customHeight="1"/>
    <row r="225" spans="1:8" ht="18" customHeight="1"/>
    <row r="226" spans="1:8" ht="18" customHeight="1"/>
    <row r="227" spans="1:8" ht="18" customHeight="1" thickBot="1"/>
    <row r="228" spans="1:8" ht="13.5" customHeight="1" thickTop="1">
      <c r="A228" s="914"/>
      <c r="B228" s="914"/>
      <c r="C228" s="914"/>
      <c r="D228" s="914"/>
      <c r="E228" s="914"/>
      <c r="F228" s="914"/>
      <c r="G228" s="914"/>
      <c r="H228" s="914"/>
    </row>
  </sheetData>
  <mergeCells count="63">
    <mergeCell ref="A191:B191"/>
    <mergeCell ref="D12:E12"/>
    <mergeCell ref="B7:C7"/>
    <mergeCell ref="D7:E7"/>
    <mergeCell ref="F7:G7"/>
    <mergeCell ref="B8:C8"/>
    <mergeCell ref="D8:E8"/>
    <mergeCell ref="F8:G8"/>
    <mergeCell ref="F16:H16"/>
    <mergeCell ref="B18:C18"/>
    <mergeCell ref="D18:E18"/>
    <mergeCell ref="F18:G18"/>
    <mergeCell ref="B19:C19"/>
    <mergeCell ref="D19:E19"/>
    <mergeCell ref="F19:G19"/>
    <mergeCell ref="F26:H26"/>
    <mergeCell ref="B28:C28"/>
    <mergeCell ref="D28:E28"/>
    <mergeCell ref="F28:G28"/>
    <mergeCell ref="B29:C29"/>
    <mergeCell ref="D29:E29"/>
    <mergeCell ref="F29:G29"/>
    <mergeCell ref="E39:G39"/>
    <mergeCell ref="E61:G61"/>
    <mergeCell ref="E78:G78"/>
    <mergeCell ref="B96:C96"/>
    <mergeCell ref="D96:E96"/>
    <mergeCell ref="F96:G96"/>
    <mergeCell ref="B97:C97"/>
    <mergeCell ref="D97:E97"/>
    <mergeCell ref="F97:G97"/>
    <mergeCell ref="B120:C120"/>
    <mergeCell ref="F120:G120"/>
    <mergeCell ref="B121:C121"/>
    <mergeCell ref="F121:G121"/>
    <mergeCell ref="B135:C135"/>
    <mergeCell ref="F135:G135"/>
    <mergeCell ref="B136:C136"/>
    <mergeCell ref="F136:G136"/>
    <mergeCell ref="A150:B150"/>
    <mergeCell ref="A151:C151"/>
    <mergeCell ref="B152:C152"/>
    <mergeCell ref="F152:G152"/>
    <mergeCell ref="B153:C153"/>
    <mergeCell ref="F153:G153"/>
    <mergeCell ref="B176:C176"/>
    <mergeCell ref="E176:F176"/>
    <mergeCell ref="B177:C177"/>
    <mergeCell ref="E177:F177"/>
    <mergeCell ref="B179:C179"/>
    <mergeCell ref="E179:F179"/>
    <mergeCell ref="B180:C180"/>
    <mergeCell ref="E180:F180"/>
    <mergeCell ref="B183:C183"/>
    <mergeCell ref="E183:F183"/>
    <mergeCell ref="B184:C184"/>
    <mergeCell ref="E184:F184"/>
    <mergeCell ref="B192:C192"/>
    <mergeCell ref="D192:E192"/>
    <mergeCell ref="F192:G192"/>
    <mergeCell ref="B193:C193"/>
    <mergeCell ref="D193:E193"/>
    <mergeCell ref="F193:G193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1"/>
  <dimension ref="A1:R416"/>
  <sheetViews>
    <sheetView showGridLines="0" topLeftCell="A175" zoomScaleNormal="100" workbookViewId="0">
      <selection activeCell="A189" sqref="A189:M189"/>
    </sheetView>
  </sheetViews>
  <sheetFormatPr baseColWidth="10" defaultColWidth="9.33203125" defaultRowHeight="12.75"/>
  <cols>
    <col min="1" max="1" width="25.33203125" style="81" customWidth="1"/>
    <col min="2" max="2" width="10.6640625" style="81" customWidth="1"/>
    <col min="3" max="3" width="10.33203125" style="81" customWidth="1"/>
    <col min="4" max="4" width="8.83203125" style="81" customWidth="1"/>
    <col min="5" max="6" width="9.83203125" style="81" customWidth="1"/>
    <col min="7" max="7" width="9.33203125" style="81" customWidth="1"/>
    <col min="8" max="8" width="9.83203125" style="81" customWidth="1"/>
    <col min="9" max="9" width="9.5" style="81" customWidth="1"/>
    <col min="10" max="10" width="9.83203125" style="81" customWidth="1"/>
    <col min="11" max="11" width="8.6640625" style="81" customWidth="1"/>
    <col min="12" max="12" width="8" style="81" customWidth="1"/>
    <col min="13" max="13" width="12" style="81" customWidth="1"/>
    <col min="14" max="16384" width="9.33203125" style="81"/>
  </cols>
  <sheetData>
    <row r="1" spans="1:13" ht="12" customHeight="1"/>
    <row r="2" spans="1:13" ht="21" customHeight="1">
      <c r="A2" s="260" t="s">
        <v>235</v>
      </c>
      <c r="M2" s="261" t="s">
        <v>236</v>
      </c>
    </row>
    <row r="3" spans="1:13" ht="18" customHeight="1">
      <c r="A3" s="262"/>
    </row>
    <row r="4" spans="1:13" ht="18" customHeight="1">
      <c r="A4" s="431" t="s">
        <v>122</v>
      </c>
      <c r="B4" s="427"/>
      <c r="C4" s="263"/>
      <c r="K4" s="427"/>
      <c r="L4" s="427"/>
      <c r="M4" s="428" t="s">
        <v>237</v>
      </c>
    </row>
    <row r="5" spans="1:13" s="263" customFormat="1" ht="18" customHeight="1">
      <c r="A5" s="719"/>
    </row>
    <row r="6" spans="1:13" ht="18" customHeight="1" thickBot="1">
      <c r="A6" s="150" t="s">
        <v>110</v>
      </c>
      <c r="M6" s="107" t="s">
        <v>238</v>
      </c>
    </row>
    <row r="7" spans="1:13" ht="18" customHeight="1" thickTop="1">
      <c r="A7" s="1218"/>
      <c r="B7" s="1218"/>
      <c r="C7" s="1218"/>
      <c r="D7" s="1471" t="s">
        <v>244</v>
      </c>
      <c r="E7" s="1218"/>
      <c r="F7" s="1218"/>
      <c r="G7" s="1218"/>
      <c r="H7" s="1218"/>
      <c r="I7" s="1471" t="s">
        <v>243</v>
      </c>
      <c r="J7" s="1218"/>
      <c r="K7" s="1219"/>
      <c r="L7" s="1219"/>
      <c r="M7" s="1218"/>
    </row>
    <row r="8" spans="1:13" ht="18" customHeight="1">
      <c r="A8" s="95" t="s">
        <v>68</v>
      </c>
      <c r="B8" s="143"/>
      <c r="C8" s="143"/>
      <c r="D8" s="1473" t="s">
        <v>148</v>
      </c>
      <c r="E8" s="143"/>
      <c r="F8" s="1473"/>
      <c r="G8" s="143"/>
      <c r="H8" s="143"/>
      <c r="I8" s="1473" t="s">
        <v>182</v>
      </c>
      <c r="J8" s="143"/>
      <c r="K8" s="143"/>
      <c r="L8" s="143"/>
      <c r="M8" s="144" t="s">
        <v>239</v>
      </c>
    </row>
    <row r="9" spans="1:13" ht="23.1" customHeight="1">
      <c r="A9" s="95"/>
      <c r="B9" s="31"/>
      <c r="C9" s="1097" t="s">
        <v>1220</v>
      </c>
      <c r="D9" s="264"/>
      <c r="E9" s="1097" t="s">
        <v>1252</v>
      </c>
      <c r="F9" s="1097"/>
      <c r="G9" s="1097"/>
      <c r="H9" s="1097" t="s">
        <v>1220</v>
      </c>
      <c r="I9" s="264"/>
      <c r="J9" s="1097" t="s">
        <v>1252</v>
      </c>
      <c r="K9" s="140"/>
      <c r="L9" s="140"/>
      <c r="M9" s="145"/>
    </row>
    <row r="10" spans="1:13" ht="23.1" customHeight="1">
      <c r="A10" s="232" t="s">
        <v>69</v>
      </c>
      <c r="B10" s="232"/>
      <c r="C10" s="268">
        <f>'[6]P95--101écoR6'!C10</f>
        <v>23805</v>
      </c>
      <c r="D10" s="1980"/>
      <c r="E10" s="268">
        <f>'[6]P95--101écoR6'!E10</f>
        <v>6045.3</v>
      </c>
      <c r="F10" s="1980"/>
      <c r="G10" s="1980"/>
      <c r="H10" s="268">
        <f>'[6]P95--101écoR6'!H10</f>
        <v>971.5</v>
      </c>
      <c r="I10" s="268"/>
      <c r="J10" s="720">
        <f>'[6]P95--101écoR6'!J10</f>
        <v>758.2</v>
      </c>
      <c r="K10" s="721"/>
      <c r="L10" s="721"/>
      <c r="M10" s="511" t="s">
        <v>240</v>
      </c>
    </row>
    <row r="11" spans="1:13" ht="23.1" customHeight="1">
      <c r="A11" s="269" t="s">
        <v>446</v>
      </c>
      <c r="B11" s="269"/>
      <c r="C11" s="268">
        <f>'[6]P95--101écoR6'!C11</f>
        <v>6059.8</v>
      </c>
      <c r="D11" s="268"/>
      <c r="E11" s="268">
        <f>'[6]P95--101écoR6'!E11</f>
        <v>1863.9</v>
      </c>
      <c r="F11" s="268"/>
      <c r="G11" s="1981"/>
      <c r="H11" s="268">
        <f>'[6]P95--101écoR6'!H11</f>
        <v>230.2</v>
      </c>
      <c r="I11" s="268"/>
      <c r="J11" s="268">
        <f>'[6]P95--101écoR6'!J11</f>
        <v>161.9</v>
      </c>
      <c r="K11" s="247"/>
      <c r="L11" s="247"/>
      <c r="M11" s="512" t="s">
        <v>449</v>
      </c>
    </row>
    <row r="12" spans="1:13" ht="23.1" customHeight="1">
      <c r="A12" s="269" t="s">
        <v>447</v>
      </c>
      <c r="B12" s="269"/>
      <c r="C12" s="268">
        <f>'[6]P95--101écoR6'!C12</f>
        <v>11131</v>
      </c>
      <c r="D12" s="268"/>
      <c r="E12" s="268">
        <f>'[6]P95--101écoR6'!E12</f>
        <v>3121.8</v>
      </c>
      <c r="F12" s="268"/>
      <c r="G12" s="1981"/>
      <c r="H12" s="268">
        <f>'[6]P95--101écoR6'!H12</f>
        <v>383.4</v>
      </c>
      <c r="I12" s="268"/>
      <c r="J12" s="268">
        <f>'[6]P95--101écoR6'!J12</f>
        <v>291</v>
      </c>
      <c r="K12" s="247"/>
      <c r="L12" s="247"/>
      <c r="M12" s="512" t="s">
        <v>450</v>
      </c>
    </row>
    <row r="13" spans="1:13" ht="23.1" customHeight="1">
      <c r="A13" s="269" t="s">
        <v>448</v>
      </c>
      <c r="B13" s="269"/>
      <c r="C13" s="268">
        <f>'[6]P95--101écoR6'!C13</f>
        <v>5862.8</v>
      </c>
      <c r="D13" s="268"/>
      <c r="E13" s="268">
        <f>'[6]P95--101écoR6'!E13</f>
        <v>130</v>
      </c>
      <c r="F13" s="268"/>
      <c r="G13" s="1981"/>
      <c r="H13" s="268">
        <f>'[6]P95--101écoR6'!H13</f>
        <v>284.2</v>
      </c>
      <c r="I13" s="268"/>
      <c r="J13" s="268">
        <f>'[6]P95--101écoR6'!J13</f>
        <v>228.7</v>
      </c>
      <c r="K13" s="247"/>
      <c r="L13" s="247"/>
      <c r="M13" s="512" t="s">
        <v>451</v>
      </c>
    </row>
    <row r="14" spans="1:13" ht="23.1" customHeight="1">
      <c r="A14" s="269" t="s">
        <v>70</v>
      </c>
      <c r="B14" s="269"/>
      <c r="C14" s="268">
        <f>'[6]P95--101écoR6'!C14</f>
        <v>274.3</v>
      </c>
      <c r="D14" s="268"/>
      <c r="E14" s="268">
        <f>'[6]P95--101écoR6'!E14</f>
        <v>237.2</v>
      </c>
      <c r="F14" s="268"/>
      <c r="G14" s="1981"/>
      <c r="H14" s="268">
        <f>'[6]P95--101écoR6'!H14</f>
        <v>49.8</v>
      </c>
      <c r="I14" s="268"/>
      <c r="J14" s="268">
        <f>'[6]P95--101écoR6'!J14</f>
        <v>33.5</v>
      </c>
      <c r="K14" s="247"/>
      <c r="L14" s="247"/>
      <c r="M14" s="512" t="s">
        <v>241</v>
      </c>
    </row>
    <row r="15" spans="1:13" ht="23.1" customHeight="1">
      <c r="A15" s="269" t="s">
        <v>1099</v>
      </c>
      <c r="B15" s="269"/>
      <c r="C15" s="268">
        <f>'[6]P95--101écoR6'!C15</f>
        <v>14718.8</v>
      </c>
      <c r="D15" s="268"/>
      <c r="E15" s="268">
        <f>'[6]P95--101écoR6'!E15</f>
        <v>16039.9</v>
      </c>
      <c r="F15" s="247"/>
      <c r="G15" s="269"/>
      <c r="H15" s="247">
        <f>'[6]P95--101écoR6'!H15</f>
        <v>17.2</v>
      </c>
      <c r="I15" s="268"/>
      <c r="J15" s="247">
        <f>'[6]P95--101écoR6'!J15</f>
        <v>18.5</v>
      </c>
      <c r="K15" s="247"/>
      <c r="L15" s="247"/>
      <c r="M15" s="512" t="s">
        <v>1098</v>
      </c>
    </row>
    <row r="16" spans="1:13" ht="23.1" customHeight="1" thickBot="1">
      <c r="A16" s="2075" t="s">
        <v>71</v>
      </c>
      <c r="B16" s="2075"/>
      <c r="C16" s="1917">
        <f>'[6]P95--101écoR6'!C16</f>
        <v>0</v>
      </c>
      <c r="D16" s="1917"/>
      <c r="E16" s="1917">
        <f>'[6]P95--101écoR6'!E16</f>
        <v>0</v>
      </c>
      <c r="F16" s="1917"/>
      <c r="G16" s="2186"/>
      <c r="H16" s="1917">
        <f>'[6]P95--101écoR6'!H16</f>
        <v>0</v>
      </c>
      <c r="I16" s="1917"/>
      <c r="J16" s="1917">
        <f>'[6]P95--101écoR6'!J16</f>
        <v>0</v>
      </c>
      <c r="K16" s="1816"/>
      <c r="L16" s="1816"/>
      <c r="M16" s="2088" t="s">
        <v>242</v>
      </c>
    </row>
    <row r="17" spans="1:13" s="229" customFormat="1" ht="18" customHeight="1" thickTop="1">
      <c r="A17" s="237"/>
      <c r="B17" s="237"/>
      <c r="C17" s="336"/>
      <c r="D17" s="2162"/>
      <c r="E17" s="336"/>
      <c r="F17" s="336"/>
      <c r="G17" s="237"/>
      <c r="H17" s="336"/>
      <c r="I17" s="2162"/>
      <c r="J17" s="336"/>
      <c r="K17" s="728"/>
      <c r="L17" s="728"/>
      <c r="M17" s="2087"/>
    </row>
    <row r="18" spans="1:13" s="229" customFormat="1" ht="6.75" customHeight="1">
      <c r="A18" s="237"/>
      <c r="B18" s="237"/>
      <c r="C18" s="336"/>
      <c r="D18" s="2162"/>
      <c r="E18" s="336"/>
      <c r="F18" s="336"/>
      <c r="G18" s="2174"/>
      <c r="H18" s="336"/>
      <c r="I18" s="2162"/>
      <c r="J18" s="336"/>
      <c r="K18" s="728"/>
      <c r="L18" s="728"/>
      <c r="M18" s="2087"/>
    </row>
    <row r="19" spans="1:13" s="229" customFormat="1" ht="2.25" customHeight="1">
      <c r="A19" s="237"/>
      <c r="B19" s="237"/>
      <c r="C19" s="336"/>
      <c r="D19" s="2162"/>
      <c r="E19" s="336"/>
      <c r="F19" s="336"/>
      <c r="G19" s="2174"/>
      <c r="H19" s="336"/>
      <c r="I19" s="2162"/>
      <c r="J19" s="336"/>
      <c r="K19" s="728"/>
      <c r="L19" s="728"/>
      <c r="M19" s="2087"/>
    </row>
    <row r="20" spans="1:13" s="229" customFormat="1" ht="2.25" customHeight="1">
      <c r="A20" s="237"/>
      <c r="B20" s="237"/>
      <c r="C20" s="336"/>
      <c r="D20" s="2162"/>
      <c r="E20" s="336"/>
      <c r="F20" s="336"/>
      <c r="G20" s="2174"/>
      <c r="H20" s="336"/>
      <c r="I20" s="2162"/>
      <c r="J20" s="336"/>
      <c r="K20" s="728"/>
      <c r="L20" s="728"/>
      <c r="M20" s="2087"/>
    </row>
    <row r="21" spans="1:13" ht="2.25" customHeight="1">
      <c r="A21" s="102"/>
      <c r="C21" s="82"/>
      <c r="D21" s="82"/>
      <c r="E21" s="82"/>
      <c r="F21" s="82"/>
      <c r="M21" s="265"/>
    </row>
    <row r="22" spans="1:13" ht="18" customHeight="1" thickBot="1">
      <c r="A22" s="368" t="s">
        <v>127</v>
      </c>
      <c r="B22" s="229"/>
      <c r="C22" s="444"/>
      <c r="D22" s="444"/>
      <c r="E22" s="444"/>
      <c r="F22" s="444"/>
      <c r="G22" s="8"/>
      <c r="H22" s="8"/>
      <c r="I22" s="8"/>
      <c r="J22" s="8"/>
      <c r="K22" s="229"/>
      <c r="L22" s="229"/>
      <c r="M22" s="445" t="s">
        <v>246</v>
      </c>
    </row>
    <row r="23" spans="1:13" ht="18" customHeight="1" thickTop="1">
      <c r="A23" s="1218"/>
      <c r="B23" s="1220"/>
      <c r="C23" s="1220"/>
      <c r="D23" s="1471" t="s">
        <v>245</v>
      </c>
      <c r="E23" s="1220"/>
      <c r="F23" s="1218"/>
      <c r="G23" s="1220"/>
      <c r="H23" s="1220"/>
      <c r="I23" s="1471" t="s">
        <v>484</v>
      </c>
      <c r="J23" s="1220"/>
      <c r="K23" s="1218"/>
      <c r="L23" s="1218"/>
      <c r="M23" s="1218"/>
    </row>
    <row r="24" spans="1:13" ht="18" customHeight="1">
      <c r="A24" s="232"/>
      <c r="B24" s="69"/>
      <c r="C24" s="69"/>
      <c r="D24" s="1474" t="s">
        <v>80</v>
      </c>
      <c r="E24" s="69"/>
      <c r="F24" s="69"/>
      <c r="G24" s="69"/>
      <c r="H24" s="69"/>
      <c r="I24" s="1474" t="s">
        <v>79</v>
      </c>
      <c r="J24" s="69"/>
      <c r="K24" s="69"/>
      <c r="L24" s="69"/>
      <c r="M24" s="69"/>
    </row>
    <row r="25" spans="1:13" ht="18" customHeight="1">
      <c r="A25" s="232"/>
      <c r="B25" s="69"/>
      <c r="C25" s="1097" t="s">
        <v>1220</v>
      </c>
      <c r="D25" s="264"/>
      <c r="E25" s="1097" t="s">
        <v>1252</v>
      </c>
      <c r="F25" s="1097"/>
      <c r="G25" s="1097"/>
      <c r="H25" s="1097" t="s">
        <v>1220</v>
      </c>
      <c r="I25" s="264"/>
      <c r="J25" s="1097" t="s">
        <v>1252</v>
      </c>
      <c r="K25" s="69"/>
      <c r="L25" s="69"/>
      <c r="M25" s="69"/>
    </row>
    <row r="26" spans="1:13" ht="23.1" customHeight="1" thickBot="1">
      <c r="A26" s="2075" t="s">
        <v>127</v>
      </c>
      <c r="B26" s="2070"/>
      <c r="C26" s="1917">
        <f>'[6]P95--101écoR6'!C26</f>
        <v>0</v>
      </c>
      <c r="D26" s="1815"/>
      <c r="E26" s="2187">
        <f>'[6]P95--101écoR6'!E26</f>
        <v>473.7</v>
      </c>
      <c r="F26" s="2070"/>
      <c r="G26" s="2070"/>
      <c r="H26" s="2187">
        <f>'[6]P95--101écoR6'!H26</f>
        <v>96</v>
      </c>
      <c r="I26" s="1815"/>
      <c r="J26" s="2187">
        <f>'[6]P95--101écoR6'!J26</f>
        <v>96</v>
      </c>
      <c r="K26" s="2070"/>
      <c r="L26" s="2070"/>
      <c r="M26" s="2070" t="s">
        <v>246</v>
      </c>
    </row>
    <row r="27" spans="1:13" ht="18" customHeight="1" thickTop="1">
      <c r="A27" s="1228"/>
      <c r="B27" s="2177"/>
      <c r="C27" s="2178"/>
      <c r="D27" s="2178"/>
      <c r="E27" s="2178"/>
      <c r="F27" s="2179"/>
      <c r="G27" s="2179"/>
      <c r="H27" s="2178"/>
      <c r="I27" s="2178"/>
      <c r="J27" s="2178"/>
      <c r="K27" s="2177"/>
      <c r="L27" s="2177"/>
      <c r="M27" s="2180"/>
    </row>
    <row r="28" spans="1:13" ht="18" customHeight="1"/>
    <row r="29" spans="1:13" ht="18" customHeight="1" thickBot="1">
      <c r="A29" s="2" t="s">
        <v>165</v>
      </c>
      <c r="M29" s="114" t="s">
        <v>247</v>
      </c>
    </row>
    <row r="30" spans="1:13" ht="18" customHeight="1" thickTop="1">
      <c r="A30" s="1221"/>
      <c r="B30" s="1488"/>
      <c r="C30" s="2333" t="s">
        <v>250</v>
      </c>
      <c r="D30" s="2333"/>
      <c r="E30" s="1488"/>
      <c r="F30" s="2333" t="s">
        <v>249</v>
      </c>
      <c r="G30" s="2333"/>
      <c r="H30" s="1488"/>
      <c r="I30" s="2333" t="s">
        <v>248</v>
      </c>
      <c r="J30" s="2333"/>
      <c r="K30" s="1219"/>
      <c r="L30" s="1219"/>
      <c r="M30" s="1218"/>
    </row>
    <row r="31" spans="1:13" ht="18" customHeight="1">
      <c r="A31" s="232"/>
      <c r="B31" s="69"/>
      <c r="C31" s="2302" t="s">
        <v>83</v>
      </c>
      <c r="D31" s="2302"/>
      <c r="E31" s="69"/>
      <c r="F31" s="2302" t="s">
        <v>82</v>
      </c>
      <c r="G31" s="2302"/>
      <c r="H31" s="69"/>
      <c r="I31" s="2302" t="s">
        <v>81</v>
      </c>
      <c r="J31" s="2302"/>
      <c r="K31" s="69"/>
      <c r="L31" s="69"/>
      <c r="M31" s="142"/>
    </row>
    <row r="32" spans="1:13" ht="18" customHeight="1">
      <c r="A32" s="269"/>
      <c r="B32" s="1097"/>
      <c r="C32" s="1097">
        <v>2017</v>
      </c>
      <c r="D32" s="1097">
        <v>2016</v>
      </c>
      <c r="E32" s="1955"/>
      <c r="F32" s="1097">
        <v>2017</v>
      </c>
      <c r="G32" s="1097">
        <v>2016</v>
      </c>
      <c r="H32" s="1955"/>
      <c r="I32" s="1097">
        <v>2017</v>
      </c>
      <c r="J32" s="1097">
        <v>2016</v>
      </c>
      <c r="K32" s="69"/>
      <c r="L32" s="69"/>
      <c r="M32" s="142"/>
    </row>
    <row r="33" spans="1:14" ht="23.1" customHeight="1" thickBot="1">
      <c r="A33" s="81" t="s">
        <v>1228</v>
      </c>
      <c r="B33" s="2176"/>
      <c r="C33" s="2181">
        <f>'[6]P95--101écoR6'!C33</f>
        <v>78</v>
      </c>
      <c r="D33" s="1813">
        <f>'[6]P95--101écoR6'!D33</f>
        <v>59.5</v>
      </c>
      <c r="E33" s="2181"/>
      <c r="F33" s="2181">
        <f>'[6]P95--101écoR6'!F33</f>
        <v>2212.4</v>
      </c>
      <c r="G33" s="2181">
        <f>'[6]P95--101écoR6'!G33</f>
        <v>2158.9</v>
      </c>
      <c r="H33" s="2181"/>
      <c r="I33" s="1813">
        <f>'[6]P95--101écoR6'!I33</f>
        <v>745.9</v>
      </c>
      <c r="J33" s="2181">
        <f>'[6]P95--101écoR6'!J33</f>
        <v>592.29999999999995</v>
      </c>
      <c r="K33" s="2182"/>
      <c r="L33" s="2182"/>
      <c r="M33" s="2182" t="s">
        <v>1229</v>
      </c>
    </row>
    <row r="34" spans="1:14" ht="5.25" customHeight="1" thickTop="1">
      <c r="A34" s="1228"/>
      <c r="B34" s="2177"/>
      <c r="C34" s="2178"/>
      <c r="D34" s="2178"/>
      <c r="E34" s="2178"/>
      <c r="F34" s="2178"/>
      <c r="G34" s="2178"/>
      <c r="H34" s="2178"/>
      <c r="I34" s="2178"/>
      <c r="J34" s="2178"/>
      <c r="K34" s="2177"/>
      <c r="L34" s="2177"/>
      <c r="M34" s="2180"/>
    </row>
    <row r="35" spans="1:14" ht="18" customHeight="1">
      <c r="A35" s="947" t="s">
        <v>404</v>
      </c>
      <c r="B35" s="947"/>
      <c r="C35" s="947"/>
      <c r="D35" s="695"/>
      <c r="E35" s="695"/>
      <c r="F35" s="695"/>
      <c r="G35" s="695"/>
      <c r="H35" s="695"/>
      <c r="I35" s="695"/>
      <c r="J35" s="695"/>
      <c r="K35" s="695"/>
      <c r="L35" s="695"/>
      <c r="M35" s="695" t="s">
        <v>405</v>
      </c>
    </row>
    <row r="36" spans="1:14" ht="18" customHeight="1">
      <c r="N36" s="725"/>
    </row>
    <row r="37" spans="1:14" ht="18" customHeight="1">
      <c r="A37" s="150" t="s">
        <v>111</v>
      </c>
      <c r="M37" s="107" t="s">
        <v>441</v>
      </c>
      <c r="N37" s="725"/>
    </row>
    <row r="38" spans="1:14" ht="18" customHeight="1">
      <c r="A38" s="723" t="s">
        <v>506</v>
      </c>
      <c r="B38" s="723"/>
      <c r="M38" s="150" t="s">
        <v>392</v>
      </c>
      <c r="N38" s="725"/>
    </row>
    <row r="39" spans="1:14" ht="18" customHeight="1" thickBot="1">
      <c r="A39" s="1225" t="s">
        <v>1222</v>
      </c>
      <c r="B39" s="723"/>
      <c r="C39" s="1226"/>
      <c r="D39" s="1226"/>
      <c r="E39" s="1226"/>
      <c r="F39" s="1226"/>
      <c r="G39" s="1226"/>
      <c r="H39" s="1226"/>
      <c r="I39" s="1226"/>
      <c r="J39" s="1226"/>
      <c r="K39" s="1226"/>
      <c r="L39" s="1226"/>
      <c r="M39" s="70" t="s">
        <v>1223</v>
      </c>
      <c r="N39" s="83"/>
    </row>
    <row r="40" spans="1:14" ht="18" customHeight="1" thickTop="1">
      <c r="A40" s="1220"/>
      <c r="B40" s="2294" t="s">
        <v>873</v>
      </c>
      <c r="C40" s="2294"/>
      <c r="D40" s="2294"/>
      <c r="E40" s="2294"/>
      <c r="F40" s="2294" t="s">
        <v>875</v>
      </c>
      <c r="G40" s="2294"/>
      <c r="H40" s="2294"/>
      <c r="I40" s="2294"/>
      <c r="J40" s="2294" t="s">
        <v>876</v>
      </c>
      <c r="K40" s="2294"/>
      <c r="L40" s="1471"/>
      <c r="M40" s="1218"/>
      <c r="N40" s="83"/>
    </row>
    <row r="41" spans="1:14" s="263" customFormat="1" ht="18" customHeight="1">
      <c r="A41" s="232"/>
      <c r="B41" s="2302" t="s">
        <v>175</v>
      </c>
      <c r="C41" s="2302"/>
      <c r="D41" s="2302"/>
      <c r="E41" s="2302"/>
      <c r="F41" s="2302" t="s">
        <v>878</v>
      </c>
      <c r="G41" s="2302"/>
      <c r="H41" s="2302"/>
      <c r="I41" s="2302"/>
      <c r="J41" s="2302" t="s">
        <v>879</v>
      </c>
      <c r="K41" s="2302"/>
      <c r="L41" s="615"/>
      <c r="M41" s="142"/>
    </row>
    <row r="42" spans="1:14" ht="18" customHeight="1">
      <c r="A42" s="121" t="s">
        <v>15</v>
      </c>
      <c r="B42" s="724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149" t="s">
        <v>251</v>
      </c>
    </row>
    <row r="43" spans="1:14" ht="18" customHeight="1">
      <c r="A43" s="269" t="s">
        <v>18</v>
      </c>
      <c r="B43" s="2367">
        <f>'[6]P95--101écoR6'!B43:C43</f>
        <v>2294</v>
      </c>
      <c r="C43" s="2367"/>
      <c r="D43" s="2365">
        <f>'[6]P95--101écoR6'!D43:E43</f>
        <v>0</v>
      </c>
      <c r="E43" s="2365"/>
      <c r="F43" s="2387">
        <f>'[6]P95--101écoR6'!E43</f>
        <v>280</v>
      </c>
      <c r="G43" s="2387"/>
      <c r="H43" s="2365"/>
      <c r="I43" s="2365"/>
      <c r="J43" s="2365">
        <f>'[6]P95--101écoR6'!H43</f>
        <v>1391</v>
      </c>
      <c r="K43" s="2365"/>
      <c r="L43" s="623"/>
      <c r="M43" s="139" t="s">
        <v>252</v>
      </c>
    </row>
    <row r="44" spans="1:14" ht="18" customHeight="1">
      <c r="A44" s="269" t="s">
        <v>19</v>
      </c>
      <c r="B44" s="2367">
        <f>'[6]P95--101écoR6'!B44:C44</f>
        <v>62678</v>
      </c>
      <c r="C44" s="2367"/>
      <c r="D44" s="2365">
        <f>'[6]P95--101écoR6'!D44:E44</f>
        <v>0</v>
      </c>
      <c r="E44" s="2365"/>
      <c r="F44" s="2387">
        <f>'[6]P95--101écoR6'!E44</f>
        <v>6178</v>
      </c>
      <c r="G44" s="2387"/>
      <c r="H44" s="2365"/>
      <c r="I44" s="2365"/>
      <c r="J44" s="2365">
        <f>'[6]P95--101écoR6'!H44</f>
        <v>40857</v>
      </c>
      <c r="K44" s="2365"/>
      <c r="L44" s="623"/>
      <c r="M44" s="139" t="s">
        <v>253</v>
      </c>
    </row>
    <row r="45" spans="1:14" ht="18" customHeight="1">
      <c r="A45" s="46" t="s">
        <v>16</v>
      </c>
      <c r="B45" s="1961"/>
      <c r="C45" s="1961"/>
      <c r="D45" s="623"/>
      <c r="E45" s="623"/>
      <c r="F45" s="1136"/>
      <c r="G45" s="1963"/>
      <c r="H45" s="623"/>
      <c r="I45" s="623"/>
      <c r="J45" s="623"/>
      <c r="K45" s="623"/>
      <c r="L45" s="623"/>
      <c r="M45" s="166" t="s">
        <v>254</v>
      </c>
    </row>
    <row r="46" spans="1:14" ht="18" customHeight="1">
      <c r="A46" s="269" t="s">
        <v>18</v>
      </c>
      <c r="B46" s="2367">
        <f>'[6]P95--101écoR6'!B46:C46</f>
        <v>26898</v>
      </c>
      <c r="C46" s="2367"/>
      <c r="D46" s="2365">
        <f>'[6]P95--101écoR6'!D46:E46</f>
        <v>0</v>
      </c>
      <c r="E46" s="2365"/>
      <c r="F46" s="2387">
        <f>'[6]P95--101écoR6'!E46</f>
        <v>5624</v>
      </c>
      <c r="G46" s="2387"/>
      <c r="H46" s="2365"/>
      <c r="I46" s="2365"/>
      <c r="J46" s="2365">
        <f>'[6]P95--101écoR6'!H46</f>
        <v>9054</v>
      </c>
      <c r="K46" s="2365"/>
      <c r="L46" s="623"/>
      <c r="M46" s="139" t="s">
        <v>252</v>
      </c>
    </row>
    <row r="47" spans="1:14" ht="18" customHeight="1">
      <c r="A47" s="269" t="s">
        <v>19</v>
      </c>
      <c r="B47" s="2367">
        <f>'[6]P95--101écoR6'!B47:C47</f>
        <v>120658</v>
      </c>
      <c r="C47" s="2367"/>
      <c r="D47" s="2365">
        <f>'[6]P95--101écoR6'!D47:E47</f>
        <v>0</v>
      </c>
      <c r="E47" s="2365"/>
      <c r="F47" s="2387">
        <f>'[6]P95--101écoR6'!E47</f>
        <v>22561</v>
      </c>
      <c r="G47" s="2387"/>
      <c r="H47" s="2365"/>
      <c r="I47" s="2365"/>
      <c r="J47" s="2365">
        <f>'[6]P95--101écoR6'!H47</f>
        <v>42971</v>
      </c>
      <c r="K47" s="2365"/>
      <c r="L47" s="623"/>
      <c r="M47" s="139" t="s">
        <v>253</v>
      </c>
    </row>
    <row r="48" spans="1:14" ht="18" customHeight="1">
      <c r="A48" s="46" t="s">
        <v>1271</v>
      </c>
      <c r="B48" s="1961"/>
      <c r="C48" s="1961"/>
      <c r="D48" s="623"/>
      <c r="E48" s="623"/>
      <c r="F48" s="1136"/>
      <c r="G48" s="1963"/>
      <c r="H48" s="623"/>
      <c r="I48" s="623"/>
      <c r="J48" s="623"/>
      <c r="K48" s="623"/>
      <c r="L48" s="623"/>
      <c r="M48" s="149" t="s">
        <v>1270</v>
      </c>
    </row>
    <row r="49" spans="1:13" ht="18" customHeight="1">
      <c r="A49" s="269" t="s">
        <v>18</v>
      </c>
      <c r="B49" s="2367">
        <f>'[6]P95--101écoR6'!B49:C49</f>
        <v>1325</v>
      </c>
      <c r="C49" s="2367"/>
      <c r="D49" s="2365">
        <f>'[6]P95--101écoR6'!D49:E49</f>
        <v>0</v>
      </c>
      <c r="E49" s="2365"/>
      <c r="F49" s="2387">
        <f>'[6]P95--101écoR6'!E49</f>
        <v>59</v>
      </c>
      <c r="G49" s="2387"/>
      <c r="H49" s="2365"/>
      <c r="I49" s="2365"/>
      <c r="J49" s="2365">
        <f>'[6]P95--101écoR6'!H49</f>
        <v>1087</v>
      </c>
      <c r="K49" s="2365"/>
      <c r="L49" s="623"/>
      <c r="M49" s="139" t="s">
        <v>252</v>
      </c>
    </row>
    <row r="50" spans="1:13" ht="18" customHeight="1">
      <c r="A50" s="269" t="s">
        <v>19</v>
      </c>
      <c r="B50" s="2367">
        <f>'[6]P95--101écoR6'!B50:C50</f>
        <v>63427</v>
      </c>
      <c r="C50" s="2367"/>
      <c r="D50" s="2365">
        <f>'[6]P95--101écoR6'!D50:E50</f>
        <v>0</v>
      </c>
      <c r="E50" s="2365"/>
      <c r="F50" s="2387">
        <f>'[6]P95--101écoR6'!E50</f>
        <v>4064</v>
      </c>
      <c r="G50" s="2387"/>
      <c r="H50" s="2365"/>
      <c r="I50" s="2365"/>
      <c r="J50" s="2365">
        <f>'[6]P95--101écoR6'!H50</f>
        <v>51731</v>
      </c>
      <c r="K50" s="2365"/>
      <c r="L50" s="623"/>
      <c r="M50" s="139" t="s">
        <v>253</v>
      </c>
    </row>
    <row r="51" spans="1:13" ht="18" customHeight="1">
      <c r="A51" s="46" t="s">
        <v>17</v>
      </c>
      <c r="B51" s="1961"/>
      <c r="C51" s="1961"/>
      <c r="D51" s="623"/>
      <c r="E51" s="623"/>
      <c r="F51" s="1136"/>
      <c r="G51" s="1963"/>
      <c r="H51" s="623"/>
      <c r="I51" s="623"/>
      <c r="J51" s="623"/>
      <c r="K51" s="623"/>
      <c r="L51" s="623"/>
      <c r="M51" s="149" t="s">
        <v>256</v>
      </c>
    </row>
    <row r="52" spans="1:13" ht="18" customHeight="1">
      <c r="A52" s="269" t="s">
        <v>18</v>
      </c>
      <c r="B52" s="2367">
        <f>'[6]P95--101écoR6'!B52:C52</f>
        <v>1135</v>
      </c>
      <c r="C52" s="2367"/>
      <c r="D52" s="2365">
        <f>'[6]P95--101écoR6'!D52:E52</f>
        <v>0</v>
      </c>
      <c r="E52" s="2365"/>
      <c r="F52" s="2387">
        <f>'[6]P95--101écoR6'!E52</f>
        <v>277</v>
      </c>
      <c r="G52" s="2387"/>
      <c r="H52" s="2365"/>
      <c r="I52" s="2365"/>
      <c r="J52" s="2365">
        <f>'[6]P95--101écoR6'!H52</f>
        <v>806</v>
      </c>
      <c r="K52" s="2365"/>
      <c r="L52" s="623"/>
      <c r="M52" s="139" t="s">
        <v>252</v>
      </c>
    </row>
    <row r="53" spans="1:13" ht="18" customHeight="1">
      <c r="A53" s="269" t="s">
        <v>19</v>
      </c>
      <c r="B53" s="2367">
        <f>'[6]P95--101écoR6'!B53:C53</f>
        <v>54190</v>
      </c>
      <c r="C53" s="2367"/>
      <c r="D53" s="2365">
        <f>'[6]P95--101écoR6'!D53:E53</f>
        <v>0</v>
      </c>
      <c r="E53" s="2365"/>
      <c r="F53" s="2387">
        <f>'[6]P95--101écoR6'!E53</f>
        <v>14422</v>
      </c>
      <c r="G53" s="2387"/>
      <c r="H53" s="2365"/>
      <c r="I53" s="2365"/>
      <c r="J53" s="2365">
        <f>'[6]P95--101écoR6'!H53</f>
        <v>37840</v>
      </c>
      <c r="K53" s="2365"/>
      <c r="L53" s="623"/>
      <c r="M53" s="139" t="s">
        <v>253</v>
      </c>
    </row>
    <row r="54" spans="1:13" ht="18" customHeight="1">
      <c r="A54" s="46" t="s">
        <v>880</v>
      </c>
      <c r="B54" s="623"/>
      <c r="C54" s="623"/>
      <c r="D54" s="623"/>
      <c r="E54" s="623"/>
      <c r="F54" s="1136"/>
      <c r="G54" s="1963"/>
      <c r="H54" s="623"/>
      <c r="I54" s="623"/>
      <c r="J54" s="623"/>
      <c r="K54" s="623"/>
      <c r="L54" s="623"/>
      <c r="M54" s="149" t="s">
        <v>257</v>
      </c>
    </row>
    <row r="55" spans="1:13" ht="18" customHeight="1">
      <c r="A55" s="46" t="s">
        <v>18</v>
      </c>
      <c r="B55" s="2367">
        <f>'[6]P95--101écoR6'!B55:C55</f>
        <v>31652</v>
      </c>
      <c r="C55" s="2367"/>
      <c r="D55" s="2367">
        <f>'[6]P95--101écoR6'!D55:E55</f>
        <v>0</v>
      </c>
      <c r="E55" s="2367"/>
      <c r="F55" s="2367">
        <f>'[6]P95--101écoR6'!E55</f>
        <v>6240</v>
      </c>
      <c r="G55" s="2367"/>
      <c r="H55" s="2367"/>
      <c r="I55" s="2367"/>
      <c r="J55" s="2367">
        <f>'[6]P95--101écoR6'!H55</f>
        <v>12338</v>
      </c>
      <c r="K55" s="2367"/>
      <c r="L55" s="624"/>
      <c r="M55" s="149" t="s">
        <v>252</v>
      </c>
    </row>
    <row r="56" spans="1:13" ht="18" customHeight="1" thickBot="1">
      <c r="A56" s="1196" t="s">
        <v>19</v>
      </c>
      <c r="B56" s="2386">
        <f>'[6]P95--101écoR6'!B56:C56</f>
        <v>300953</v>
      </c>
      <c r="C56" s="2386"/>
      <c r="D56" s="2386">
        <f>'[6]P95--101écoR6'!D56:E56</f>
        <v>0</v>
      </c>
      <c r="E56" s="2386"/>
      <c r="F56" s="2368">
        <f>'[6]P95--101écoR6'!E56</f>
        <v>47225</v>
      </c>
      <c r="G56" s="2368"/>
      <c r="H56" s="2386"/>
      <c r="I56" s="2386"/>
      <c r="J56" s="2386">
        <f>'[6]P95--101écoR6'!H56</f>
        <v>173399</v>
      </c>
      <c r="K56" s="2386"/>
      <c r="L56" s="1512"/>
      <c r="M56" s="1267" t="s">
        <v>253</v>
      </c>
    </row>
    <row r="57" spans="1:13" ht="51" customHeight="1" thickTop="1" thickBot="1">
      <c r="A57" s="102"/>
      <c r="B57" s="102"/>
      <c r="K57" s="726"/>
      <c r="L57" s="726"/>
    </row>
    <row r="58" spans="1:13" ht="13.5" customHeight="1" thickTop="1">
      <c r="A58" s="927"/>
      <c r="B58" s="927"/>
      <c r="C58" s="928"/>
      <c r="D58" s="928"/>
      <c r="E58" s="928"/>
      <c r="F58" s="928"/>
      <c r="G58" s="928"/>
      <c r="H58" s="928"/>
      <c r="I58" s="928"/>
      <c r="J58" s="928"/>
      <c r="K58" s="964"/>
      <c r="L58" s="964"/>
      <c r="M58" s="928"/>
    </row>
    <row r="59" spans="1:13" ht="18" customHeight="1">
      <c r="A59" s="47"/>
      <c r="B59" s="1127"/>
      <c r="C59" s="1127"/>
      <c r="D59" s="1127"/>
      <c r="E59" s="1127"/>
      <c r="F59" s="1127"/>
      <c r="G59" s="1127"/>
      <c r="H59" s="1127"/>
      <c r="I59" s="1127"/>
      <c r="J59" s="1127"/>
      <c r="K59" s="1127"/>
      <c r="L59" s="1127"/>
      <c r="M59" s="1128"/>
    </row>
    <row r="60" spans="1:13" ht="18" customHeight="1" thickBot="1">
      <c r="A60" s="1225" t="s">
        <v>1224</v>
      </c>
      <c r="B60" s="723"/>
      <c r="C60" s="1226"/>
      <c r="D60" s="1226"/>
      <c r="E60" s="1226"/>
      <c r="F60" s="1226"/>
      <c r="G60" s="1226"/>
      <c r="H60" s="1226"/>
      <c r="I60" s="1226"/>
      <c r="J60" s="1226"/>
      <c r="K60" s="1226"/>
      <c r="L60" s="1226"/>
      <c r="M60" s="70" t="s">
        <v>1225</v>
      </c>
    </row>
    <row r="61" spans="1:13" ht="18" customHeight="1" thickTop="1">
      <c r="A61" s="1220"/>
      <c r="B61" s="2294" t="s">
        <v>873</v>
      </c>
      <c r="C61" s="2294"/>
      <c r="D61" s="2294"/>
      <c r="E61" s="2294"/>
      <c r="F61" s="2294" t="s">
        <v>875</v>
      </c>
      <c r="G61" s="2294"/>
      <c r="H61" s="2294"/>
      <c r="I61" s="2294"/>
      <c r="J61" s="2294" t="s">
        <v>876</v>
      </c>
      <c r="K61" s="2294"/>
      <c r="L61" s="1471"/>
      <c r="M61" s="1218"/>
    </row>
    <row r="62" spans="1:13" ht="18" customHeight="1">
      <c r="A62" s="232"/>
      <c r="B62" s="2302" t="s">
        <v>175</v>
      </c>
      <c r="C62" s="2302"/>
      <c r="D62" s="2302"/>
      <c r="E62" s="2302"/>
      <c r="F62" s="2302" t="s">
        <v>878</v>
      </c>
      <c r="G62" s="2302"/>
      <c r="H62" s="2302"/>
      <c r="I62" s="2302"/>
      <c r="J62" s="2302" t="s">
        <v>879</v>
      </c>
      <c r="K62" s="2302"/>
      <c r="L62" s="1474"/>
      <c r="M62" s="142"/>
    </row>
    <row r="63" spans="1:13" ht="18" customHeight="1">
      <c r="A63" s="121" t="s">
        <v>15</v>
      </c>
      <c r="B63" s="72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149" t="s">
        <v>251</v>
      </c>
    </row>
    <row r="64" spans="1:13" ht="18" customHeight="1">
      <c r="A64" s="269" t="s">
        <v>18</v>
      </c>
      <c r="B64" s="2365">
        <f>'[6]P95--101écoR6'!B64:C64</f>
        <v>1715</v>
      </c>
      <c r="C64" s="2365"/>
      <c r="D64" s="2365">
        <f>'[6]P95--101écoR6'!D64:E64</f>
        <v>0</v>
      </c>
      <c r="E64" s="2365"/>
      <c r="F64" s="2365">
        <f>'[6]P95--101écoR6'!E64</f>
        <v>176</v>
      </c>
      <c r="G64" s="2365"/>
      <c r="H64" s="2365"/>
      <c r="I64" s="2365"/>
      <c r="J64" s="2365">
        <f>'[6]P95--101écoR6'!H64</f>
        <v>963</v>
      </c>
      <c r="K64" s="2365"/>
      <c r="L64" s="1495"/>
      <c r="M64" s="139" t="s">
        <v>252</v>
      </c>
    </row>
    <row r="65" spans="1:13" ht="18" customHeight="1">
      <c r="A65" s="269" t="s">
        <v>19</v>
      </c>
      <c r="B65" s="2365">
        <f>'[6]P95--101écoR6'!B65:C65</f>
        <v>54623</v>
      </c>
      <c r="C65" s="2365"/>
      <c r="D65" s="2365">
        <f>'[6]P95--101écoR6'!D65:E65</f>
        <v>0</v>
      </c>
      <c r="E65" s="2365"/>
      <c r="F65" s="2365">
        <f>'[6]P95--101écoR6'!E65</f>
        <v>3829</v>
      </c>
      <c r="G65" s="2365"/>
      <c r="H65" s="2365"/>
      <c r="I65" s="2365"/>
      <c r="J65" s="2365">
        <f>'[6]P95--101écoR6'!H65</f>
        <v>34370</v>
      </c>
      <c r="K65" s="2365"/>
      <c r="L65" s="1495"/>
      <c r="M65" s="139" t="s">
        <v>253</v>
      </c>
    </row>
    <row r="66" spans="1:13" ht="18" customHeight="1">
      <c r="A66" s="46" t="s">
        <v>16</v>
      </c>
      <c r="B66" s="1495"/>
      <c r="C66" s="1495"/>
      <c r="D66" s="1495"/>
      <c r="E66" s="1495"/>
      <c r="F66" s="1495"/>
      <c r="G66" s="1495"/>
      <c r="H66" s="1495"/>
      <c r="I66" s="1495"/>
      <c r="J66" s="1495"/>
      <c r="K66" s="1495"/>
      <c r="L66" s="1495"/>
      <c r="M66" s="166" t="s">
        <v>254</v>
      </c>
    </row>
    <row r="67" spans="1:13" ht="18" customHeight="1">
      <c r="A67" s="269" t="s">
        <v>18</v>
      </c>
      <c r="B67" s="2365">
        <f>'[6]P95--101écoR6'!B67:C67</f>
        <v>26168</v>
      </c>
      <c r="C67" s="2365"/>
      <c r="D67" s="2365">
        <f>'[6]P95--101écoR6'!D67:E67</f>
        <v>0</v>
      </c>
      <c r="E67" s="2365"/>
      <c r="F67" s="2365">
        <f>'[6]P95--101écoR6'!E67</f>
        <v>6453</v>
      </c>
      <c r="G67" s="2365"/>
      <c r="H67" s="2365"/>
      <c r="I67" s="2365"/>
      <c r="J67" s="2365">
        <f>'[6]P95--101écoR6'!H67</f>
        <v>6425</v>
      </c>
      <c r="K67" s="2365"/>
      <c r="L67" s="1495"/>
      <c r="M67" s="139" t="s">
        <v>252</v>
      </c>
    </row>
    <row r="68" spans="1:13" s="302" customFormat="1" ht="18" customHeight="1">
      <c r="A68" s="269" t="s">
        <v>19</v>
      </c>
      <c r="B68" s="2365">
        <f>'[6]P95--101écoR6'!B68:C68</f>
        <v>91718</v>
      </c>
      <c r="C68" s="2365"/>
      <c r="D68" s="2365">
        <f>'[6]P95--101écoR6'!D68:E68</f>
        <v>0</v>
      </c>
      <c r="E68" s="2365"/>
      <c r="F68" s="2365">
        <f>'[6]P95--101écoR6'!E68</f>
        <v>19346</v>
      </c>
      <c r="G68" s="2365"/>
      <c r="H68" s="2365"/>
      <c r="I68" s="2365"/>
      <c r="J68" s="2365">
        <f>'[6]P95--101écoR6'!H68</f>
        <v>24640</v>
      </c>
      <c r="K68" s="2365"/>
      <c r="L68" s="1495"/>
      <c r="M68" s="139" t="s">
        <v>253</v>
      </c>
    </row>
    <row r="69" spans="1:13" s="302" customFormat="1" ht="18" customHeight="1">
      <c r="A69" s="46" t="s">
        <v>1271</v>
      </c>
      <c r="B69" s="1495"/>
      <c r="C69" s="1495"/>
      <c r="D69" s="1495"/>
      <c r="E69" s="1495"/>
      <c r="F69" s="1495"/>
      <c r="G69" s="1495"/>
      <c r="H69" s="1495"/>
      <c r="I69" s="1495"/>
      <c r="J69" s="1495"/>
      <c r="K69" s="1495"/>
      <c r="L69" s="1495"/>
      <c r="M69" s="149" t="s">
        <v>1253</v>
      </c>
    </row>
    <row r="70" spans="1:13" s="302" customFormat="1" ht="18" customHeight="1">
      <c r="A70" s="269" t="s">
        <v>18</v>
      </c>
      <c r="B70" s="2365">
        <f>'[6]P95--101écoR6'!B70:C70</f>
        <v>1004</v>
      </c>
      <c r="C70" s="2365"/>
      <c r="D70" s="2365">
        <f>'[6]P95--101écoR6'!D70:E70</f>
        <v>0</v>
      </c>
      <c r="E70" s="2365"/>
      <c r="F70" s="2365">
        <f>'[6]P95--101écoR6'!E70</f>
        <v>34</v>
      </c>
      <c r="G70" s="2365"/>
      <c r="H70" s="2365"/>
      <c r="I70" s="2365"/>
      <c r="J70" s="2365">
        <f>'[6]P95--101écoR6'!H70</f>
        <v>777</v>
      </c>
      <c r="K70" s="2365"/>
      <c r="L70" s="1495"/>
      <c r="M70" s="139" t="s">
        <v>252</v>
      </c>
    </row>
    <row r="71" spans="1:13" s="302" customFormat="1" ht="18" customHeight="1">
      <c r="A71" s="269" t="s">
        <v>19</v>
      </c>
      <c r="B71" s="2365">
        <f>'[6]P95--101écoR6'!B71:C71</f>
        <v>57115</v>
      </c>
      <c r="C71" s="2365"/>
      <c r="D71" s="2365">
        <f>'[6]P95--101écoR6'!D71:E71</f>
        <v>0</v>
      </c>
      <c r="E71" s="2365"/>
      <c r="F71" s="2365">
        <f>'[6]P95--101écoR6'!E71</f>
        <v>3929</v>
      </c>
      <c r="G71" s="2365"/>
      <c r="H71" s="2365"/>
      <c r="I71" s="2365"/>
      <c r="J71" s="2365">
        <f>'[6]P95--101écoR6'!H71</f>
        <v>44116</v>
      </c>
      <c r="K71" s="2365"/>
      <c r="L71" s="1495"/>
      <c r="M71" s="139" t="s">
        <v>253</v>
      </c>
    </row>
    <row r="72" spans="1:13" ht="18" customHeight="1">
      <c r="A72" s="46" t="s">
        <v>17</v>
      </c>
      <c r="B72" s="1495"/>
      <c r="C72" s="1495"/>
      <c r="D72" s="1495"/>
      <c r="E72" s="1495"/>
      <c r="F72" s="1495"/>
      <c r="G72" s="1495"/>
      <c r="H72" s="1495"/>
      <c r="I72" s="1495"/>
      <c r="J72" s="1495"/>
      <c r="K72" s="1495"/>
      <c r="L72" s="1495"/>
      <c r="M72" s="149" t="s">
        <v>256</v>
      </c>
    </row>
    <row r="73" spans="1:13" ht="18" customHeight="1">
      <c r="A73" s="269" t="s">
        <v>18</v>
      </c>
      <c r="B73" s="2365">
        <f>'[6]P95--101écoR6'!B73:C73</f>
        <v>1148</v>
      </c>
      <c r="C73" s="2365"/>
      <c r="D73" s="2365">
        <f>'[6]P95--101écoR6'!D73:E73</f>
        <v>0</v>
      </c>
      <c r="E73" s="2365"/>
      <c r="F73" s="2365">
        <f>'[6]P95--101écoR6'!E73</f>
        <v>336</v>
      </c>
      <c r="G73" s="2365"/>
      <c r="H73" s="2365"/>
      <c r="I73" s="2365"/>
      <c r="J73" s="2365">
        <f>'[6]P95--101écoR6'!H73</f>
        <v>723</v>
      </c>
      <c r="K73" s="2365"/>
      <c r="L73" s="1495"/>
      <c r="M73" s="139" t="s">
        <v>252</v>
      </c>
    </row>
    <row r="74" spans="1:13" ht="18" customHeight="1">
      <c r="A74" s="269" t="s">
        <v>19</v>
      </c>
      <c r="B74" s="2365">
        <f>'[6]P95--101écoR6'!B74:C74</f>
        <v>70556</v>
      </c>
      <c r="C74" s="2365"/>
      <c r="D74" s="2365">
        <f>'[6]P95--101écoR6'!D74:E74</f>
        <v>0</v>
      </c>
      <c r="E74" s="2365"/>
      <c r="F74" s="2365">
        <f>'[6]P95--101écoR6'!E74</f>
        <v>19608</v>
      </c>
      <c r="G74" s="2365"/>
      <c r="H74" s="2365"/>
      <c r="I74" s="2365"/>
      <c r="J74" s="2365">
        <f>'[6]P95--101écoR6'!H74</f>
        <v>46260</v>
      </c>
      <c r="K74" s="2365"/>
      <c r="L74" s="1495"/>
      <c r="M74" s="139" t="s">
        <v>253</v>
      </c>
    </row>
    <row r="75" spans="1:13" ht="18" customHeight="1">
      <c r="A75" s="46" t="s">
        <v>880</v>
      </c>
      <c r="B75" s="1495"/>
      <c r="C75" s="1495"/>
      <c r="D75" s="1495"/>
      <c r="E75" s="1495"/>
      <c r="F75" s="1495"/>
      <c r="G75" s="1495"/>
      <c r="H75" s="1495"/>
      <c r="I75" s="1495"/>
      <c r="J75" s="1495"/>
      <c r="K75" s="1495"/>
      <c r="L75" s="1495"/>
      <c r="M75" s="149" t="s">
        <v>257</v>
      </c>
    </row>
    <row r="76" spans="1:13" s="263" customFormat="1" ht="18" customHeight="1">
      <c r="A76" s="46" t="s">
        <v>18</v>
      </c>
      <c r="B76" s="2367">
        <f>'[6]P95--101écoR6'!B76:C76</f>
        <v>30035</v>
      </c>
      <c r="C76" s="2367"/>
      <c r="D76" s="2367">
        <f>'[6]P95--101écoR6'!D76:E76</f>
        <v>0</v>
      </c>
      <c r="E76" s="2367"/>
      <c r="F76" s="2367">
        <f>'[6]P95--101écoR6'!E76</f>
        <v>6999</v>
      </c>
      <c r="G76" s="2367"/>
      <c r="H76" s="2367"/>
      <c r="I76" s="2367"/>
      <c r="J76" s="2367">
        <f>'[6]P95--101écoR6'!H76</f>
        <v>8888</v>
      </c>
      <c r="K76" s="2367"/>
      <c r="L76" s="1496"/>
      <c r="M76" s="149" t="s">
        <v>252</v>
      </c>
    </row>
    <row r="77" spans="1:13" s="263" customFormat="1" ht="18" customHeight="1" thickBot="1">
      <c r="A77" s="1196" t="s">
        <v>19</v>
      </c>
      <c r="B77" s="2386">
        <f>'[6]P95--101écoR6'!B77:C77</f>
        <v>274012</v>
      </c>
      <c r="C77" s="2386"/>
      <c r="D77" s="2386">
        <f>'[6]P95--101écoR6'!D77:E77</f>
        <v>0</v>
      </c>
      <c r="E77" s="2386"/>
      <c r="F77" s="2386">
        <f>'[6]P95--101écoR6'!E77</f>
        <v>46712</v>
      </c>
      <c r="G77" s="2386"/>
      <c r="H77" s="2386"/>
      <c r="I77" s="2386"/>
      <c r="J77" s="2386">
        <f>'[6]P95--101écoR6'!H77</f>
        <v>149386</v>
      </c>
      <c r="K77" s="2386"/>
      <c r="L77" s="1512"/>
      <c r="M77" s="1267" t="s">
        <v>253</v>
      </c>
    </row>
    <row r="78" spans="1:13" s="263" customFormat="1" ht="18" customHeight="1" thickTop="1">
      <c r="A78" s="102" t="s">
        <v>406</v>
      </c>
      <c r="B78" s="102"/>
      <c r="C78" s="81"/>
      <c r="D78" s="81"/>
      <c r="E78" s="81"/>
      <c r="F78" s="81"/>
      <c r="G78" s="81"/>
      <c r="H78" s="81"/>
      <c r="I78" s="81"/>
      <c r="J78" s="81"/>
      <c r="K78" s="726"/>
      <c r="L78" s="726"/>
      <c r="M78" s="265" t="s">
        <v>408</v>
      </c>
    </row>
    <row r="79" spans="1:13" s="317" customFormat="1" ht="18" customHeight="1">
      <c r="A79" s="102" t="s">
        <v>407</v>
      </c>
      <c r="B79" s="102"/>
      <c r="C79" s="81"/>
      <c r="D79" s="81"/>
      <c r="E79" s="81"/>
      <c r="F79" s="81"/>
      <c r="G79" s="81"/>
      <c r="H79" s="81"/>
      <c r="I79" s="81"/>
      <c r="J79" s="81"/>
      <c r="K79" s="726"/>
      <c r="L79" s="726"/>
      <c r="M79" s="81" t="s">
        <v>409</v>
      </c>
    </row>
    <row r="80" spans="1:13" s="302" customFormat="1" ht="18" customHeight="1">
      <c r="A80" s="102"/>
      <c r="B80" s="102"/>
      <c r="C80" s="81"/>
      <c r="D80" s="81"/>
      <c r="E80" s="81"/>
      <c r="F80" s="81"/>
      <c r="G80" s="81"/>
      <c r="H80" s="81"/>
      <c r="I80" s="81"/>
      <c r="J80" s="81"/>
      <c r="K80" s="726"/>
      <c r="L80" s="726"/>
      <c r="M80" s="81"/>
    </row>
    <row r="81" spans="1:13" ht="18" customHeight="1">
      <c r="A81" s="431" t="s">
        <v>128</v>
      </c>
      <c r="B81" s="427"/>
      <c r="C81" s="263"/>
      <c r="G81" s="727"/>
      <c r="K81" s="427"/>
      <c r="L81" s="427"/>
      <c r="M81" s="428" t="s">
        <v>258</v>
      </c>
    </row>
    <row r="82" spans="1:13" ht="18" customHeight="1">
      <c r="A82" s="719"/>
      <c r="B82" s="263"/>
      <c r="C82" s="263"/>
      <c r="D82" s="263"/>
      <c r="E82" s="263"/>
      <c r="F82" s="263"/>
      <c r="G82" s="727"/>
      <c r="H82" s="263"/>
      <c r="I82" s="263"/>
      <c r="J82" s="263"/>
      <c r="K82" s="263"/>
      <c r="L82" s="263"/>
      <c r="M82" s="263"/>
    </row>
    <row r="83" spans="1:13" ht="18" customHeight="1">
      <c r="A83" s="150" t="s">
        <v>112</v>
      </c>
      <c r="M83" s="107" t="s">
        <v>259</v>
      </c>
    </row>
    <row r="84" spans="1:13" s="263" customFormat="1" ht="18" customHeight="1" thickBot="1">
      <c r="A84" s="103" t="s">
        <v>20</v>
      </c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 t="s">
        <v>260</v>
      </c>
    </row>
    <row r="85" spans="1:13" ht="18" customHeight="1" thickTop="1">
      <c r="A85" s="1387"/>
      <c r="B85" s="1322"/>
      <c r="C85" s="1322"/>
      <c r="D85" s="1323"/>
      <c r="E85" s="1323">
        <v>2017</v>
      </c>
      <c r="F85" s="1323"/>
      <c r="G85" s="1576"/>
      <c r="H85" s="1323">
        <v>2016</v>
      </c>
      <c r="I85" s="1316"/>
      <c r="J85" s="1318"/>
      <c r="K85" s="1319"/>
      <c r="L85" s="1319"/>
      <c r="M85" s="1316"/>
    </row>
    <row r="86" spans="1:13" ht="18" customHeight="1">
      <c r="A86" s="262" t="s">
        <v>583</v>
      </c>
      <c r="B86" s="62"/>
      <c r="C86" s="62"/>
      <c r="D86" s="32"/>
      <c r="E86" s="32"/>
      <c r="F86" s="247"/>
      <c r="G86" s="32"/>
      <c r="H86" s="32"/>
      <c r="I86" s="32"/>
      <c r="J86" s="62"/>
      <c r="K86" s="62"/>
      <c r="L86" s="62"/>
      <c r="M86" s="465" t="s">
        <v>591</v>
      </c>
    </row>
    <row r="87" spans="1:13" ht="18" customHeight="1">
      <c r="A87" s="269" t="s">
        <v>877</v>
      </c>
      <c r="B87" s="62"/>
      <c r="C87" s="62"/>
      <c r="D87" s="32"/>
      <c r="E87" s="268">
        <f>'[9]P95--101écoR6'!E87</f>
        <v>3350.9</v>
      </c>
      <c r="F87" s="268"/>
      <c r="G87" s="268"/>
      <c r="H87" s="268">
        <f>'[9]P95--101écoR6'!H87</f>
        <v>3303.7</v>
      </c>
      <c r="I87" s="32"/>
      <c r="J87" s="62"/>
      <c r="K87" s="62"/>
      <c r="L87" s="62"/>
      <c r="M87" s="239" t="s">
        <v>874</v>
      </c>
    </row>
    <row r="88" spans="1:13" ht="18" customHeight="1">
      <c r="A88" s="269" t="s">
        <v>881</v>
      </c>
      <c r="B88" s="272"/>
      <c r="C88" s="272"/>
      <c r="D88" s="247"/>
      <c r="E88" s="268">
        <f>'[9]P95--101écoR6'!E88</f>
        <v>16.600000000000001</v>
      </c>
      <c r="F88" s="268"/>
      <c r="G88" s="268"/>
      <c r="H88" s="268">
        <f>'[9]P95--101écoR6'!H88</f>
        <v>52.2</v>
      </c>
      <c r="I88" s="32"/>
      <c r="J88" s="62"/>
      <c r="K88" s="62"/>
      <c r="L88" s="62"/>
      <c r="M88" s="139" t="s">
        <v>882</v>
      </c>
    </row>
    <row r="89" spans="1:13" ht="18" customHeight="1">
      <c r="A89" s="262" t="s">
        <v>586</v>
      </c>
      <c r="B89" s="69"/>
      <c r="C89" s="69"/>
      <c r="D89" s="615"/>
      <c r="E89" s="1984"/>
      <c r="F89" s="720"/>
      <c r="G89" s="282"/>
      <c r="H89" s="282"/>
      <c r="I89" s="336"/>
      <c r="J89" s="728"/>
      <c r="K89" s="728"/>
      <c r="L89" s="728"/>
      <c r="M89" s="133" t="s">
        <v>594</v>
      </c>
    </row>
    <row r="90" spans="1:13" ht="18" customHeight="1">
      <c r="A90" s="269" t="s">
        <v>883</v>
      </c>
      <c r="B90" s="62"/>
      <c r="C90" s="62"/>
      <c r="D90" s="32"/>
      <c r="E90" s="268">
        <f>'[9]P95--101écoR6'!E90</f>
        <v>106</v>
      </c>
      <c r="F90" s="268"/>
      <c r="G90" s="2188"/>
      <c r="H90" s="2188">
        <f>'[9]P95--101écoR6'!H90</f>
        <v>124.2</v>
      </c>
      <c r="I90" s="730"/>
      <c r="J90" s="729"/>
      <c r="K90" s="729"/>
      <c r="L90" s="729"/>
      <c r="M90" s="239" t="s">
        <v>884</v>
      </c>
    </row>
    <row r="91" spans="1:13" ht="18" customHeight="1">
      <c r="A91" s="269" t="s">
        <v>885</v>
      </c>
      <c r="B91" s="62"/>
      <c r="C91" s="62"/>
      <c r="D91" s="32"/>
      <c r="E91" s="268">
        <f>'[9]P95--101écoR6'!E91</f>
        <v>0.1</v>
      </c>
      <c r="F91" s="268"/>
      <c r="G91" s="1985"/>
      <c r="H91" s="1985">
        <f>'[9]P95--101écoR6'!H91</f>
        <v>0.6</v>
      </c>
      <c r="I91" s="141"/>
      <c r="J91" s="141"/>
      <c r="K91" s="141"/>
      <c r="L91" s="141"/>
      <c r="M91" s="239" t="s">
        <v>886</v>
      </c>
    </row>
    <row r="92" spans="1:13" ht="18" customHeight="1" thickBot="1">
      <c r="A92" s="1275" t="s">
        <v>887</v>
      </c>
      <c r="B92" s="1294"/>
      <c r="C92" s="1294"/>
      <c r="D92" s="1295"/>
      <c r="E92" s="1562">
        <f>'[9]P95--101écoR6'!E92</f>
        <v>17.8</v>
      </c>
      <c r="F92" s="1562"/>
      <c r="G92" s="1986"/>
      <c r="H92" s="1986">
        <f>'[9]P95--101écoR6'!H92</f>
        <v>15.8</v>
      </c>
      <c r="I92" s="1274"/>
      <c r="J92" s="1563"/>
      <c r="K92" s="1564"/>
      <c r="L92" s="1564"/>
      <c r="M92" s="1207" t="s">
        <v>888</v>
      </c>
    </row>
    <row r="93" spans="1:13" ht="18" customHeight="1" thickTop="1">
      <c r="A93" s="102" t="s">
        <v>482</v>
      </c>
      <c r="B93" s="153"/>
      <c r="C93" s="153"/>
      <c r="D93" s="1475"/>
      <c r="E93" s="728"/>
      <c r="F93" s="336"/>
      <c r="J93" s="517"/>
      <c r="K93" s="24"/>
      <c r="L93" s="24"/>
      <c r="M93" s="81" t="s">
        <v>483</v>
      </c>
    </row>
    <row r="94" spans="1:13" ht="18" customHeight="1">
      <c r="A94" s="102"/>
      <c r="B94" s="153"/>
      <c r="C94" s="153"/>
      <c r="D94" s="612"/>
      <c r="E94" s="153"/>
      <c r="F94" s="612"/>
      <c r="G94" s="153"/>
      <c r="H94" s="153"/>
      <c r="I94" s="612"/>
      <c r="J94" s="153"/>
      <c r="K94" s="153"/>
      <c r="L94" s="153"/>
      <c r="M94" s="229"/>
    </row>
    <row r="95" spans="1:13" ht="18" customHeight="1">
      <c r="A95" s="150" t="s">
        <v>590</v>
      </c>
      <c r="B95" s="153"/>
      <c r="C95" s="153"/>
      <c r="D95" s="612"/>
      <c r="E95" s="153"/>
      <c r="F95" s="336"/>
      <c r="G95" s="153"/>
      <c r="H95" s="153"/>
      <c r="I95" s="612"/>
      <c r="J95" s="153"/>
      <c r="K95" s="153"/>
      <c r="L95" s="153"/>
      <c r="M95" s="468" t="s">
        <v>598</v>
      </c>
    </row>
    <row r="96" spans="1:13" ht="18" customHeight="1" thickBot="1">
      <c r="A96" s="103" t="s">
        <v>20</v>
      </c>
      <c r="B96" s="69"/>
      <c r="C96" s="69"/>
      <c r="D96" s="1474"/>
      <c r="E96" s="69"/>
      <c r="F96" s="1474"/>
      <c r="G96" s="1474"/>
      <c r="H96" s="69"/>
      <c r="I96" s="1474"/>
      <c r="J96" s="69"/>
      <c r="K96" s="69"/>
      <c r="L96" s="69"/>
      <c r="M96" s="81" t="s">
        <v>260</v>
      </c>
    </row>
    <row r="97" spans="1:13" ht="18" customHeight="1" thickTop="1">
      <c r="A97" s="1316"/>
      <c r="B97" s="1316"/>
      <c r="C97" s="1316"/>
      <c r="D97" s="1316"/>
      <c r="E97" s="1317">
        <v>2017</v>
      </c>
      <c r="F97" s="1317"/>
      <c r="G97" s="1317"/>
      <c r="H97" s="1317">
        <v>2016</v>
      </c>
      <c r="I97" s="1316"/>
      <c r="J97" s="1318"/>
      <c r="K97" s="1319"/>
      <c r="L97" s="1319"/>
      <c r="M97" s="1320"/>
    </row>
    <row r="98" spans="1:13" ht="18" customHeight="1">
      <c r="A98" s="733" t="s">
        <v>723</v>
      </c>
      <c r="B98" s="734"/>
      <c r="C98" s="731"/>
      <c r="D98" s="732"/>
      <c r="E98" s="1987">
        <f>'[9]P95--101écoR6'!E98</f>
        <v>10009</v>
      </c>
      <c r="F98" s="519"/>
      <c r="G98" s="1987"/>
      <c r="H98" s="1987">
        <f>'[9]P95--101écoR6'!H98</f>
        <v>9531</v>
      </c>
      <c r="I98" s="247"/>
      <c r="J98" s="272"/>
      <c r="K98" s="272"/>
      <c r="L98" s="272"/>
      <c r="M98" s="139" t="s">
        <v>889</v>
      </c>
    </row>
    <row r="99" spans="1:13" ht="18" customHeight="1" thickBot="1">
      <c r="A99" s="1183" t="s">
        <v>10</v>
      </c>
      <c r="B99" s="1565"/>
      <c r="C99" s="1268"/>
      <c r="D99" s="1491"/>
      <c r="E99" s="1575">
        <f>'[9]P95--101écoR6'!E99</f>
        <v>31.9</v>
      </c>
      <c r="F99" s="1575"/>
      <c r="G99" s="1857"/>
      <c r="H99" s="1857">
        <f>'[9]P95--101écoR6'!H99</f>
        <v>31.7</v>
      </c>
      <c r="I99" s="1491"/>
      <c r="J99" s="1268"/>
      <c r="K99" s="1388"/>
      <c r="L99" s="1388"/>
      <c r="M99" s="1566" t="s">
        <v>188</v>
      </c>
    </row>
    <row r="100" spans="1:13" ht="18" customHeight="1" thickTop="1">
      <c r="A100" s="102" t="s">
        <v>482</v>
      </c>
      <c r="M100" s="235" t="s">
        <v>483</v>
      </c>
    </row>
    <row r="101" spans="1:13" ht="18" customHeight="1">
      <c r="A101" s="456"/>
    </row>
    <row r="102" spans="1:13" ht="18" customHeight="1" thickBot="1">
      <c r="A102" s="150" t="s">
        <v>625</v>
      </c>
      <c r="M102" s="107" t="s">
        <v>626</v>
      </c>
    </row>
    <row r="103" spans="1:13" ht="18" customHeight="1" thickTop="1">
      <c r="A103" s="1234"/>
      <c r="B103" s="2329" t="s">
        <v>262</v>
      </c>
      <c r="C103" s="2329"/>
      <c r="D103" s="2329" t="s">
        <v>487</v>
      </c>
      <c r="E103" s="2329"/>
      <c r="F103" s="2329"/>
      <c r="G103" s="2329"/>
      <c r="H103" s="2349" t="s">
        <v>261</v>
      </c>
      <c r="I103" s="2349"/>
      <c r="J103" s="1490"/>
      <c r="K103" s="1236"/>
      <c r="L103" s="1236"/>
      <c r="M103" s="1237"/>
    </row>
    <row r="104" spans="1:13" ht="18" customHeight="1">
      <c r="A104" s="303"/>
      <c r="B104" s="2330"/>
      <c r="C104" s="2330"/>
      <c r="D104" s="2330"/>
      <c r="E104" s="2330"/>
      <c r="F104" s="2330"/>
      <c r="G104" s="2330"/>
      <c r="H104" s="303" t="s">
        <v>488</v>
      </c>
      <c r="I104" s="1507"/>
      <c r="J104" s="1507"/>
      <c r="K104" s="305"/>
      <c r="L104" s="305"/>
      <c r="M104" s="304"/>
    </row>
    <row r="105" spans="1:13" ht="18" customHeight="1">
      <c r="A105" s="306"/>
      <c r="B105" s="2331" t="s">
        <v>94</v>
      </c>
      <c r="C105" s="2331"/>
      <c r="D105" s="2331" t="s">
        <v>489</v>
      </c>
      <c r="E105" s="2331"/>
      <c r="F105" s="2331"/>
      <c r="G105" s="2331"/>
      <c r="H105" s="2331" t="s">
        <v>93</v>
      </c>
      <c r="I105" s="2331"/>
      <c r="J105" s="1487"/>
      <c r="K105" s="307"/>
      <c r="L105" s="307"/>
      <c r="M105" s="304"/>
    </row>
    <row r="106" spans="1:13" ht="18" customHeight="1">
      <c r="A106" s="306"/>
      <c r="B106" s="2332"/>
      <c r="C106" s="2332"/>
      <c r="D106" s="2332"/>
      <c r="E106" s="2332"/>
      <c r="F106" s="2332"/>
      <c r="G106" s="2332"/>
      <c r="H106" s="2348" t="s">
        <v>490</v>
      </c>
      <c r="I106" s="2348"/>
      <c r="J106" s="1510"/>
      <c r="K106" s="309"/>
      <c r="L106" s="307"/>
      <c r="M106" s="304"/>
    </row>
    <row r="107" spans="1:13" ht="18" customHeight="1">
      <c r="A107" s="236"/>
      <c r="B107" s="2327" t="s">
        <v>491</v>
      </c>
      <c r="C107" s="2327"/>
      <c r="D107" s="2327" t="s">
        <v>492</v>
      </c>
      <c r="E107" s="2327"/>
      <c r="F107" s="2328" t="s">
        <v>600</v>
      </c>
      <c r="G107" s="2328"/>
      <c r="H107" s="154"/>
      <c r="I107" s="1485"/>
      <c r="J107" s="1485"/>
      <c r="K107" s="154"/>
      <c r="L107" s="154"/>
      <c r="M107" s="141"/>
    </row>
    <row r="108" spans="1:13" ht="18" customHeight="1">
      <c r="A108" s="232"/>
      <c r="B108" s="2326" t="s">
        <v>264</v>
      </c>
      <c r="C108" s="2326"/>
      <c r="D108" s="2326" t="s">
        <v>263</v>
      </c>
      <c r="E108" s="2326"/>
      <c r="F108" s="2326" t="s">
        <v>601</v>
      </c>
      <c r="G108" s="2326"/>
      <c r="H108" s="1486"/>
      <c r="I108" s="1486"/>
      <c r="J108" s="1486"/>
      <c r="K108" s="152"/>
      <c r="L108" s="152"/>
      <c r="M108" s="142"/>
    </row>
    <row r="109" spans="1:13" ht="18" customHeight="1">
      <c r="A109" s="232"/>
      <c r="B109" s="1097">
        <v>2017</v>
      </c>
      <c r="C109" s="1097">
        <v>2016</v>
      </c>
      <c r="D109" s="1097">
        <v>2017</v>
      </c>
      <c r="E109" s="1097">
        <v>2016</v>
      </c>
      <c r="F109" s="1097">
        <v>2017</v>
      </c>
      <c r="G109" s="1097">
        <v>2016</v>
      </c>
      <c r="H109" s="1097">
        <v>2017</v>
      </c>
      <c r="I109" s="1097">
        <v>2016</v>
      </c>
      <c r="J109" s="1486"/>
      <c r="K109" s="152"/>
      <c r="L109" s="187"/>
      <c r="M109" s="239"/>
    </row>
    <row r="110" spans="1:13" ht="18" customHeight="1">
      <c r="A110" s="310" t="s">
        <v>493</v>
      </c>
      <c r="B110" s="1508">
        <f>'[9]P95--101écoR6'!B110</f>
        <v>123852</v>
      </c>
      <c r="C110" s="1508">
        <f>'[9]P95--101écoR6'!C110</f>
        <v>115002</v>
      </c>
      <c r="D110" s="664">
        <f>'[9]P95--101écoR6'!D110</f>
        <v>35369</v>
      </c>
      <c r="E110" s="1508">
        <f>'[9]P95--101écoR6'!E110</f>
        <v>48355</v>
      </c>
      <c r="F110" s="1508">
        <f>'[9]P95--101écoR6'!F110</f>
        <v>95865</v>
      </c>
      <c r="G110" s="521">
        <f>'[9]P95--101écoR6'!G110</f>
        <v>96298</v>
      </c>
      <c r="H110" s="382">
        <f>'[9]P95--101écoR6'!H110</f>
        <v>128223</v>
      </c>
      <c r="I110" s="521">
        <f>'[9]P95--101écoR6'!I110</f>
        <v>141975</v>
      </c>
      <c r="J110" s="1511"/>
      <c r="K110" s="311"/>
      <c r="L110" s="312"/>
      <c r="M110" s="1988" t="s">
        <v>494</v>
      </c>
    </row>
    <row r="111" spans="1:13" ht="18" customHeight="1" thickBot="1">
      <c r="A111" s="1291" t="s">
        <v>10</v>
      </c>
      <c r="B111" s="1491">
        <f>'[9]P95--101écoR6'!B111</f>
        <v>5.9</v>
      </c>
      <c r="C111" s="1491">
        <f>'[9]P95--101écoR6'!C111</f>
        <v>5.8</v>
      </c>
      <c r="D111" s="1268">
        <f>'[9]P95--101écoR6'!D111</f>
        <v>11.6</v>
      </c>
      <c r="E111" s="1491">
        <f>'[9]P95--101écoR6'!E111</f>
        <v>16.2</v>
      </c>
      <c r="F111" s="1491">
        <f>'[9]P95--101écoR6'!F111</f>
        <v>14.9</v>
      </c>
      <c r="G111" s="1491">
        <f>'[9]P95--101écoR6'!G111</f>
        <v>15.4</v>
      </c>
      <c r="H111" s="1268">
        <f>'[9]P95--101écoR6'!H111</f>
        <v>11.3</v>
      </c>
      <c r="I111" s="1491">
        <f>'[9]P95--101écoR6'!I111</f>
        <v>12.8</v>
      </c>
      <c r="J111" s="1491"/>
      <c r="K111" s="1268"/>
      <c r="L111" s="1268"/>
      <c r="M111" s="1292" t="s">
        <v>188</v>
      </c>
    </row>
    <row r="112" spans="1:13" ht="18" customHeight="1" thickTop="1">
      <c r="A112" s="313" t="s">
        <v>495</v>
      </c>
      <c r="B112" s="314"/>
      <c r="C112" s="315"/>
      <c r="D112" s="315"/>
      <c r="E112" s="315"/>
      <c r="F112" s="315"/>
      <c r="G112" s="315"/>
      <c r="H112" s="315"/>
      <c r="I112" s="315"/>
      <c r="J112" s="315"/>
      <c r="K112" s="314"/>
      <c r="L112" s="314"/>
      <c r="M112" s="316" t="s">
        <v>496</v>
      </c>
    </row>
    <row r="113" spans="1:13" ht="18" customHeight="1">
      <c r="A113" s="959" t="s">
        <v>482</v>
      </c>
      <c r="B113" s="960"/>
      <c r="C113" s="960"/>
      <c r="D113" s="960"/>
      <c r="E113" s="960"/>
      <c r="F113" s="960"/>
      <c r="G113" s="960"/>
      <c r="H113" s="960"/>
      <c r="I113" s="960"/>
      <c r="J113" s="960"/>
      <c r="K113" s="960"/>
      <c r="L113" s="960"/>
      <c r="M113" s="1989" t="s">
        <v>483</v>
      </c>
    </row>
    <row r="114" spans="1:13" ht="18" customHeight="1"/>
    <row r="115" spans="1:13" ht="27.75" customHeight="1" thickBot="1">
      <c r="A115" s="158"/>
      <c r="B115" s="156"/>
      <c r="C115" s="157"/>
      <c r="D115" s="157"/>
      <c r="E115" s="157"/>
      <c r="F115" s="157"/>
      <c r="G115" s="157"/>
      <c r="H115" s="157"/>
      <c r="I115" s="157"/>
      <c r="J115" s="157"/>
      <c r="K115" s="156"/>
      <c r="L115" s="156"/>
      <c r="M115" s="224"/>
    </row>
    <row r="116" spans="1:13" ht="13.5" customHeight="1" thickTop="1">
      <c r="A116" s="927"/>
      <c r="B116" s="927"/>
      <c r="C116" s="928"/>
      <c r="D116" s="928"/>
      <c r="E116" s="928"/>
      <c r="F116" s="928"/>
      <c r="G116" s="928"/>
      <c r="H116" s="928"/>
      <c r="I116" s="928"/>
      <c r="J116" s="928"/>
      <c r="K116" s="964"/>
      <c r="L116" s="964"/>
      <c r="M116" s="928"/>
    </row>
    <row r="117" spans="1:13" ht="18" customHeight="1">
      <c r="A117" s="318"/>
      <c r="B117" s="302"/>
      <c r="C117" s="302"/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</row>
    <row r="118" spans="1:13" s="263" customFormat="1" ht="18" customHeight="1">
      <c r="A118" s="431" t="s">
        <v>627</v>
      </c>
      <c r="B118" s="427"/>
      <c r="D118" s="81"/>
      <c r="E118" s="81"/>
      <c r="F118" s="81"/>
      <c r="G118" s="81"/>
      <c r="H118" s="81"/>
      <c r="I118" s="81"/>
      <c r="J118" s="81"/>
      <c r="K118" s="427"/>
      <c r="L118" s="427"/>
      <c r="M118" s="428" t="s">
        <v>628</v>
      </c>
    </row>
    <row r="119" spans="1:13" s="263" customFormat="1" ht="18" customHeight="1">
      <c r="A119" s="719"/>
    </row>
    <row r="120" spans="1:13" s="263" customFormat="1" ht="18" customHeight="1" thickBot="1">
      <c r="A120" s="150" t="s">
        <v>629</v>
      </c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151" t="s">
        <v>630</v>
      </c>
    </row>
    <row r="121" spans="1:13" ht="18" customHeight="1" thickTop="1">
      <c r="A121" s="1316"/>
      <c r="B121" s="1316"/>
      <c r="C121" s="1316"/>
      <c r="D121" s="1316"/>
      <c r="E121" s="1317">
        <v>2017</v>
      </c>
      <c r="F121" s="1317"/>
      <c r="G121" s="1317"/>
      <c r="H121" s="1317">
        <v>2016</v>
      </c>
      <c r="I121" s="1316"/>
      <c r="J121" s="1318"/>
      <c r="K121" s="1319"/>
      <c r="L121" s="1319"/>
      <c r="M121" s="1320"/>
    </row>
    <row r="122" spans="1:13" ht="18" customHeight="1">
      <c r="A122" s="269" t="s">
        <v>890</v>
      </c>
      <c r="B122" s="197"/>
      <c r="C122" s="197"/>
      <c r="D122" s="737"/>
      <c r="E122" s="2169" t="s">
        <v>1251</v>
      </c>
      <c r="F122" s="933"/>
      <c r="G122" s="197"/>
      <c r="H122" s="2169" t="s">
        <v>1251</v>
      </c>
      <c r="I122" s="738"/>
      <c r="J122" s="197"/>
      <c r="K122" s="197"/>
      <c r="L122" s="197"/>
      <c r="M122" s="525" t="s">
        <v>891</v>
      </c>
    </row>
    <row r="123" spans="1:13" ht="18" customHeight="1" thickBot="1">
      <c r="A123" s="1275" t="s">
        <v>815</v>
      </c>
      <c r="B123" s="1288"/>
      <c r="C123" s="1288"/>
      <c r="D123" s="1567"/>
      <c r="E123" s="2172" t="s">
        <v>1251</v>
      </c>
      <c r="F123" s="1289"/>
      <c r="G123" s="1288"/>
      <c r="H123" s="2172" t="s">
        <v>1251</v>
      </c>
      <c r="I123" s="1568"/>
      <c r="J123" s="1288"/>
      <c r="K123" s="1288"/>
      <c r="L123" s="1288"/>
      <c r="M123" s="1325" t="s">
        <v>816</v>
      </c>
    </row>
    <row r="124" spans="1:13" ht="18" customHeight="1" thickTop="1">
      <c r="A124" s="1481" t="s">
        <v>647</v>
      </c>
      <c r="B124" s="1481"/>
      <c r="M124" s="81" t="s">
        <v>648</v>
      </c>
    </row>
    <row r="125" spans="1:13" ht="18" customHeight="1"/>
    <row r="126" spans="1:13" ht="18" customHeight="1">
      <c r="A126" s="431" t="s">
        <v>649</v>
      </c>
      <c r="B126" s="427"/>
      <c r="C126" s="263"/>
      <c r="K126" s="427"/>
      <c r="L126" s="427"/>
      <c r="M126" s="428" t="s">
        <v>650</v>
      </c>
    </row>
    <row r="127" spans="1:13" s="263" customFormat="1" ht="18" customHeight="1">
      <c r="A127" s="719"/>
    </row>
    <row r="128" spans="1:13" s="263" customFormat="1" ht="18" customHeight="1">
      <c r="A128" s="150" t="s">
        <v>113</v>
      </c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107" t="s">
        <v>265</v>
      </c>
    </row>
    <row r="129" spans="1:13" s="263" customFormat="1" ht="18" customHeight="1" thickBot="1">
      <c r="A129" s="103" t="s">
        <v>21</v>
      </c>
      <c r="B129" s="81"/>
      <c r="C129" s="81"/>
      <c r="D129" s="81"/>
      <c r="E129" s="81"/>
      <c r="F129" s="81"/>
      <c r="G129" s="81"/>
      <c r="H129" s="81"/>
      <c r="I129" s="81"/>
      <c r="J129" s="81"/>
      <c r="K129" s="24"/>
      <c r="L129" s="24"/>
      <c r="M129" s="81" t="s">
        <v>276</v>
      </c>
    </row>
    <row r="130" spans="1:13" s="263" customFormat="1" ht="18" customHeight="1" thickTop="1">
      <c r="A130" s="1238"/>
      <c r="B130" s="2316" t="s">
        <v>272</v>
      </c>
      <c r="C130" s="2316" t="s">
        <v>271</v>
      </c>
      <c r="D130" s="2316"/>
      <c r="E130" s="2316" t="s">
        <v>261</v>
      </c>
      <c r="F130" s="1471" t="s">
        <v>269</v>
      </c>
      <c r="G130" s="1471" t="s">
        <v>267</v>
      </c>
      <c r="H130" s="2294" t="s">
        <v>266</v>
      </c>
      <c r="I130" s="2294"/>
      <c r="J130" s="2164" t="s">
        <v>266</v>
      </c>
      <c r="K130" s="1239"/>
      <c r="L130" s="1239"/>
      <c r="M130" s="1218"/>
    </row>
    <row r="131" spans="1:13" ht="18" customHeight="1">
      <c r="A131" s="124"/>
      <c r="B131" s="2323"/>
      <c r="C131" s="2323"/>
      <c r="D131" s="2323"/>
      <c r="E131" s="2323"/>
      <c r="F131" s="1476" t="s">
        <v>270</v>
      </c>
      <c r="G131" s="1476" t="s">
        <v>268</v>
      </c>
      <c r="H131" s="2307" t="s">
        <v>499</v>
      </c>
      <c r="I131" s="2307"/>
      <c r="J131" s="2166" t="s">
        <v>1255</v>
      </c>
      <c r="K131" s="179"/>
      <c r="L131" s="179"/>
      <c r="M131" s="229"/>
    </row>
    <row r="132" spans="1:13" ht="18" customHeight="1">
      <c r="A132" s="237"/>
      <c r="B132" s="1475"/>
      <c r="C132" s="2304"/>
      <c r="D132" s="2304"/>
      <c r="E132" s="1475"/>
      <c r="F132" s="1475"/>
      <c r="G132" s="1475" t="s">
        <v>23</v>
      </c>
      <c r="H132" s="2304" t="s">
        <v>22</v>
      </c>
      <c r="I132" s="2304"/>
      <c r="J132" s="1343" t="s">
        <v>180</v>
      </c>
      <c r="K132" s="153"/>
      <c r="L132" s="153"/>
      <c r="M132" s="229"/>
    </row>
    <row r="133" spans="1:13" ht="18" customHeight="1">
      <c r="A133" s="237"/>
      <c r="B133" s="70" t="s">
        <v>274</v>
      </c>
      <c r="C133" s="2304" t="s">
        <v>273</v>
      </c>
      <c r="D133" s="2304"/>
      <c r="E133" s="1475" t="s">
        <v>27</v>
      </c>
      <c r="F133" s="1475" t="s">
        <v>86</v>
      </c>
      <c r="G133" s="1475" t="s">
        <v>24</v>
      </c>
      <c r="H133" s="2304" t="s">
        <v>507</v>
      </c>
      <c r="I133" s="2304"/>
      <c r="J133" s="180" t="s">
        <v>1256</v>
      </c>
      <c r="K133" s="153"/>
      <c r="L133" s="153"/>
      <c r="M133" s="229"/>
    </row>
    <row r="134" spans="1:13" ht="18" customHeight="1">
      <c r="A134" s="232"/>
      <c r="B134" s="1474"/>
      <c r="C134" s="2302"/>
      <c r="D134" s="2302"/>
      <c r="E134" s="1474"/>
      <c r="F134" s="1474" t="s">
        <v>26</v>
      </c>
      <c r="G134" s="1474" t="s">
        <v>25</v>
      </c>
      <c r="H134" s="2302"/>
      <c r="I134" s="2302"/>
      <c r="J134" s="1474"/>
      <c r="K134" s="69"/>
      <c r="L134" s="69"/>
      <c r="M134" s="142"/>
    </row>
    <row r="135" spans="1:13" ht="18" customHeight="1">
      <c r="A135" s="1101" t="s">
        <v>1222</v>
      </c>
      <c r="B135" s="32"/>
      <c r="C135" s="1099"/>
      <c r="D135" s="1099"/>
      <c r="E135" s="1099"/>
      <c r="F135" s="1099"/>
      <c r="G135" s="1099"/>
      <c r="H135" s="1100"/>
      <c r="I135" s="1474"/>
      <c r="J135" s="1474"/>
      <c r="K135" s="69"/>
      <c r="L135" s="62"/>
      <c r="M135" s="1129" t="s">
        <v>1223</v>
      </c>
    </row>
    <row r="136" spans="1:13" ht="18" customHeight="1">
      <c r="A136" s="232" t="s">
        <v>166</v>
      </c>
      <c r="B136" s="488">
        <f>'[3]P95--101écoR6'!B136</f>
        <v>10062</v>
      </c>
      <c r="C136" s="2312">
        <f>'[3]P95--101écoR6'!C136</f>
        <v>49781</v>
      </c>
      <c r="D136" s="2312">
        <f>'[3]P95--101écoR6'!D136</f>
        <v>0</v>
      </c>
      <c r="E136" s="487">
        <f>'[3]P95--101écoR6'!E136</f>
        <v>197056</v>
      </c>
      <c r="F136" s="487">
        <f>'[3]P95--101écoR6'!F136</f>
        <v>223318</v>
      </c>
      <c r="G136" s="1500" t="str">
        <f>'[3]P95--101écoR6'!G136</f>
        <v>…</v>
      </c>
      <c r="H136" s="2318">
        <f>'[3]P95--101écoR6'!H136</f>
        <v>258843</v>
      </c>
      <c r="I136" s="2318">
        <f>'[3]P95--101écoR6'!I136</f>
        <v>0</v>
      </c>
      <c r="J136" s="1499">
        <f>'[3]P95--101écoR6'!J136</f>
        <v>2707</v>
      </c>
      <c r="K136" s="273"/>
      <c r="L136" s="274"/>
      <c r="M136" s="155" t="s">
        <v>275</v>
      </c>
    </row>
    <row r="137" spans="1:13" ht="18" customHeight="1">
      <c r="A137" s="30" t="s">
        <v>10</v>
      </c>
      <c r="B137" s="1479">
        <f>'[3]P95--101écoR6'!B137</f>
        <v>57.464306110793835</v>
      </c>
      <c r="C137" s="2322">
        <f>'[3]P95--101écoR6'!C137</f>
        <v>37.375367889963364</v>
      </c>
      <c r="D137" s="2322">
        <f>'[3]P95--101écoR6'!D137</f>
        <v>0</v>
      </c>
      <c r="E137" s="1479">
        <f>'[3]P95--101écoR6'!E137</f>
        <v>53.740005017944604</v>
      </c>
      <c r="F137" s="1479">
        <f>'[3]P95--101écoR6'!F137</f>
        <v>55.630759113068564</v>
      </c>
      <c r="G137" s="1478" t="str">
        <f>'[3]P95--101écoR6'!G137</f>
        <v>…</v>
      </c>
      <c r="H137" s="2322">
        <f>'[3]P95--101écoR6'!H137</f>
        <v>40.741440288605467</v>
      </c>
      <c r="I137" s="2322">
        <f>'[3]P95--101écoR6'!I137</f>
        <v>0</v>
      </c>
      <c r="J137" s="1479">
        <f>'[3]P95--101écoR6'!J137</f>
        <v>38.473564525298464</v>
      </c>
      <c r="K137" s="164"/>
      <c r="L137" s="164"/>
      <c r="M137" s="123" t="s">
        <v>188</v>
      </c>
    </row>
    <row r="138" spans="1:13" ht="18" customHeight="1">
      <c r="A138" s="1106"/>
      <c r="B138" s="1130"/>
      <c r="C138" s="1130"/>
      <c r="D138" s="1130"/>
      <c r="E138" s="1130"/>
      <c r="F138" s="1130"/>
      <c r="G138" s="1130"/>
      <c r="H138" s="1130"/>
      <c r="I138" s="1130"/>
      <c r="J138" s="1130"/>
      <c r="K138" s="1133"/>
      <c r="L138" s="1133"/>
      <c r="M138" s="1134"/>
    </row>
    <row r="139" spans="1:13" ht="18" customHeight="1">
      <c r="A139" s="1102" t="s">
        <v>1224</v>
      </c>
      <c r="B139" s="1474"/>
      <c r="C139" s="106"/>
      <c r="D139" s="106"/>
      <c r="E139" s="106"/>
      <c r="F139" s="106"/>
      <c r="G139" s="106"/>
      <c r="H139" s="1098"/>
      <c r="I139" s="1474"/>
      <c r="J139" s="1474"/>
      <c r="K139" s="69"/>
      <c r="L139" s="69"/>
      <c r="M139" s="1132" t="s">
        <v>1225</v>
      </c>
    </row>
    <row r="140" spans="1:13" ht="18" customHeight="1">
      <c r="A140" s="232" t="s">
        <v>166</v>
      </c>
      <c r="B140" s="488">
        <f>'[3]P95--101écoR6'!B140</f>
        <v>11725</v>
      </c>
      <c r="C140" s="2312">
        <f>'[3]P95--101écoR6'!C140</f>
        <v>66072</v>
      </c>
      <c r="D140" s="2312">
        <f>'[3]P95--101écoR6'!D140</f>
        <v>0</v>
      </c>
      <c r="E140" s="487">
        <f>'[3]P95--101écoR6'!E140</f>
        <v>223988</v>
      </c>
      <c r="F140" s="487">
        <f>'[3]P95--101écoR6'!F140</f>
        <v>250845</v>
      </c>
      <c r="G140" s="1500" t="str">
        <f>'[3]P95--101écoR6'!G140</f>
        <v>…</v>
      </c>
      <c r="H140" s="2318">
        <f>'[3]P95--101écoR6'!H140</f>
        <v>320459</v>
      </c>
      <c r="I140" s="2318">
        <f>'[3]P95--101écoR6'!I140</f>
        <v>0</v>
      </c>
      <c r="J140" s="1499" t="str">
        <f>'[3]P95--101écoR6'!J140</f>
        <v>…</v>
      </c>
      <c r="K140" s="273"/>
      <c r="L140" s="274"/>
      <c r="M140" s="155" t="s">
        <v>275</v>
      </c>
    </row>
    <row r="141" spans="1:13" ht="18" customHeight="1" thickBot="1">
      <c r="A141" s="1183" t="s">
        <v>10</v>
      </c>
      <c r="B141" s="1483">
        <f>'[3]P95--101écoR6'!B141</f>
        <v>61.606767549390497</v>
      </c>
      <c r="C141" s="2317">
        <f>'[3]P95--101écoR6'!C141</f>
        <v>43.754263047408401</v>
      </c>
      <c r="D141" s="2317">
        <f>'[3]P95--101écoR6'!D141</f>
        <v>0</v>
      </c>
      <c r="E141" s="1483">
        <f>'[3]P95--101écoR6'!E141</f>
        <v>58.794593757464554</v>
      </c>
      <c r="F141" s="1483">
        <f>'[3]P95--101écoR6'!F141</f>
        <v>59.247773292739673</v>
      </c>
      <c r="G141" s="1491" t="str">
        <f>'[3]P95--101écoR6'!G141</f>
        <v>…</v>
      </c>
      <c r="H141" s="2317">
        <f>'[3]P95--101écoR6'!H141</f>
        <v>42.774176842127744</v>
      </c>
      <c r="I141" s="2317">
        <f>'[3]P95--101écoR6'!I141</f>
        <v>0</v>
      </c>
      <c r="J141" s="1483" t="str">
        <f>'[3]P95--101écoR6'!J141</f>
        <v>…</v>
      </c>
      <c r="K141" s="1286"/>
      <c r="L141" s="1286"/>
      <c r="M141" s="1179" t="s">
        <v>188</v>
      </c>
    </row>
    <row r="142" spans="1:13" ht="18" customHeight="1" thickTop="1">
      <c r="A142" s="2320" t="s">
        <v>1258</v>
      </c>
      <c r="B142" s="2321"/>
      <c r="C142" s="2321"/>
      <c r="D142" s="2321"/>
      <c r="E142" s="2321"/>
      <c r="F142" s="2321"/>
      <c r="G142" s="2321"/>
      <c r="I142" s="2313" t="s">
        <v>1257</v>
      </c>
      <c r="J142" s="2313"/>
      <c r="K142" s="2313"/>
      <c r="L142" s="2313"/>
      <c r="M142" s="2313"/>
    </row>
    <row r="143" spans="1:13" ht="18" customHeight="1"/>
    <row r="144" spans="1:13" ht="18" customHeight="1">
      <c r="A144" s="150" t="s">
        <v>114</v>
      </c>
      <c r="M144" s="107" t="s">
        <v>277</v>
      </c>
    </row>
    <row r="145" spans="1:13" ht="18" customHeight="1" thickBot="1">
      <c r="A145" s="103" t="s">
        <v>21</v>
      </c>
      <c r="K145" s="24"/>
      <c r="L145" s="24"/>
      <c r="M145" s="81" t="s">
        <v>276</v>
      </c>
    </row>
    <row r="146" spans="1:13" ht="18" customHeight="1" thickTop="1">
      <c r="A146" s="1316"/>
      <c r="B146" s="1316"/>
      <c r="C146" s="1316"/>
      <c r="D146" s="1316"/>
      <c r="E146" s="1317">
        <v>2017</v>
      </c>
      <c r="F146" s="1317"/>
      <c r="G146" s="1317"/>
      <c r="H146" s="1317">
        <v>2016</v>
      </c>
      <c r="I146" s="1316"/>
      <c r="J146" s="1318"/>
      <c r="K146" s="1319"/>
      <c r="L146" s="1319"/>
      <c r="M146" s="1320"/>
    </row>
    <row r="147" spans="1:13" ht="18" customHeight="1">
      <c r="A147" s="275" t="s">
        <v>28</v>
      </c>
      <c r="B147" s="197"/>
      <c r="C147" s="618"/>
      <c r="D147" s="618"/>
      <c r="E147" s="1979">
        <f>'[3]P95--101écoR6'!E147</f>
        <v>59943.894</v>
      </c>
      <c r="F147" s="1979"/>
      <c r="G147" s="1979"/>
      <c r="H147" s="1979" t="str">
        <f>'[3]P95--101écoR6'!H147</f>
        <v>…</v>
      </c>
      <c r="I147" s="737"/>
      <c r="J147" s="197"/>
      <c r="K147" s="197"/>
      <c r="L147" s="197"/>
      <c r="M147" s="139" t="s">
        <v>278</v>
      </c>
    </row>
    <row r="148" spans="1:13" ht="18" customHeight="1">
      <c r="A148" s="275" t="s">
        <v>87</v>
      </c>
      <c r="B148" s="197"/>
      <c r="C148" s="618"/>
      <c r="D148" s="618"/>
      <c r="E148" s="1979">
        <f>'[3]P95--101écoR6'!E148</f>
        <v>11992.700999999999</v>
      </c>
      <c r="F148" s="1979"/>
      <c r="G148" s="1979"/>
      <c r="H148" s="1979" t="str">
        <f>'[3]P95--101écoR6'!H148</f>
        <v>…</v>
      </c>
      <c r="I148" s="737"/>
      <c r="J148" s="197"/>
      <c r="K148" s="197"/>
      <c r="L148" s="197"/>
      <c r="M148" s="139" t="s">
        <v>279</v>
      </c>
    </row>
    <row r="149" spans="1:13" ht="18" customHeight="1">
      <c r="A149" s="275" t="s">
        <v>88</v>
      </c>
      <c r="B149" s="197"/>
      <c r="C149" s="618"/>
      <c r="D149" s="618"/>
      <c r="E149" s="1979">
        <f>'[3]P95--101écoR6'!E149</f>
        <v>98025.622000000003</v>
      </c>
      <c r="F149" s="1979"/>
      <c r="G149" s="1979"/>
      <c r="H149" s="1979" t="str">
        <f>'[3]P95--101écoR6'!H149</f>
        <v>…</v>
      </c>
      <c r="I149" s="737"/>
      <c r="J149" s="197"/>
      <c r="K149" s="197"/>
      <c r="L149" s="197"/>
      <c r="M149" s="139" t="s">
        <v>280</v>
      </c>
    </row>
    <row r="150" spans="1:13" ht="18" customHeight="1">
      <c r="A150" s="275" t="s">
        <v>89</v>
      </c>
      <c r="B150" s="197"/>
      <c r="C150" s="618"/>
      <c r="D150" s="618"/>
      <c r="E150" s="1979">
        <f>'[3]P95--101écoR6'!E150</f>
        <v>39874.824000000001</v>
      </c>
      <c r="F150" s="1979"/>
      <c r="G150" s="1979"/>
      <c r="H150" s="1979" t="str">
        <f>'[3]P95--101écoR6'!H150</f>
        <v>…</v>
      </c>
      <c r="I150" s="737"/>
      <c r="J150" s="197"/>
      <c r="K150" s="197"/>
      <c r="L150" s="197"/>
      <c r="M150" s="139" t="s">
        <v>281</v>
      </c>
    </row>
    <row r="151" spans="1:13" ht="18" customHeight="1" thickBot="1">
      <c r="A151" s="1290" t="s">
        <v>90</v>
      </c>
      <c r="B151" s="1288"/>
      <c r="C151" s="1289"/>
      <c r="D151" s="1289"/>
      <c r="E151" s="1289">
        <f>'[3]P95--101écoR6'!E151</f>
        <v>13002.016</v>
      </c>
      <c r="F151" s="1289"/>
      <c r="G151" s="1289"/>
      <c r="H151" s="1289" t="str">
        <f>'[3]P95--101écoR6'!H151</f>
        <v>…</v>
      </c>
      <c r="I151" s="1567"/>
      <c r="J151" s="1288"/>
      <c r="K151" s="1288"/>
      <c r="L151" s="1288"/>
      <c r="M151" s="1207" t="s">
        <v>282</v>
      </c>
    </row>
    <row r="152" spans="1:13" ht="18" customHeight="1" thickTop="1">
      <c r="A152" s="2320" t="s">
        <v>1258</v>
      </c>
      <c r="B152" s="2321"/>
      <c r="C152" s="2321"/>
      <c r="D152" s="2321"/>
      <c r="E152" s="2321"/>
      <c r="F152" s="2321"/>
      <c r="G152" s="2321"/>
      <c r="I152" s="2313" t="s">
        <v>1257</v>
      </c>
      <c r="J152" s="2313"/>
      <c r="K152" s="2313"/>
      <c r="L152" s="2313"/>
      <c r="M152" s="2313"/>
    </row>
    <row r="153" spans="1:13" ht="18" customHeight="1">
      <c r="A153" s="237"/>
      <c r="B153" s="432"/>
      <c r="C153" s="432"/>
      <c r="D153" s="432"/>
      <c r="E153" s="432"/>
      <c r="F153" s="432"/>
      <c r="G153" s="432"/>
      <c r="H153" s="432"/>
      <c r="I153" s="432"/>
      <c r="J153" s="432"/>
      <c r="K153" s="432"/>
      <c r="L153" s="432"/>
    </row>
    <row r="154" spans="1:13" ht="18" customHeight="1">
      <c r="A154" s="150" t="s">
        <v>115</v>
      </c>
      <c r="M154" s="107" t="s">
        <v>283</v>
      </c>
    </row>
    <row r="155" spans="1:13" ht="18" customHeight="1" thickBot="1">
      <c r="A155" s="103" t="s">
        <v>21</v>
      </c>
      <c r="K155" s="24"/>
      <c r="L155" s="24"/>
      <c r="M155" s="81" t="s">
        <v>276</v>
      </c>
    </row>
    <row r="156" spans="1:13" ht="18" customHeight="1" thickTop="1">
      <c r="A156" s="1316"/>
      <c r="B156" s="1316"/>
      <c r="C156" s="1316"/>
      <c r="D156" s="1316"/>
      <c r="E156" s="1317">
        <v>2017</v>
      </c>
      <c r="F156" s="1317"/>
      <c r="G156" s="1317"/>
      <c r="H156" s="1317">
        <v>2016</v>
      </c>
      <c r="I156" s="1316"/>
      <c r="J156" s="1318"/>
      <c r="K156" s="1319"/>
      <c r="L156" s="1319"/>
      <c r="M156" s="1320"/>
    </row>
    <row r="157" spans="1:13" ht="18" customHeight="1">
      <c r="A157" s="269" t="s">
        <v>28</v>
      </c>
      <c r="B157" s="197"/>
      <c r="C157" s="197"/>
      <c r="D157" s="618"/>
      <c r="E157" s="1979">
        <f>'[3]P95--101écoR6'!E157</f>
        <v>3384.2350000000001</v>
      </c>
      <c r="F157" s="1979"/>
      <c r="G157" s="1979"/>
      <c r="H157" s="1979" t="str">
        <f>'[3]P95--101écoR6'!H157</f>
        <v>…</v>
      </c>
      <c r="I157" s="737"/>
      <c r="J157" s="197"/>
      <c r="K157" s="197"/>
      <c r="L157" s="197"/>
      <c r="M157" s="139" t="s">
        <v>278</v>
      </c>
    </row>
    <row r="158" spans="1:13" ht="18" customHeight="1">
      <c r="A158" s="269" t="s">
        <v>87</v>
      </c>
      <c r="B158" s="197"/>
      <c r="C158" s="197"/>
      <c r="D158" s="618"/>
      <c r="E158" s="1979">
        <f>'[3]P95--101écoR6'!E158</f>
        <v>617.32399999999996</v>
      </c>
      <c r="F158" s="1979"/>
      <c r="G158" s="1979"/>
      <c r="H158" s="1979" t="str">
        <f>'[3]P95--101écoR6'!H158</f>
        <v>…</v>
      </c>
      <c r="I158" s="740"/>
      <c r="J158" s="197"/>
      <c r="K158" s="197"/>
      <c r="L158" s="197"/>
      <c r="M158" s="139" t="s">
        <v>279</v>
      </c>
    </row>
    <row r="159" spans="1:13" ht="18" customHeight="1">
      <c r="A159" s="269" t="s">
        <v>88</v>
      </c>
      <c r="B159" s="197"/>
      <c r="C159" s="197"/>
      <c r="D159" s="618"/>
      <c r="E159" s="1979">
        <f>'[3]P95--101écoR6'!E159</f>
        <v>5489.9279999999999</v>
      </c>
      <c r="F159" s="1979"/>
      <c r="G159" s="1979"/>
      <c r="H159" s="1979" t="str">
        <f>'[3]P95--101écoR6'!H159</f>
        <v>…</v>
      </c>
      <c r="I159" s="737"/>
      <c r="J159" s="197"/>
      <c r="K159" s="197"/>
      <c r="L159" s="197"/>
      <c r="M159" s="139" t="s">
        <v>280</v>
      </c>
    </row>
    <row r="160" spans="1:13" ht="18" customHeight="1">
      <c r="A160" s="269" t="s">
        <v>89</v>
      </c>
      <c r="B160" s="197"/>
      <c r="C160" s="197"/>
      <c r="D160" s="618"/>
      <c r="E160" s="1979">
        <f>'[3]P95--101écoR6'!E160</f>
        <v>1644.1469999999999</v>
      </c>
      <c r="F160" s="1979"/>
      <c r="G160" s="1979"/>
      <c r="H160" s="1979" t="str">
        <f>'[3]P95--101écoR6'!H160</f>
        <v>…</v>
      </c>
      <c r="I160" s="737"/>
      <c r="J160" s="197"/>
      <c r="K160" s="197"/>
      <c r="L160" s="197"/>
      <c r="M160" s="139" t="s">
        <v>281</v>
      </c>
    </row>
    <row r="161" spans="1:13" ht="18" customHeight="1" thickBot="1">
      <c r="A161" s="1275" t="s">
        <v>90</v>
      </c>
      <c r="B161" s="1288"/>
      <c r="C161" s="1288"/>
      <c r="D161" s="1289"/>
      <c r="E161" s="1289">
        <f>'[3]P95--101écoR6'!E161</f>
        <v>547.40899999999999</v>
      </c>
      <c r="F161" s="1289"/>
      <c r="G161" s="1289"/>
      <c r="H161" s="1289" t="str">
        <f>'[3]P95--101écoR6'!H161</f>
        <v>…</v>
      </c>
      <c r="I161" s="1567"/>
      <c r="J161" s="1288"/>
      <c r="K161" s="1288"/>
      <c r="L161" s="1288"/>
      <c r="M161" s="1207" t="s">
        <v>282</v>
      </c>
    </row>
    <row r="162" spans="1:13" ht="18" customHeight="1" thickTop="1">
      <c r="A162" s="2320" t="s">
        <v>1258</v>
      </c>
      <c r="B162" s="2321"/>
      <c r="C162" s="2321"/>
      <c r="D162" s="2321"/>
      <c r="E162" s="2321"/>
      <c r="F162" s="2321"/>
      <c r="G162" s="2321"/>
      <c r="I162" s="2313" t="s">
        <v>1257</v>
      </c>
      <c r="J162" s="2313"/>
      <c r="K162" s="2313"/>
      <c r="L162" s="2313"/>
      <c r="M162" s="2313"/>
    </row>
    <row r="163" spans="1:13" ht="18" customHeight="1"/>
    <row r="164" spans="1:13" ht="18" customHeight="1"/>
    <row r="165" spans="1:13" ht="18" customHeight="1"/>
    <row r="166" spans="1:13" ht="18" customHeight="1"/>
    <row r="167" spans="1:13" ht="18" customHeight="1"/>
    <row r="168" spans="1:13" ht="18" customHeight="1"/>
    <row r="169" spans="1:13" ht="18" customHeight="1"/>
    <row r="170" spans="1:13" ht="27" customHeight="1"/>
    <row r="171" spans="1:13" ht="18" customHeight="1"/>
    <row r="172" spans="1:13" ht="18" customHeight="1"/>
    <row r="173" spans="1:13" ht="18" customHeight="1" thickBot="1"/>
    <row r="174" spans="1:13" ht="13.5" customHeight="1" thickTop="1">
      <c r="A174" s="927"/>
      <c r="B174" s="927"/>
      <c r="C174" s="928"/>
      <c r="D174" s="928"/>
      <c r="E174" s="928"/>
      <c r="F174" s="928"/>
      <c r="G174" s="928"/>
      <c r="H174" s="928"/>
      <c r="I174" s="928"/>
      <c r="J174" s="928"/>
      <c r="K174" s="964"/>
      <c r="L174" s="964"/>
      <c r="M174" s="928"/>
    </row>
    <row r="175" spans="1:13" ht="18" customHeight="1"/>
    <row r="176" spans="1:13" ht="18" customHeight="1">
      <c r="A176" s="431" t="s">
        <v>651</v>
      </c>
      <c r="B176" s="427"/>
      <c r="C176" s="263"/>
      <c r="K176" s="427"/>
      <c r="L176" s="427"/>
      <c r="M176" s="428" t="s">
        <v>652</v>
      </c>
    </row>
    <row r="177" spans="1:13" ht="18" customHeight="1">
      <c r="A177" s="719"/>
      <c r="B177" s="263"/>
      <c r="C177" s="263"/>
      <c r="D177" s="263"/>
      <c r="E177" s="263"/>
      <c r="F177" s="263"/>
      <c r="G177" s="263"/>
      <c r="H177" s="263"/>
      <c r="I177" s="263"/>
      <c r="J177" s="263"/>
      <c r="K177" s="263"/>
      <c r="L177" s="263"/>
      <c r="M177" s="263"/>
    </row>
    <row r="178" spans="1:13" ht="18" customHeight="1" thickBot="1">
      <c r="A178" s="150" t="s">
        <v>116</v>
      </c>
      <c r="M178" s="107" t="s">
        <v>289</v>
      </c>
    </row>
    <row r="179" spans="1:13" ht="18" customHeight="1" thickTop="1">
      <c r="A179" s="1242"/>
      <c r="B179" s="1243" t="s">
        <v>191</v>
      </c>
      <c r="C179" s="1243" t="s">
        <v>393</v>
      </c>
      <c r="D179" s="2316" t="s">
        <v>581</v>
      </c>
      <c r="E179" s="2316"/>
      <c r="F179" s="1244" t="s">
        <v>563</v>
      </c>
      <c r="G179" s="1245" t="s">
        <v>288</v>
      </c>
      <c r="H179" s="1245" t="s">
        <v>287</v>
      </c>
      <c r="I179" s="1245" t="s">
        <v>286</v>
      </c>
      <c r="J179" s="1482" t="s">
        <v>285</v>
      </c>
      <c r="K179" s="1482" t="s">
        <v>284</v>
      </c>
      <c r="L179" s="1482"/>
      <c r="M179" s="1242"/>
    </row>
    <row r="180" spans="1:13" ht="36" customHeight="1">
      <c r="A180" s="277"/>
      <c r="B180" s="1489" t="s">
        <v>4</v>
      </c>
      <c r="C180" s="1489" t="s">
        <v>434</v>
      </c>
      <c r="D180" s="2315" t="s">
        <v>582</v>
      </c>
      <c r="E180" s="2315"/>
      <c r="F180" s="1477" t="s">
        <v>564</v>
      </c>
      <c r="G180" s="1489" t="s">
        <v>33</v>
      </c>
      <c r="H180" s="1489" t="s">
        <v>32</v>
      </c>
      <c r="I180" s="1489" t="s">
        <v>31</v>
      </c>
      <c r="J180" s="1489" t="s">
        <v>30</v>
      </c>
      <c r="K180" s="1489" t="s">
        <v>29</v>
      </c>
      <c r="L180" s="1489"/>
      <c r="M180" s="278"/>
    </row>
    <row r="181" spans="1:13" ht="18" customHeight="1">
      <c r="A181" s="1101" t="s">
        <v>1230</v>
      </c>
      <c r="B181" s="654"/>
      <c r="C181" s="654"/>
      <c r="D181" s="1135"/>
      <c r="E181" s="1135"/>
      <c r="F181" s="1135"/>
      <c r="G181" s="654"/>
      <c r="H181" s="654"/>
      <c r="I181" s="654"/>
      <c r="J181" s="654"/>
      <c r="K181" s="654"/>
      <c r="L181" s="654"/>
      <c r="M181" s="74" t="s">
        <v>1232</v>
      </c>
    </row>
    <row r="182" spans="1:13" ht="18" customHeight="1">
      <c r="A182" s="232" t="s">
        <v>167</v>
      </c>
      <c r="B182" s="1480">
        <f>'[2]P95--101écoR6'!B182</f>
        <v>201</v>
      </c>
      <c r="C182" s="1480">
        <f>'[2]P95--101écoR6'!C182</f>
        <v>13</v>
      </c>
      <c r="D182" s="2314">
        <f>'[2]P95--101écoR6'!D182:E182</f>
        <v>16</v>
      </c>
      <c r="E182" s="2314"/>
      <c r="F182" s="1480">
        <f>'[2]P95--101écoR6'!F182</f>
        <v>33</v>
      </c>
      <c r="G182" s="1480">
        <f>'[2]P95--101écoR6'!G182</f>
        <v>14</v>
      </c>
      <c r="H182" s="1480">
        <f>'[2]P95--101écoR6'!H182</f>
        <v>32</v>
      </c>
      <c r="I182" s="1480">
        <f>'[2]P95--101écoR6'!I182</f>
        <v>30</v>
      </c>
      <c r="J182" s="1480">
        <f>'[2]P95--101écoR6'!J182</f>
        <v>27</v>
      </c>
      <c r="K182" s="1480">
        <f>'[2]P95--101écoR6'!K182</f>
        <v>36</v>
      </c>
      <c r="L182" s="280"/>
      <c r="M182" s="155" t="s">
        <v>290</v>
      </c>
    </row>
    <row r="183" spans="1:13" ht="18" customHeight="1">
      <c r="A183" s="30" t="s">
        <v>10</v>
      </c>
      <c r="B183" s="1478">
        <f>'[2]P95--101écoR6'!B183</f>
        <v>100</v>
      </c>
      <c r="C183" s="1478">
        <f>'[2]P95--101écoR6'!C183</f>
        <v>6.467661691542288</v>
      </c>
      <c r="D183" s="2311">
        <f>'[2]P95--101écoR6'!D183:E183</f>
        <v>7.9601990049751246</v>
      </c>
      <c r="E183" s="2311"/>
      <c r="F183" s="1478">
        <f>'[2]P95--101écoR6'!F183</f>
        <v>16.417910447761194</v>
      </c>
      <c r="G183" s="1478">
        <f>'[2]P95--101écoR6'!G183</f>
        <v>6.9651741293532341</v>
      </c>
      <c r="H183" s="1478">
        <f>'[2]P95--101écoR6'!H183</f>
        <v>15.920398009950249</v>
      </c>
      <c r="I183" s="1478">
        <f>'[2]P95--101écoR6'!I183</f>
        <v>14.925373134328357</v>
      </c>
      <c r="J183" s="1478">
        <f>'[2]P95--101écoR6'!J183</f>
        <v>13.432835820895523</v>
      </c>
      <c r="K183" s="1478">
        <f>'[2]P95--101écoR6'!K183</f>
        <v>17.910447761194028</v>
      </c>
      <c r="L183" s="1478"/>
      <c r="M183" s="123" t="s">
        <v>188</v>
      </c>
    </row>
    <row r="184" spans="1:13" ht="18" customHeight="1">
      <c r="A184" s="1106"/>
      <c r="B184" s="1130"/>
      <c r="C184" s="1130"/>
      <c r="D184" s="1130"/>
      <c r="E184" s="1130"/>
      <c r="F184" s="1130"/>
      <c r="G184" s="1130"/>
      <c r="H184" s="1130"/>
      <c r="I184" s="1130"/>
      <c r="J184" s="1130"/>
      <c r="K184" s="1130"/>
      <c r="L184" s="1130"/>
      <c r="M184" s="1134"/>
    </row>
    <row r="185" spans="1:13" ht="18" customHeight="1">
      <c r="A185" s="1102" t="s">
        <v>1231</v>
      </c>
      <c r="B185" s="1489"/>
      <c r="C185" s="1489"/>
      <c r="D185" s="1477"/>
      <c r="E185" s="1477"/>
      <c r="F185" s="1477"/>
      <c r="G185" s="1489"/>
      <c r="H185" s="1489"/>
      <c r="I185" s="1489"/>
      <c r="J185" s="1489"/>
      <c r="K185" s="1489"/>
      <c r="L185" s="1489"/>
      <c r="M185" s="1103" t="s">
        <v>1233</v>
      </c>
    </row>
    <row r="186" spans="1:13" ht="18" customHeight="1">
      <c r="A186" s="232" t="s">
        <v>167</v>
      </c>
      <c r="B186" s="1480">
        <f>'[2]P95--101écoR6'!B186</f>
        <v>205</v>
      </c>
      <c r="C186" s="1480">
        <f>'[2]P95--101écoR6'!C186</f>
        <v>15</v>
      </c>
      <c r="D186" s="2314">
        <f>'[2]P95--101écoR6'!D186:E186</f>
        <v>16</v>
      </c>
      <c r="E186" s="2314"/>
      <c r="F186" s="1480">
        <f>'[2]P95--101écoR6'!F186</f>
        <v>34</v>
      </c>
      <c r="G186" s="1480">
        <f>'[2]P95--101écoR6'!G186</f>
        <v>14</v>
      </c>
      <c r="H186" s="1480">
        <f>'[2]P95--101écoR6'!H186</f>
        <v>32</v>
      </c>
      <c r="I186" s="1480">
        <f>'[2]P95--101écoR6'!I186</f>
        <v>31</v>
      </c>
      <c r="J186" s="1480">
        <f>'[2]P95--101écoR6'!J186</f>
        <v>27</v>
      </c>
      <c r="K186" s="1480">
        <f>'[2]P95--101écoR6'!K186</f>
        <v>36</v>
      </c>
      <c r="L186" s="280"/>
      <c r="M186" s="155" t="s">
        <v>290</v>
      </c>
    </row>
    <row r="187" spans="1:13" ht="18" customHeight="1" thickBot="1">
      <c r="A187" s="1183" t="s">
        <v>10</v>
      </c>
      <c r="B187" s="1491">
        <f>'[2]P95--101écoR6'!B187</f>
        <v>100</v>
      </c>
      <c r="C187" s="1491">
        <f>'[2]P95--101écoR6'!C187</f>
        <v>7.3170731707317067</v>
      </c>
      <c r="D187" s="2342">
        <f>'[2]P95--101écoR6'!D187:E187</f>
        <v>7.8048780487804876</v>
      </c>
      <c r="E187" s="2342"/>
      <c r="F187" s="1491">
        <f>'[2]P95--101écoR6'!F187</f>
        <v>16.585365853658537</v>
      </c>
      <c r="G187" s="1491">
        <f>'[2]P95--101écoR6'!G187</f>
        <v>6.8292682926829276</v>
      </c>
      <c r="H187" s="1491">
        <f>'[2]P95--101écoR6'!H187</f>
        <v>15.609756097560975</v>
      </c>
      <c r="I187" s="1491">
        <f>'[2]P95--101écoR6'!I187</f>
        <v>15.121951219512194</v>
      </c>
      <c r="J187" s="1491">
        <f>'[2]P95--101écoR6'!J187</f>
        <v>13.170731707317074</v>
      </c>
      <c r="K187" s="1491">
        <f>'[2]P95--101écoR6'!K187</f>
        <v>17.560975609756095</v>
      </c>
      <c r="L187" s="1491"/>
      <c r="M187" s="1179" t="s">
        <v>188</v>
      </c>
    </row>
    <row r="188" spans="1:13" ht="18" customHeight="1" thickTop="1">
      <c r="A188" s="102" t="s">
        <v>892</v>
      </c>
      <c r="B188" s="102"/>
      <c r="C188" s="102"/>
      <c r="D188" s="102"/>
      <c r="E188" s="102"/>
      <c r="F188" s="456"/>
      <c r="G188" s="457"/>
      <c r="H188" s="457"/>
      <c r="M188" s="265" t="s">
        <v>566</v>
      </c>
    </row>
    <row r="189" spans="1:13" ht="18" customHeight="1">
      <c r="A189" s="98" t="s">
        <v>1259</v>
      </c>
      <c r="B189" s="98"/>
      <c r="M189" s="81" t="s">
        <v>1260</v>
      </c>
    </row>
    <row r="190" spans="1:13" ht="18" customHeight="1"/>
    <row r="191" spans="1:13" ht="18" customHeight="1" thickBot="1">
      <c r="A191" s="150" t="s">
        <v>117</v>
      </c>
      <c r="M191" s="107" t="s">
        <v>292</v>
      </c>
    </row>
    <row r="192" spans="1:13" ht="18" customHeight="1" thickTop="1">
      <c r="A192" s="1242"/>
      <c r="B192" s="1482" t="s">
        <v>191</v>
      </c>
      <c r="C192" s="1482" t="s">
        <v>393</v>
      </c>
      <c r="D192" s="2316" t="s">
        <v>581</v>
      </c>
      <c r="E192" s="2316"/>
      <c r="F192" s="1244" t="s">
        <v>563</v>
      </c>
      <c r="G192" s="1245" t="s">
        <v>288</v>
      </c>
      <c r="H192" s="1245" t="s">
        <v>287</v>
      </c>
      <c r="I192" s="1245" t="s">
        <v>286</v>
      </c>
      <c r="J192" s="1482" t="s">
        <v>285</v>
      </c>
      <c r="K192" s="1482" t="s">
        <v>284</v>
      </c>
      <c r="L192" s="1482"/>
      <c r="M192" s="1242"/>
    </row>
    <row r="193" spans="1:13" ht="36" customHeight="1">
      <c r="A193" s="277"/>
      <c r="B193" s="1489" t="s">
        <v>4</v>
      </c>
      <c r="C193" s="1489" t="s">
        <v>394</v>
      </c>
      <c r="D193" s="2315" t="s">
        <v>582</v>
      </c>
      <c r="E193" s="2315"/>
      <c r="F193" s="1477" t="s">
        <v>564</v>
      </c>
      <c r="G193" s="1489" t="s">
        <v>33</v>
      </c>
      <c r="H193" s="1489" t="s">
        <v>32</v>
      </c>
      <c r="I193" s="1489" t="s">
        <v>31</v>
      </c>
      <c r="J193" s="1489" t="s">
        <v>30</v>
      </c>
      <c r="K193" s="1489" t="s">
        <v>29</v>
      </c>
      <c r="L193" s="1489"/>
      <c r="M193" s="278"/>
    </row>
    <row r="194" spans="1:13" ht="18" customHeight="1">
      <c r="A194" s="1101" t="s">
        <v>1230</v>
      </c>
      <c r="B194" s="654"/>
      <c r="C194" s="654"/>
      <c r="D194" s="1135"/>
      <c r="E194" s="1135"/>
      <c r="F194" s="1135"/>
      <c r="G194" s="654"/>
      <c r="H194" s="654"/>
      <c r="I194" s="654"/>
      <c r="J194" s="654"/>
      <c r="K194" s="654"/>
      <c r="L194" s="654"/>
      <c r="M194" s="74" t="s">
        <v>1232</v>
      </c>
    </row>
    <row r="195" spans="1:13" ht="18" customHeight="1">
      <c r="A195" s="269" t="s">
        <v>168</v>
      </c>
      <c r="B195" s="1484">
        <f>'[2]P95--101écoR6'!B195</f>
        <v>25522</v>
      </c>
      <c r="C195" s="1505">
        <f>'[2]P95--101écoR6'!C195</f>
        <v>517</v>
      </c>
      <c r="D195" s="2319">
        <f>'[2]P95--101écoR6'!D195:E195</f>
        <v>1882</v>
      </c>
      <c r="E195" s="2319"/>
      <c r="F195" s="1484">
        <f>'[2]P95--101écoR6'!F195</f>
        <v>539</v>
      </c>
      <c r="G195" s="1505">
        <f>'[2]P95--101écoR6'!G195</f>
        <v>6263</v>
      </c>
      <c r="H195" s="1505">
        <f>'[2]P95--101écoR6'!H195</f>
        <v>6822</v>
      </c>
      <c r="I195" s="1505">
        <f>'[2]P95--101écoR6'!I195</f>
        <v>4609</v>
      </c>
      <c r="J195" s="1505">
        <f>'[2]P95--101écoR6'!J195</f>
        <v>2366</v>
      </c>
      <c r="K195" s="1505">
        <f>'[2]P95--101écoR6'!K195</f>
        <v>2524</v>
      </c>
      <c r="L195" s="280"/>
      <c r="M195" s="155" t="s">
        <v>291</v>
      </c>
    </row>
    <row r="196" spans="1:13" ht="18" customHeight="1">
      <c r="A196" s="30" t="s">
        <v>10</v>
      </c>
      <c r="B196" s="1478">
        <f>'[2]P95--101écoR6'!B196</f>
        <v>100</v>
      </c>
      <c r="C196" s="1478">
        <f>'[2]P95--101écoR6'!C196</f>
        <v>2.0257033147872425</v>
      </c>
      <c r="D196" s="2311">
        <f>'[2]P95--101écoR6'!D196:E196</f>
        <v>7.3740302484131339</v>
      </c>
      <c r="E196" s="2311"/>
      <c r="F196" s="1478">
        <f>'[2]P95--101écoR6'!F196</f>
        <v>2.1119034558420187</v>
      </c>
      <c r="G196" s="1478">
        <f>'[2]P95--101écoR6'!G196</f>
        <v>24.539612883002899</v>
      </c>
      <c r="H196" s="1478">
        <f>'[2]P95--101écoR6'!H196</f>
        <v>26.729880103440166</v>
      </c>
      <c r="I196" s="1478">
        <f>'[2]P95--101écoR6'!I196</f>
        <v>18.058929550975627</v>
      </c>
      <c r="J196" s="1478">
        <f>'[2]P95--101écoR6'!J196</f>
        <v>9.2704333516182107</v>
      </c>
      <c r="K196" s="1478">
        <f>'[2]P95--101écoR6'!K196</f>
        <v>9.8895070919206969</v>
      </c>
      <c r="L196" s="1478"/>
      <c r="M196" s="123" t="s">
        <v>188</v>
      </c>
    </row>
    <row r="197" spans="1:13" ht="18" customHeight="1">
      <c r="A197" s="1106"/>
      <c r="B197" s="1130"/>
      <c r="C197" s="1130"/>
      <c r="D197" s="1130"/>
      <c r="E197" s="1130"/>
      <c r="F197" s="1130"/>
      <c r="G197" s="1130"/>
      <c r="H197" s="1130"/>
      <c r="I197" s="1130"/>
      <c r="J197" s="1130"/>
      <c r="K197" s="1130"/>
      <c r="L197" s="1130"/>
      <c r="M197" s="1134"/>
    </row>
    <row r="198" spans="1:13" ht="18" customHeight="1">
      <c r="A198" s="1102" t="s">
        <v>1231</v>
      </c>
      <c r="B198" s="1489"/>
      <c r="C198" s="1489"/>
      <c r="D198" s="1477"/>
      <c r="E198" s="1477"/>
      <c r="F198" s="1477"/>
      <c r="G198" s="1489"/>
      <c r="H198" s="1489"/>
      <c r="I198" s="1489"/>
      <c r="J198" s="1489"/>
      <c r="K198" s="1489"/>
      <c r="L198" s="1489"/>
      <c r="M198" s="1103" t="s">
        <v>1233</v>
      </c>
    </row>
    <row r="199" spans="1:13" ht="18" customHeight="1">
      <c r="A199" s="269" t="s">
        <v>168</v>
      </c>
      <c r="B199" s="1484">
        <f>'[2]P95--101écoR6'!B199</f>
        <v>25833</v>
      </c>
      <c r="C199" s="1505">
        <f>'[2]P95--101écoR6'!C199</f>
        <v>839</v>
      </c>
      <c r="D199" s="2319">
        <f>'[2]P95--101écoR6'!D199:E199</f>
        <v>1692</v>
      </c>
      <c r="E199" s="2319"/>
      <c r="F199" s="1484">
        <f>'[2]P95--101écoR6'!F199</f>
        <v>549</v>
      </c>
      <c r="G199" s="1505">
        <f>'[2]P95--101écoR6'!G199</f>
        <v>6263</v>
      </c>
      <c r="H199" s="1505">
        <f>'[2]P95--101écoR6'!H199</f>
        <v>6822</v>
      </c>
      <c r="I199" s="1505">
        <f>'[2]P95--101écoR6'!I199</f>
        <v>4778</v>
      </c>
      <c r="J199" s="1505">
        <f>'[2]P95--101écoR6'!J199</f>
        <v>2366</v>
      </c>
      <c r="K199" s="1505">
        <f>'[2]P95--101écoR6'!K199</f>
        <v>2524</v>
      </c>
      <c r="L199" s="280"/>
      <c r="M199" s="155" t="s">
        <v>291</v>
      </c>
    </row>
    <row r="200" spans="1:13" ht="18" customHeight="1" thickBot="1">
      <c r="A200" s="1183" t="s">
        <v>10</v>
      </c>
      <c r="B200" s="1491">
        <f>'[2]P95--101écoR6'!B200</f>
        <v>100</v>
      </c>
      <c r="C200" s="1491">
        <f>'[2]P95--101écoR6'!C200</f>
        <v>3.2477838423721597</v>
      </c>
      <c r="D200" s="2342">
        <f>'[2]P95--101écoR6'!D200:E200</f>
        <v>6.5497619324120304</v>
      </c>
      <c r="E200" s="2342"/>
      <c r="F200" s="1491">
        <f>'[2]P95--101écoR6'!F200</f>
        <v>2.1251887121124144</v>
      </c>
      <c r="G200" s="1491">
        <f>'[2]P95--101écoR6'!G200</f>
        <v>24.244183795919945</v>
      </c>
      <c r="H200" s="1491">
        <f>'[2]P95--101écoR6'!H200</f>
        <v>26.408082684937874</v>
      </c>
      <c r="I200" s="1491">
        <f>'[2]P95--101écoR6'!I200</f>
        <v>18.495722525451942</v>
      </c>
      <c r="J200" s="1491">
        <f>'[2]P95--101écoR6'!J200</f>
        <v>9.1588278558433025</v>
      </c>
      <c r="K200" s="1491">
        <f>'[2]P95--101écoR6'!K200</f>
        <v>9.7704486509503354</v>
      </c>
      <c r="L200" s="1491"/>
      <c r="M200" s="1179" t="s">
        <v>188</v>
      </c>
    </row>
    <row r="201" spans="1:13" ht="18" customHeight="1" thickTop="1">
      <c r="A201" s="102" t="s">
        <v>565</v>
      </c>
      <c r="B201" s="102"/>
      <c r="C201" s="102"/>
      <c r="D201" s="102"/>
      <c r="E201" s="102"/>
      <c r="F201" s="456"/>
      <c r="G201" s="457"/>
      <c r="H201" s="457"/>
      <c r="M201" s="265" t="s">
        <v>566</v>
      </c>
    </row>
    <row r="202" spans="1:13" ht="18" customHeight="1">
      <c r="A202" s="98" t="s">
        <v>1259</v>
      </c>
      <c r="B202" s="98"/>
      <c r="M202" s="81" t="s">
        <v>1260</v>
      </c>
    </row>
    <row r="203" spans="1:13" ht="18" customHeight="1">
      <c r="A203" s="47"/>
      <c r="B203" s="281"/>
      <c r="C203" s="283"/>
      <c r="D203" s="282"/>
      <c r="E203" s="282"/>
      <c r="F203" s="281"/>
      <c r="G203" s="281"/>
      <c r="H203" s="281"/>
      <c r="I203" s="281"/>
      <c r="J203" s="281"/>
      <c r="K203" s="281"/>
      <c r="L203" s="281"/>
      <c r="M203" s="263"/>
    </row>
    <row r="204" spans="1:13" ht="18" customHeight="1" thickBot="1">
      <c r="A204" s="18" t="s">
        <v>118</v>
      </c>
      <c r="M204" s="107" t="s">
        <v>293</v>
      </c>
    </row>
    <row r="205" spans="1:13" ht="18" customHeight="1" thickTop="1">
      <c r="A205" s="1242"/>
      <c r="B205" s="1482" t="s">
        <v>191</v>
      </c>
      <c r="C205" s="1482" t="s">
        <v>393</v>
      </c>
      <c r="D205" s="2316" t="s">
        <v>581</v>
      </c>
      <c r="E205" s="2316"/>
      <c r="F205" s="1244" t="s">
        <v>563</v>
      </c>
      <c r="G205" s="1245" t="s">
        <v>288</v>
      </c>
      <c r="H205" s="1245" t="s">
        <v>287</v>
      </c>
      <c r="I205" s="1245" t="s">
        <v>286</v>
      </c>
      <c r="J205" s="1482" t="s">
        <v>285</v>
      </c>
      <c r="K205" s="1482" t="s">
        <v>284</v>
      </c>
      <c r="L205" s="1482"/>
      <c r="M205" s="1242"/>
    </row>
    <row r="206" spans="1:13" ht="36" customHeight="1">
      <c r="A206" s="232"/>
      <c r="B206" s="1489" t="s">
        <v>4</v>
      </c>
      <c r="C206" s="1489" t="s">
        <v>394</v>
      </c>
      <c r="D206" s="2315" t="s">
        <v>582</v>
      </c>
      <c r="E206" s="2315"/>
      <c r="F206" s="1477" t="s">
        <v>564</v>
      </c>
      <c r="G206" s="1489" t="s">
        <v>33</v>
      </c>
      <c r="H206" s="1489" t="s">
        <v>32</v>
      </c>
      <c r="I206" s="1489" t="s">
        <v>31</v>
      </c>
      <c r="J206" s="1489" t="s">
        <v>30</v>
      </c>
      <c r="K206" s="1489" t="s">
        <v>29</v>
      </c>
      <c r="L206" s="1489"/>
      <c r="M206" s="142"/>
    </row>
    <row r="207" spans="1:13" ht="18" customHeight="1">
      <c r="A207" s="1101" t="s">
        <v>1222</v>
      </c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 t="s">
        <v>1234</v>
      </c>
    </row>
    <row r="208" spans="1:13" ht="18" customHeight="1">
      <c r="A208" s="232" t="s">
        <v>169</v>
      </c>
      <c r="B208" s="1480">
        <f>'[2]P95--101écoR6'!B208</f>
        <v>2385518</v>
      </c>
      <c r="C208" s="1480">
        <f>'[2]P95--101écoR6'!C208</f>
        <v>1763</v>
      </c>
      <c r="D208" s="2314">
        <f>'[2]P95--101écoR6'!D208:E208</f>
        <v>89439</v>
      </c>
      <c r="E208" s="2314"/>
      <c r="F208" s="1480">
        <f>'[2]P95--101écoR6'!F208</f>
        <v>14174</v>
      </c>
      <c r="G208" s="1480">
        <f>'[2]P95--101écoR6'!G208</f>
        <v>747059</v>
      </c>
      <c r="H208" s="1480">
        <f>'[2]P95--101écoR6'!H208</f>
        <v>794958</v>
      </c>
      <c r="I208" s="1480">
        <f>'[2]P95--101écoR6'!I208</f>
        <v>443636</v>
      </c>
      <c r="J208" s="1480">
        <f>'[2]P95--101écoR6'!J208</f>
        <v>144763</v>
      </c>
      <c r="K208" s="1480">
        <f>'[2]P95--101écoR6'!K208</f>
        <v>149726</v>
      </c>
      <c r="L208" s="280"/>
      <c r="M208" s="155" t="s">
        <v>294</v>
      </c>
    </row>
    <row r="209" spans="1:14" ht="18" customHeight="1">
      <c r="A209" s="30" t="s">
        <v>10</v>
      </c>
      <c r="B209" s="1478">
        <f>'[2]P95--101écoR6'!B209</f>
        <v>100</v>
      </c>
      <c r="C209" s="1478">
        <f>'[2]P95--101écoR6'!C209</f>
        <v>7.3904284100979323E-2</v>
      </c>
      <c r="D209" s="2311">
        <f>'[2]P95--101écoR6'!D209:E209</f>
        <v>3.7492485908720874</v>
      </c>
      <c r="E209" s="2311"/>
      <c r="F209" s="1478">
        <f>'[2]P95--101écoR6'!F209</f>
        <v>0.59416864597123142</v>
      </c>
      <c r="G209" s="1478">
        <f>'[2]P95--101écoR6'!G209</f>
        <v>31.316426872486396</v>
      </c>
      <c r="H209" s="1478">
        <f>'[2]P95--101écoR6'!H209</f>
        <v>33.324334588965584</v>
      </c>
      <c r="I209" s="1478">
        <f>'[2]P95--101écoR6'!I209</f>
        <v>18.597051038810019</v>
      </c>
      <c r="J209" s="1478">
        <f>'[2]P95--101écoR6'!J209</f>
        <v>6.0684094607544354</v>
      </c>
      <c r="K209" s="1478">
        <f>'[2]P95--101écoR6'!K209</f>
        <v>6.276456518039268</v>
      </c>
      <c r="L209" s="1478"/>
      <c r="M209" s="123" t="s">
        <v>188</v>
      </c>
    </row>
    <row r="210" spans="1:14" ht="18" customHeight="1">
      <c r="A210" s="47"/>
      <c r="B210" s="157"/>
      <c r="C210" s="157"/>
      <c r="D210" s="157"/>
      <c r="E210" s="157"/>
      <c r="F210" s="157"/>
      <c r="G210" s="157"/>
      <c r="H210" s="157"/>
      <c r="I210" s="157"/>
      <c r="J210" s="157"/>
      <c r="K210" s="157"/>
      <c r="L210" s="157"/>
      <c r="M210" s="329"/>
    </row>
    <row r="211" spans="1:14" ht="18" customHeight="1">
      <c r="A211" s="1102" t="s">
        <v>1224</v>
      </c>
      <c r="B211" s="1103"/>
      <c r="C211" s="1103"/>
      <c r="D211" s="1103"/>
      <c r="E211" s="1103"/>
      <c r="F211" s="1103"/>
      <c r="G211" s="1103"/>
      <c r="H211" s="1103"/>
      <c r="I211" s="1103"/>
      <c r="J211" s="1103"/>
      <c r="K211" s="1103"/>
      <c r="L211" s="1103"/>
      <c r="M211" s="1103" t="s">
        <v>1235</v>
      </c>
      <c r="N211" s="167"/>
    </row>
    <row r="212" spans="1:14" ht="18" customHeight="1">
      <c r="A212" s="232" t="s">
        <v>169</v>
      </c>
      <c r="B212" s="1480">
        <f>'[2]P95--101écoR6'!B212</f>
        <v>2596766</v>
      </c>
      <c r="C212" s="1480">
        <f>'[2]P95--101écoR6'!C212</f>
        <v>45403</v>
      </c>
      <c r="D212" s="2314">
        <f>'[2]P95--101écoR6'!D212:E212</f>
        <v>90259</v>
      </c>
      <c r="E212" s="2314"/>
      <c r="F212" s="1480">
        <f>'[2]P95--101écoR6'!F212</f>
        <v>17709</v>
      </c>
      <c r="G212" s="1480">
        <f>'[2]P95--101écoR6'!G212</f>
        <v>787290</v>
      </c>
      <c r="H212" s="1480">
        <f>'[2]P95--101écoR6'!H212</f>
        <v>879010</v>
      </c>
      <c r="I212" s="1480">
        <f>'[2]P95--101écoR6'!I212</f>
        <v>464644</v>
      </c>
      <c r="J212" s="1480">
        <f>'[2]P95--101écoR6'!J212</f>
        <v>174293</v>
      </c>
      <c r="K212" s="1480">
        <f>'[2]P95--101écoR6'!K212</f>
        <v>138158</v>
      </c>
      <c r="L212" s="280"/>
      <c r="M212" s="155" t="s">
        <v>294</v>
      </c>
      <c r="N212" s="167"/>
    </row>
    <row r="213" spans="1:14" ht="18" customHeight="1" thickBot="1">
      <c r="A213" s="1183" t="s">
        <v>10</v>
      </c>
      <c r="B213" s="1491">
        <f>'[2]P95--101écoR6'!B213</f>
        <v>100</v>
      </c>
      <c r="C213" s="1491">
        <f>'[2]P95--101écoR6'!C213</f>
        <v>1.7484440261463681</v>
      </c>
      <c r="D213" s="2342">
        <f>'[2]P95--101écoR6'!D213:E213</f>
        <v>3.4758233895545456</v>
      </c>
      <c r="E213" s="2342"/>
      <c r="F213" s="1491">
        <f>'[2]P95--101écoR6'!F213</f>
        <v>0.68196364246913277</v>
      </c>
      <c r="G213" s="1491">
        <f>'[2]P95--101écoR6'!G213</f>
        <v>30.318095662065815</v>
      </c>
      <c r="H213" s="1491">
        <f>'[2]P95--101écoR6'!H213</f>
        <v>33.85018134094485</v>
      </c>
      <c r="I213" s="1491">
        <f>'[2]P95--101écoR6'!I213</f>
        <v>17.893179439348788</v>
      </c>
      <c r="J213" s="1491">
        <f>'[2]P95--101écoR6'!J213</f>
        <v>6.7119255258271258</v>
      </c>
      <c r="K213" s="1491">
        <f>'[2]P95--101écoR6'!K213</f>
        <v>5.3203869736433695</v>
      </c>
      <c r="L213" s="1491"/>
      <c r="M213" s="1179" t="s">
        <v>188</v>
      </c>
    </row>
    <row r="214" spans="1:14" s="263" customFormat="1" ht="18" customHeight="1" thickTop="1">
      <c r="A214" s="102" t="s">
        <v>565</v>
      </c>
      <c r="B214" s="102"/>
      <c r="C214" s="102"/>
      <c r="D214" s="102"/>
      <c r="E214" s="102"/>
      <c r="F214" s="456"/>
      <c r="G214" s="457"/>
      <c r="H214" s="457"/>
      <c r="I214" s="81"/>
      <c r="J214" s="81"/>
      <c r="K214" s="81"/>
      <c r="L214" s="81"/>
      <c r="M214" s="265" t="s">
        <v>566</v>
      </c>
    </row>
    <row r="215" spans="1:14" ht="18" customHeight="1">
      <c r="A215" s="98" t="s">
        <v>1259</v>
      </c>
      <c r="B215" s="98"/>
      <c r="M215" s="81" t="s">
        <v>1260</v>
      </c>
    </row>
    <row r="216" spans="1:14" s="263" customFormat="1" ht="18" customHeight="1">
      <c r="A216" s="13"/>
      <c r="B216" s="284"/>
      <c r="C216" s="284"/>
      <c r="D216" s="284"/>
      <c r="E216" s="284"/>
      <c r="F216" s="284"/>
      <c r="G216" s="284"/>
      <c r="H216" s="284"/>
      <c r="I216" s="284"/>
      <c r="J216" s="284"/>
      <c r="K216" s="284"/>
      <c r="L216" s="284"/>
      <c r="M216" s="81"/>
    </row>
    <row r="217" spans="1:14" ht="18" customHeight="1" thickBot="1">
      <c r="A217" s="18" t="s">
        <v>119</v>
      </c>
      <c r="M217" s="107" t="s">
        <v>296</v>
      </c>
    </row>
    <row r="218" spans="1:14" ht="18" customHeight="1" thickTop="1">
      <c r="A218" s="1218"/>
      <c r="B218" s="1471"/>
      <c r="C218" s="2294" t="s">
        <v>191</v>
      </c>
      <c r="D218" s="2294"/>
      <c r="E218" s="1471"/>
      <c r="F218" s="2294" t="s">
        <v>295</v>
      </c>
      <c r="G218" s="2294"/>
      <c r="H218" s="1471"/>
      <c r="I218" s="2294" t="s">
        <v>415</v>
      </c>
      <c r="J218" s="2294"/>
      <c r="K218" s="1471"/>
      <c r="L218" s="1471"/>
      <c r="M218" s="1471"/>
    </row>
    <row r="219" spans="1:14" ht="18" customHeight="1">
      <c r="A219" s="232"/>
      <c r="B219" s="1474"/>
      <c r="C219" s="2302" t="s">
        <v>4</v>
      </c>
      <c r="D219" s="2302"/>
      <c r="E219" s="1474"/>
      <c r="F219" s="2302" t="s">
        <v>101</v>
      </c>
      <c r="G219" s="2302"/>
      <c r="H219" s="1474"/>
      <c r="I219" s="69" t="s">
        <v>416</v>
      </c>
      <c r="J219" s="69"/>
      <c r="K219" s="1474"/>
      <c r="L219" s="1474"/>
      <c r="M219" s="120"/>
    </row>
    <row r="220" spans="1:14" ht="18" customHeight="1">
      <c r="A220" s="232"/>
      <c r="B220" s="1474"/>
      <c r="C220" s="1097">
        <v>2017</v>
      </c>
      <c r="D220" s="1097">
        <v>2016</v>
      </c>
      <c r="E220" s="1097"/>
      <c r="F220" s="1097">
        <v>2017</v>
      </c>
      <c r="G220" s="1097">
        <v>2016</v>
      </c>
      <c r="H220" s="1474"/>
      <c r="I220" s="1097">
        <v>2017</v>
      </c>
      <c r="J220" s="1097">
        <v>2016</v>
      </c>
      <c r="K220" s="1474"/>
      <c r="L220" s="32"/>
      <c r="M220" s="165"/>
    </row>
    <row r="221" spans="1:14" ht="18" customHeight="1">
      <c r="A221" s="232" t="s">
        <v>170</v>
      </c>
      <c r="B221" s="1480"/>
      <c r="C221" s="1858">
        <f>'[2]P95--101écoR6'!C221</f>
        <v>1262506</v>
      </c>
      <c r="D221" s="1858">
        <f>'[2]P95--101écoR6'!D221</f>
        <v>1100999</v>
      </c>
      <c r="E221" s="1856"/>
      <c r="F221" s="1858">
        <f>'[2]P95--101écoR6'!F221</f>
        <v>412777</v>
      </c>
      <c r="G221" s="1858">
        <f>'[2]P95--101écoR6'!G221</f>
        <v>717209</v>
      </c>
      <c r="H221" s="1856"/>
      <c r="I221" s="1858">
        <f>'[2]P95--101écoR6'!I221</f>
        <v>849729</v>
      </c>
      <c r="J221" s="1858">
        <f>'[2]P95--101écoR6'!J221</f>
        <v>383790</v>
      </c>
      <c r="K221" s="1136"/>
      <c r="L221" s="280"/>
      <c r="M221" s="155" t="s">
        <v>297</v>
      </c>
    </row>
    <row r="222" spans="1:14" ht="18" customHeight="1" thickBot="1">
      <c r="A222" s="1183" t="s">
        <v>10</v>
      </c>
      <c r="B222" s="1285"/>
      <c r="C222" s="1857">
        <f>'[2]P95--101écoR6'!C222</f>
        <v>100</v>
      </c>
      <c r="D222" s="1857">
        <f>'[2]P95--101écoR6'!D222</f>
        <v>100</v>
      </c>
      <c r="E222" s="1857"/>
      <c r="F222" s="1857">
        <f>'[2]P95--101écoR6'!F222</f>
        <v>32.695052538364173</v>
      </c>
      <c r="G222" s="1857">
        <f>'[2]P95--101écoR6'!G222</f>
        <v>65.141657712677301</v>
      </c>
      <c r="H222" s="1857"/>
      <c r="I222" s="1857">
        <f>'[2]P95--101écoR6'!I222</f>
        <v>67.30494746163582</v>
      </c>
      <c r="J222" s="1857">
        <f>'[2]P95--101écoR6'!J222</f>
        <v>34.858342287322699</v>
      </c>
      <c r="K222" s="1280"/>
      <c r="L222" s="1285"/>
      <c r="M222" s="1179" t="s">
        <v>188</v>
      </c>
    </row>
    <row r="223" spans="1:14" ht="18" customHeight="1" thickTop="1">
      <c r="A223" s="98" t="s">
        <v>1259</v>
      </c>
      <c r="B223" s="98"/>
      <c r="M223" s="81" t="s">
        <v>1260</v>
      </c>
    </row>
    <row r="224" spans="1:14" ht="18" customHeight="1">
      <c r="A224" s="947"/>
      <c r="B224" s="947"/>
      <c r="C224" s="695"/>
      <c r="D224" s="695"/>
      <c r="E224" s="695"/>
      <c r="F224" s="695"/>
      <c r="G224" s="695"/>
      <c r="H224" s="695"/>
      <c r="I224" s="695"/>
      <c r="J224" s="695"/>
      <c r="K224" s="695"/>
      <c r="L224" s="695"/>
      <c r="M224" s="695"/>
    </row>
    <row r="225" spans="1:14" ht="18" customHeight="1">
      <c r="A225" s="947"/>
      <c r="B225" s="947"/>
      <c r="C225" s="695"/>
      <c r="D225" s="695"/>
      <c r="E225" s="695"/>
      <c r="F225" s="695"/>
      <c r="G225" s="695"/>
      <c r="H225" s="695"/>
      <c r="I225" s="695"/>
      <c r="J225" s="695"/>
      <c r="K225" s="695"/>
      <c r="L225" s="695"/>
      <c r="M225" s="695"/>
    </row>
    <row r="226" spans="1:14" ht="18" customHeight="1">
      <c r="A226" s="947"/>
      <c r="B226" s="947"/>
      <c r="C226" s="695"/>
      <c r="D226" s="695"/>
      <c r="E226" s="695"/>
      <c r="F226" s="695"/>
      <c r="G226" s="695"/>
      <c r="H226" s="695"/>
      <c r="I226" s="695"/>
      <c r="J226" s="695"/>
      <c r="K226" s="695"/>
      <c r="L226" s="695"/>
      <c r="M226" s="695"/>
    </row>
    <row r="227" spans="1:14" ht="27.75" customHeight="1">
      <c r="A227" s="947"/>
      <c r="B227" s="947"/>
      <c r="C227" s="695"/>
      <c r="D227" s="695"/>
      <c r="E227" s="695"/>
      <c r="F227" s="695"/>
      <c r="G227" s="695"/>
      <c r="H227" s="695"/>
      <c r="I227" s="695"/>
      <c r="J227" s="695"/>
      <c r="K227" s="695"/>
      <c r="L227" s="695"/>
      <c r="M227" s="695"/>
    </row>
    <row r="228" spans="1:14" ht="18" customHeight="1" thickBot="1">
      <c r="A228" s="947"/>
      <c r="B228" s="947"/>
      <c r="C228" s="695"/>
      <c r="D228" s="695"/>
      <c r="E228" s="695"/>
      <c r="F228" s="695"/>
      <c r="G228" s="695"/>
      <c r="H228" s="695"/>
      <c r="I228" s="695"/>
      <c r="J228" s="695"/>
      <c r="K228" s="695"/>
      <c r="L228" s="695"/>
      <c r="M228" s="695"/>
    </row>
    <row r="229" spans="1:14" ht="13.5" customHeight="1" thickTop="1">
      <c r="A229" s="965"/>
      <c r="B229" s="928"/>
      <c r="C229" s="928"/>
      <c r="D229" s="928"/>
      <c r="E229" s="928"/>
      <c r="F229" s="928"/>
      <c r="G229" s="928"/>
      <c r="H229" s="928"/>
      <c r="I229" s="928"/>
      <c r="J229" s="928"/>
      <c r="K229" s="928"/>
      <c r="L229" s="928"/>
      <c r="M229" s="928"/>
      <c r="N229" s="675"/>
    </row>
    <row r="230" spans="1:14" ht="18" customHeight="1">
      <c r="A230" s="431" t="s">
        <v>653</v>
      </c>
      <c r="B230" s="427"/>
      <c r="C230" s="263"/>
      <c r="E230" s="80"/>
      <c r="F230" s="80"/>
      <c r="G230" s="80"/>
      <c r="K230" s="427"/>
      <c r="L230" s="427"/>
      <c r="M230" s="428" t="s">
        <v>654</v>
      </c>
      <c r="N230" s="675"/>
    </row>
    <row r="231" spans="1:14" ht="27.95" customHeight="1" thickBot="1">
      <c r="A231" s="150" t="s">
        <v>470</v>
      </c>
      <c r="M231" s="107" t="s">
        <v>298</v>
      </c>
      <c r="N231" s="675"/>
    </row>
    <row r="232" spans="1:14" ht="15" customHeight="1" thickTop="1">
      <c r="A232" s="1221"/>
      <c r="B232" s="2109"/>
      <c r="C232" s="2294" t="s">
        <v>191</v>
      </c>
      <c r="D232" s="2294"/>
      <c r="E232" s="2109"/>
      <c r="F232" s="2294" t="s">
        <v>300</v>
      </c>
      <c r="G232" s="2294"/>
      <c r="H232" s="2109"/>
      <c r="I232" s="2294" t="s">
        <v>299</v>
      </c>
      <c r="J232" s="2294"/>
      <c r="K232" s="2109"/>
      <c r="L232" s="2109"/>
      <c r="M232" s="1218"/>
      <c r="N232" s="675"/>
    </row>
    <row r="233" spans="1:14" ht="15" customHeight="1">
      <c r="A233" s="288"/>
      <c r="B233" s="159"/>
      <c r="C233" s="2306" t="s">
        <v>4</v>
      </c>
      <c r="D233" s="2306"/>
      <c r="F233" s="2306" t="s">
        <v>36</v>
      </c>
      <c r="G233" s="2306"/>
      <c r="H233" s="159"/>
      <c r="I233" s="2306" t="s">
        <v>35</v>
      </c>
      <c r="J233" s="2306"/>
      <c r="K233" s="159"/>
      <c r="L233" s="159"/>
      <c r="M233" s="142"/>
      <c r="N233" s="675"/>
    </row>
    <row r="234" spans="1:14" ht="15" customHeight="1">
      <c r="A234" s="288"/>
      <c r="B234" s="159"/>
      <c r="C234" s="1097">
        <v>2017</v>
      </c>
      <c r="D234" s="1097">
        <v>2016</v>
      </c>
      <c r="E234" s="1097"/>
      <c r="F234" s="1097">
        <v>2017</v>
      </c>
      <c r="G234" s="1097">
        <v>2016</v>
      </c>
      <c r="H234" s="2110"/>
      <c r="I234" s="1097">
        <v>2017</v>
      </c>
      <c r="J234" s="1097">
        <v>2016</v>
      </c>
      <c r="K234" s="159"/>
      <c r="L234" s="1137"/>
      <c r="M234" s="239"/>
      <c r="N234" s="675"/>
    </row>
    <row r="235" spans="1:14" ht="15" customHeight="1">
      <c r="A235" s="288" t="s">
        <v>171</v>
      </c>
      <c r="B235" s="289"/>
      <c r="C235" s="1872" t="str">
        <f>'[5]P95--101écoR6'!C237</f>
        <v>…</v>
      </c>
      <c r="D235" s="1872" t="str">
        <f>'[5]P95--101écoR6'!D237</f>
        <v>…</v>
      </c>
      <c r="E235" s="2004"/>
      <c r="F235" s="1872" t="str">
        <f>'[5]P95--101écoR6'!F237</f>
        <v>…</v>
      </c>
      <c r="G235" s="2004" t="str">
        <f>'[5]P95--101écoR6'!G237</f>
        <v>…</v>
      </c>
      <c r="H235" s="1872"/>
      <c r="I235" s="1872" t="str">
        <f>'[5]P95--101écoR6'!I237</f>
        <v>…</v>
      </c>
      <c r="J235" s="1872" t="str">
        <f>'[5]P95--101écoR6'!J237</f>
        <v>…</v>
      </c>
      <c r="K235" s="289"/>
      <c r="L235" s="291"/>
      <c r="M235" s="155" t="s">
        <v>469</v>
      </c>
      <c r="N235" s="675"/>
    </row>
    <row r="236" spans="1:14" ht="15" customHeight="1" thickBot="1">
      <c r="A236" s="1183" t="s">
        <v>10</v>
      </c>
      <c r="B236" s="1286"/>
      <c r="C236" s="1857" t="str">
        <f>'[5]P95--101écoR6'!C238</f>
        <v>…</v>
      </c>
      <c r="D236" s="1284" t="str">
        <f>'[5]P95--101écoR6'!D238</f>
        <v>…</v>
      </c>
      <c r="E236" s="1857"/>
      <c r="F236" s="1857" t="str">
        <f>'[5]P95--101écoR6'!F238</f>
        <v>…</v>
      </c>
      <c r="G236" s="1857" t="str">
        <f>'[5]P95--101écoR6'!G238</f>
        <v>…</v>
      </c>
      <c r="H236" s="1284"/>
      <c r="I236" s="1284" t="str">
        <f>'[5]P95--101écoR6'!I238</f>
        <v>…</v>
      </c>
      <c r="J236" s="1857" t="str">
        <f>'[5]P95--101écoR6'!J238</f>
        <v>…</v>
      </c>
      <c r="K236" s="1286"/>
      <c r="L236" s="1286"/>
      <c r="M236" s="1179" t="s">
        <v>188</v>
      </c>
      <c r="N236" s="675"/>
    </row>
    <row r="237" spans="1:14" ht="18" customHeight="1" thickTop="1">
      <c r="A237" s="962" t="s">
        <v>1103</v>
      </c>
      <c r="B237" s="962"/>
      <c r="C237" s="962"/>
      <c r="D237" s="962"/>
      <c r="E237" s="950"/>
      <c r="F237" s="950"/>
      <c r="G237" s="950"/>
      <c r="H237" s="950"/>
      <c r="I237" s="950"/>
      <c r="J237" s="950"/>
      <c r="K237" s="950"/>
      <c r="L237" s="950"/>
      <c r="M237" s="2127" t="s">
        <v>1100</v>
      </c>
      <c r="N237" s="675"/>
    </row>
    <row r="238" spans="1:14" ht="27.95" customHeight="1" thickBot="1">
      <c r="A238" s="150" t="s">
        <v>471</v>
      </c>
      <c r="M238" s="107" t="s">
        <v>304</v>
      </c>
      <c r="N238" s="675"/>
    </row>
    <row r="239" spans="1:14" ht="14.1" customHeight="1" thickTop="1">
      <c r="A239" s="1215"/>
      <c r="B239" s="2294" t="s">
        <v>301</v>
      </c>
      <c r="C239" s="2294"/>
      <c r="D239" s="2294"/>
      <c r="E239" s="2294"/>
      <c r="F239" s="2294"/>
      <c r="G239" s="2294"/>
      <c r="H239" s="2294"/>
      <c r="I239" s="2294"/>
      <c r="J239" s="2294"/>
      <c r="K239" s="2294"/>
      <c r="L239" s="2109"/>
      <c r="M239" s="1218"/>
      <c r="N239" s="675"/>
    </row>
    <row r="240" spans="1:14" ht="14.1" customHeight="1">
      <c r="A240" s="160"/>
      <c r="B240" s="2310" t="s">
        <v>37</v>
      </c>
      <c r="C240" s="2310"/>
      <c r="D240" s="2310"/>
      <c r="E240" s="2310"/>
      <c r="F240" s="2310"/>
      <c r="G240" s="2310"/>
      <c r="H240" s="2310"/>
      <c r="I240" s="2310"/>
      <c r="J240" s="2310"/>
      <c r="K240" s="2116"/>
      <c r="L240" s="2124"/>
      <c r="M240" s="229"/>
      <c r="N240" s="675"/>
    </row>
    <row r="241" spans="1:14" ht="14.1" customHeight="1">
      <c r="A241" s="161"/>
      <c r="B241" s="2124"/>
      <c r="C241" s="2381" t="s">
        <v>191</v>
      </c>
      <c r="D241" s="2381"/>
      <c r="F241" s="2382" t="s">
        <v>303</v>
      </c>
      <c r="G241" s="2382"/>
      <c r="I241" s="2382" t="s">
        <v>302</v>
      </c>
      <c r="J241" s="2382"/>
      <c r="K241" s="1138"/>
      <c r="L241" s="181"/>
      <c r="M241" s="276"/>
      <c r="N241" s="675"/>
    </row>
    <row r="242" spans="1:14" ht="14.1" customHeight="1">
      <c r="A242" s="162"/>
      <c r="B242" s="2116"/>
      <c r="C242" s="2306" t="s">
        <v>4</v>
      </c>
      <c r="D242" s="2306"/>
      <c r="E242" s="142"/>
      <c r="F242" s="2310" t="s">
        <v>39</v>
      </c>
      <c r="G242" s="2310"/>
      <c r="H242" s="142"/>
      <c r="I242" s="2310" t="s">
        <v>38</v>
      </c>
      <c r="J242" s="2310"/>
      <c r="K242" s="182"/>
      <c r="L242" s="182"/>
      <c r="M242" s="278"/>
      <c r="N242" s="675"/>
    </row>
    <row r="243" spans="1:14" ht="15" customHeight="1">
      <c r="A243" s="162"/>
      <c r="B243" s="2116"/>
      <c r="C243" s="1097">
        <v>2017</v>
      </c>
      <c r="D243" s="1097">
        <v>2016</v>
      </c>
      <c r="E243" s="2116"/>
      <c r="F243" s="1097">
        <v>2017</v>
      </c>
      <c r="G243" s="1097">
        <v>2016</v>
      </c>
      <c r="H243" s="2116"/>
      <c r="I243" s="1097">
        <v>2017</v>
      </c>
      <c r="J243" s="1097">
        <v>2016</v>
      </c>
      <c r="K243" s="182"/>
      <c r="L243" s="182"/>
      <c r="M243" s="278"/>
      <c r="N243" s="675"/>
    </row>
    <row r="244" spans="1:14" ht="15" customHeight="1">
      <c r="A244" s="288" t="s">
        <v>893</v>
      </c>
      <c r="B244" s="1872"/>
      <c r="C244" s="1872">
        <f>'[5]P95--101écoR6'!C247</f>
        <v>31002.475999999999</v>
      </c>
      <c r="D244" s="743">
        <f>'[5]P95--101écoR6'!D247</f>
        <v>27715.296000000002</v>
      </c>
      <c r="E244" s="1872"/>
      <c r="F244" s="1872">
        <f>'[5]P95--101écoR6'!F247</f>
        <v>16811.474999999999</v>
      </c>
      <c r="G244" s="1872">
        <f>'[5]P95--101écoR6'!G247</f>
        <v>17939.698</v>
      </c>
      <c r="H244" s="743"/>
      <c r="I244" s="1872">
        <f>'[5]P95--101écoR6'!I247</f>
        <v>14191.001</v>
      </c>
      <c r="J244" s="1872">
        <f>'[5]P95--101écoR6'!J247</f>
        <v>9775.598</v>
      </c>
      <c r="K244" s="289"/>
      <c r="L244" s="744"/>
      <c r="M244" s="115" t="s">
        <v>894</v>
      </c>
      <c r="N244" s="675"/>
    </row>
    <row r="245" spans="1:14" ht="15" customHeight="1">
      <c r="A245" s="288" t="s">
        <v>895</v>
      </c>
      <c r="B245" s="1872"/>
      <c r="C245" s="1872">
        <f>'[5]P95--101écoR6'!C248</f>
        <v>5889.75</v>
      </c>
      <c r="D245" s="743">
        <f>'[5]P95--101écoR6'!D248</f>
        <v>5721.47</v>
      </c>
      <c r="E245" s="1872"/>
      <c r="F245" s="1872">
        <f>'[5]P95--101écoR6'!F248</f>
        <v>5762.86</v>
      </c>
      <c r="G245" s="1872">
        <f>'[5]P95--101écoR6'!G248</f>
        <v>5491.6880000000001</v>
      </c>
      <c r="H245" s="743"/>
      <c r="I245" s="1872">
        <f>'[5]P95--101écoR6'!I248</f>
        <v>126.89</v>
      </c>
      <c r="J245" s="1872">
        <f>'[5]P95--101écoR6'!J248</f>
        <v>229.78200000000001</v>
      </c>
      <c r="K245" s="289"/>
      <c r="L245" s="744"/>
      <c r="M245" s="115" t="s">
        <v>896</v>
      </c>
      <c r="N245" s="675"/>
    </row>
    <row r="246" spans="1:14" ht="15" customHeight="1">
      <c r="A246" s="288" t="s">
        <v>897</v>
      </c>
      <c r="B246" s="1872"/>
      <c r="C246" s="1872">
        <f>'[5]P95--101écoR6'!C249</f>
        <v>29598.292000000001</v>
      </c>
      <c r="D246" s="743">
        <f>'[5]P95--101écoR6'!D249</f>
        <v>26091.046000000002</v>
      </c>
      <c r="E246" s="1872"/>
      <c r="F246" s="1872">
        <f>'[5]P95--101écoR6'!F249</f>
        <v>19625.68</v>
      </c>
      <c r="G246" s="1872">
        <f>'[5]P95--101écoR6'!G249</f>
        <v>18065.128000000001</v>
      </c>
      <c r="H246" s="743"/>
      <c r="I246" s="1872">
        <f>'[5]P95--101écoR6'!I249</f>
        <v>9972.6119999999992</v>
      </c>
      <c r="J246" s="1872">
        <f>'[5]P95--101écoR6'!J249</f>
        <v>8025.9179999999997</v>
      </c>
      <c r="K246" s="289"/>
      <c r="L246" s="744"/>
      <c r="M246" s="115" t="s">
        <v>898</v>
      </c>
      <c r="N246" s="675"/>
    </row>
    <row r="247" spans="1:14" ht="15" customHeight="1" thickBot="1">
      <c r="A247" s="1183" t="s">
        <v>10</v>
      </c>
      <c r="B247" s="1286"/>
      <c r="C247" s="1857">
        <f>'[5]P95--101écoR6'!C250</f>
        <v>67.98600200698759</v>
      </c>
      <c r="D247" s="1284">
        <f>'[5]P95--101écoR6'!D250</f>
        <v>65.946634704176049</v>
      </c>
      <c r="E247" s="1857"/>
      <c r="F247" s="1857">
        <f>'[5]P95--101écoR6'!F250</f>
        <v>71.036145691446379</v>
      </c>
      <c r="G247" s="1857">
        <f>'[5]P95--101écoR6'!G250</f>
        <v>70.547895308940994</v>
      </c>
      <c r="H247" s="1284"/>
      <c r="I247" s="1284">
        <f>'[5]P95--101écoR6'!I250</f>
        <v>63.26655419936418</v>
      </c>
      <c r="J247" s="1857">
        <f>'[5]P95--101écoR6'!J250</f>
        <v>57.339970510996238</v>
      </c>
      <c r="K247" s="1286"/>
      <c r="L247" s="1286"/>
      <c r="M247" s="1179" t="s">
        <v>188</v>
      </c>
      <c r="N247" s="675"/>
    </row>
    <row r="248" spans="1:14" ht="18" customHeight="1" thickTop="1">
      <c r="A248" s="102" t="s">
        <v>306</v>
      </c>
      <c r="B248" s="102"/>
      <c r="C248" s="102"/>
      <c r="D248" s="102"/>
      <c r="M248" s="81" t="s">
        <v>305</v>
      </c>
      <c r="N248" s="675"/>
    </row>
    <row r="249" spans="1:14" ht="27.95" customHeight="1">
      <c r="A249" s="150" t="s">
        <v>472</v>
      </c>
      <c r="M249" s="107" t="s">
        <v>307</v>
      </c>
      <c r="N249" s="531"/>
    </row>
    <row r="250" spans="1:14" ht="18" customHeight="1" thickBot="1">
      <c r="A250" s="262" t="s">
        <v>1125</v>
      </c>
      <c r="I250" s="726"/>
      <c r="K250" s="24"/>
      <c r="L250" s="24"/>
      <c r="M250" s="150" t="s">
        <v>899</v>
      </c>
      <c r="N250" s="532"/>
    </row>
    <row r="251" spans="1:14" ht="14.1" customHeight="1" thickTop="1">
      <c r="A251" s="2109"/>
      <c r="B251" s="2109" t="s">
        <v>312</v>
      </c>
      <c r="C251" s="2109"/>
      <c r="D251" s="2115" t="s">
        <v>73</v>
      </c>
      <c r="E251" s="2115"/>
      <c r="F251" s="2109" t="s">
        <v>310</v>
      </c>
      <c r="G251" s="2109"/>
      <c r="H251" s="2115" t="s">
        <v>73</v>
      </c>
      <c r="I251" s="2115"/>
      <c r="J251" s="2109" t="s">
        <v>310</v>
      </c>
      <c r="K251" s="2109"/>
      <c r="L251" s="2109"/>
      <c r="M251" s="2109"/>
    </row>
    <row r="252" spans="1:14" ht="14.1" customHeight="1">
      <c r="A252" s="2113"/>
      <c r="B252" s="2113" t="s">
        <v>313</v>
      </c>
      <c r="C252" s="2113"/>
      <c r="D252" s="2113" t="s">
        <v>309</v>
      </c>
      <c r="E252" s="2113"/>
      <c r="F252" s="2113" t="s">
        <v>311</v>
      </c>
      <c r="G252" s="2113"/>
      <c r="H252" s="2113" t="s">
        <v>309</v>
      </c>
      <c r="I252" s="2113"/>
      <c r="J252" s="2113" t="s">
        <v>314</v>
      </c>
      <c r="K252" s="2113"/>
      <c r="L252" s="2113"/>
      <c r="M252" s="2113"/>
    </row>
    <row r="253" spans="1:14" ht="14.1" customHeight="1">
      <c r="A253" s="2114"/>
      <c r="B253" s="2114" t="s">
        <v>74</v>
      </c>
      <c r="C253" s="2114"/>
      <c r="D253" s="2114" t="s">
        <v>73</v>
      </c>
      <c r="E253" s="2114"/>
      <c r="F253" s="2114" t="s">
        <v>4</v>
      </c>
      <c r="G253" s="2114"/>
      <c r="H253" s="2114" t="s">
        <v>73</v>
      </c>
      <c r="I253" s="2114"/>
      <c r="J253" s="2114" t="s">
        <v>4</v>
      </c>
      <c r="K253" s="2114"/>
      <c r="L253" s="2114"/>
      <c r="M253" s="398"/>
    </row>
    <row r="254" spans="1:14" ht="14.1" customHeight="1">
      <c r="A254" s="399" t="s">
        <v>120</v>
      </c>
      <c r="B254" s="2112" t="s">
        <v>84</v>
      </c>
      <c r="C254" s="2112"/>
      <c r="D254" s="2112" t="s">
        <v>76</v>
      </c>
      <c r="E254" s="2112"/>
      <c r="F254" s="2112" t="s">
        <v>77</v>
      </c>
      <c r="G254" s="2112"/>
      <c r="H254" s="2112" t="s">
        <v>76</v>
      </c>
      <c r="I254" s="2112"/>
      <c r="J254" s="2112" t="s">
        <v>75</v>
      </c>
      <c r="K254" s="2112"/>
      <c r="L254" s="2112"/>
      <c r="M254" s="144" t="s">
        <v>308</v>
      </c>
    </row>
    <row r="255" spans="1:14" ht="15" customHeight="1">
      <c r="A255" s="399"/>
      <c r="B255" s="1097">
        <v>2017</v>
      </c>
      <c r="C255" s="1097">
        <v>2016</v>
      </c>
      <c r="D255" s="1097">
        <v>2017</v>
      </c>
      <c r="E255" s="1097">
        <v>2016</v>
      </c>
      <c r="F255" s="1097">
        <v>2017</v>
      </c>
      <c r="G255" s="1097">
        <v>2016</v>
      </c>
      <c r="H255" s="1097">
        <v>2017</v>
      </c>
      <c r="I255" s="1097">
        <v>2016</v>
      </c>
      <c r="J255" s="1097">
        <v>2017</v>
      </c>
      <c r="K255" s="1097">
        <v>2016</v>
      </c>
      <c r="L255" s="2112"/>
      <c r="M255" s="398"/>
    </row>
    <row r="256" spans="1:14" ht="15" customHeight="1">
      <c r="A256" s="72" t="s">
        <v>72</v>
      </c>
      <c r="B256" s="1823">
        <f>'[5]P95--101écoR6'!B260</f>
        <v>76815.472000000038</v>
      </c>
      <c r="C256" s="1823">
        <f>'[5]P95--101écoR6'!C260</f>
        <v>63762.652999999875</v>
      </c>
      <c r="D256" s="1824">
        <f>'[5]P95--101écoR6'!D260</f>
        <v>45.892323690493456</v>
      </c>
      <c r="E256" s="1824">
        <f>'[5]P95--101écoR6'!E260</f>
        <v>47.246507043377974</v>
      </c>
      <c r="F256" s="1559">
        <f>'[5]P95--101écoR6'!F260</f>
        <v>9364861</v>
      </c>
      <c r="G256" s="1559">
        <f>'[5]P95--101écoR6'!G260</f>
        <v>8616474</v>
      </c>
      <c r="H256" s="1824">
        <f>'[5]P95--101écoR6'!H260</f>
        <v>48.673450844993638</v>
      </c>
      <c r="I256" s="1824">
        <f>'[5]P95--101écoR6'!I260</f>
        <v>50.335213826257288</v>
      </c>
      <c r="J256" s="1559">
        <f>'[5]P95--101écoR6'!J260</f>
        <v>85712</v>
      </c>
      <c r="K256" s="1559">
        <f>'[5]P95--101écoR6'!K260</f>
        <v>81461</v>
      </c>
      <c r="L256" s="1558"/>
      <c r="M256" s="139" t="s">
        <v>315</v>
      </c>
    </row>
    <row r="257" spans="1:18" ht="15" customHeight="1">
      <c r="A257" s="40" t="s">
        <v>121</v>
      </c>
      <c r="B257" s="1823" t="str">
        <f>'[5]P95--101écoR6'!B261</f>
        <v>-</v>
      </c>
      <c r="C257" s="1823">
        <f>'[5]P95--101écoR6'!C261</f>
        <v>0.19999999999708962</v>
      </c>
      <c r="D257" s="1824">
        <f>'[5]P95--101écoR6'!D261</f>
        <v>6.4763239195598992</v>
      </c>
      <c r="E257" s="1824">
        <f>'[5]P95--101écoR6'!E261</f>
        <v>5.15</v>
      </c>
      <c r="F257" s="1559">
        <f>'[5]P95--101écoR6'!F261</f>
        <v>5639</v>
      </c>
      <c r="G257" s="1559">
        <f>'[5]P95--101écoR6'!G261</f>
        <v>5228</v>
      </c>
      <c r="H257" s="1824">
        <f>'[5]P95--101écoR6'!H261</f>
        <v>10.417186071636333</v>
      </c>
      <c r="I257" s="1824">
        <f>'[5]P95--101écoR6'!I261</f>
        <v>7.8231044296869294</v>
      </c>
      <c r="J257" s="1559">
        <f>'[5]P95--101écoR6'!J261</f>
        <v>2507</v>
      </c>
      <c r="K257" s="1559">
        <f>'[5]P95--101écoR6'!K261</f>
        <v>2144</v>
      </c>
      <c r="L257" s="1559"/>
      <c r="M257" s="139" t="s">
        <v>316</v>
      </c>
    </row>
    <row r="258" spans="1:18" ht="15" customHeight="1" thickBot="1">
      <c r="A258" s="2154" t="s">
        <v>78</v>
      </c>
      <c r="B258" s="1882">
        <f>'[5]P95--101écoR6'!B262</f>
        <v>76815.472000000038</v>
      </c>
      <c r="C258" s="1882">
        <f>'[5]P95--101écoR6'!C262</f>
        <v>63762.852999999872</v>
      </c>
      <c r="D258" s="1883">
        <f>'[5]P95--101écoR6'!D262</f>
        <v>45.724854221376802</v>
      </c>
      <c r="E258" s="1883">
        <f>'[5]P95--101écoR6'!E262</f>
        <v>47.013346919071594</v>
      </c>
      <c r="F258" s="2041">
        <f>'[5]P95--101écoR6'!F262</f>
        <v>9370500</v>
      </c>
      <c r="G258" s="2041">
        <f>'[5]P95--101écoR6'!G262</f>
        <v>8621702</v>
      </c>
      <c r="H258" s="1883">
        <f>'[5]P95--101écoR6'!H262</f>
        <v>44.073800221820328</v>
      </c>
      <c r="I258" s="1883">
        <f>'[5]P95--101écoR6'!I262</f>
        <v>44.178648615800846</v>
      </c>
      <c r="J258" s="1884">
        <f>'[5]P95--101écoR6'!J262</f>
        <v>88219</v>
      </c>
      <c r="K258" s="1884">
        <f>'[5]P95--101écoR6'!K262</f>
        <v>83605</v>
      </c>
      <c r="L258" s="1884"/>
      <c r="M258" s="2155" t="s">
        <v>317</v>
      </c>
    </row>
    <row r="259" spans="1:18" ht="24.95" customHeight="1" thickTop="1" thickBot="1">
      <c r="A259" s="262" t="s">
        <v>1267</v>
      </c>
      <c r="K259" s="24"/>
      <c r="L259" s="24"/>
      <c r="M259" s="150" t="s">
        <v>1266</v>
      </c>
    </row>
    <row r="260" spans="1:18" ht="14.1" customHeight="1" thickTop="1">
      <c r="A260" s="2109"/>
      <c r="B260" s="2109" t="s">
        <v>312</v>
      </c>
      <c r="C260" s="2109"/>
      <c r="D260" s="2115" t="s">
        <v>73</v>
      </c>
      <c r="E260" s="2115"/>
      <c r="F260" s="2109" t="s">
        <v>310</v>
      </c>
      <c r="G260" s="2109"/>
      <c r="H260" s="2115" t="s">
        <v>73</v>
      </c>
      <c r="I260" s="2115"/>
      <c r="J260" s="2109" t="s">
        <v>310</v>
      </c>
      <c r="K260" s="2109"/>
      <c r="L260" s="2109"/>
      <c r="M260" s="2109"/>
    </row>
    <row r="261" spans="1:18" ht="14.1" customHeight="1">
      <c r="A261" s="2113"/>
      <c r="B261" s="2113" t="s">
        <v>313</v>
      </c>
      <c r="C261" s="2113"/>
      <c r="D261" s="2113" t="s">
        <v>309</v>
      </c>
      <c r="E261" s="2113"/>
      <c r="F261" s="2113" t="s">
        <v>311</v>
      </c>
      <c r="G261" s="2113"/>
      <c r="H261" s="2113" t="s">
        <v>309</v>
      </c>
      <c r="I261" s="2113"/>
      <c r="J261" s="2113" t="s">
        <v>314</v>
      </c>
      <c r="K261" s="2113"/>
      <c r="L261" s="2113"/>
      <c r="M261" s="2113"/>
    </row>
    <row r="262" spans="1:18" ht="14.1" customHeight="1">
      <c r="A262" s="2114"/>
      <c r="B262" s="2114" t="s">
        <v>74</v>
      </c>
      <c r="C262" s="2114"/>
      <c r="D262" s="2114" t="s">
        <v>73</v>
      </c>
      <c r="E262" s="2114"/>
      <c r="F262" s="2114" t="s">
        <v>4</v>
      </c>
      <c r="G262" s="2114"/>
      <c r="H262" s="2114" t="s">
        <v>73</v>
      </c>
      <c r="I262" s="2114"/>
      <c r="J262" s="2114" t="s">
        <v>4</v>
      </c>
      <c r="K262" s="2114"/>
      <c r="L262" s="2114"/>
      <c r="M262" s="398"/>
    </row>
    <row r="263" spans="1:18" ht="14.1" customHeight="1">
      <c r="A263" s="399" t="s">
        <v>120</v>
      </c>
      <c r="B263" s="2112" t="s">
        <v>84</v>
      </c>
      <c r="C263" s="2112"/>
      <c r="D263" s="2112" t="s">
        <v>76</v>
      </c>
      <c r="E263" s="2112"/>
      <c r="F263" s="2112" t="s">
        <v>77</v>
      </c>
      <c r="G263" s="2112"/>
      <c r="H263" s="2112" t="s">
        <v>76</v>
      </c>
      <c r="I263" s="2112"/>
      <c r="J263" s="2112" t="s">
        <v>75</v>
      </c>
      <c r="K263" s="2112"/>
      <c r="L263" s="2112"/>
      <c r="M263" s="144" t="s">
        <v>308</v>
      </c>
    </row>
    <row r="264" spans="1:18" ht="15" customHeight="1">
      <c r="A264" s="399"/>
      <c r="B264" s="1097">
        <v>2017</v>
      </c>
      <c r="C264" s="1097">
        <v>2016</v>
      </c>
      <c r="D264" s="1097">
        <v>2017</v>
      </c>
      <c r="E264" s="1097">
        <v>2016</v>
      </c>
      <c r="F264" s="1097">
        <v>2017</v>
      </c>
      <c r="G264" s="1097">
        <v>2016</v>
      </c>
      <c r="H264" s="1097">
        <v>2017</v>
      </c>
      <c r="I264" s="1097">
        <v>2016</v>
      </c>
      <c r="J264" s="1097">
        <v>2017</v>
      </c>
      <c r="K264" s="1097">
        <v>2016</v>
      </c>
      <c r="L264" s="2112"/>
      <c r="M264" s="398"/>
    </row>
    <row r="265" spans="1:18" ht="15" customHeight="1">
      <c r="A265" s="240" t="s">
        <v>72</v>
      </c>
      <c r="B265" s="1871" t="str">
        <f>'[5]P95--101écoR6'!B270</f>
        <v>-</v>
      </c>
      <c r="C265" s="1871" t="str">
        <f>'[5]P95--101écoR6'!C270</f>
        <v>-</v>
      </c>
      <c r="D265" s="1990" t="str">
        <f>'[5]P95--101écoR6'!D270</f>
        <v>-</v>
      </c>
      <c r="E265" s="1990" t="str">
        <f>'[5]P95--101écoR6'!E270</f>
        <v>-</v>
      </c>
      <c r="F265" s="1872" t="str">
        <f>'[5]P95--101écoR6'!F270</f>
        <v>-</v>
      </c>
      <c r="G265" s="1872" t="str">
        <f>'[5]P95--101écoR6'!G270</f>
        <v>-</v>
      </c>
      <c r="H265" s="1990" t="str">
        <f>'[5]P95--101écoR6'!H270</f>
        <v>-</v>
      </c>
      <c r="I265" s="1990" t="str">
        <f>'[5]P95--101écoR6'!I270</f>
        <v>-</v>
      </c>
      <c r="J265" s="743">
        <f>'[5]P95--101écoR6'!J270</f>
        <v>0</v>
      </c>
      <c r="K265" s="743" t="str">
        <f>'[5]P95--101écoR6'!K270</f>
        <v>-</v>
      </c>
      <c r="L265" s="743"/>
      <c r="M265" s="139" t="s">
        <v>315</v>
      </c>
    </row>
    <row r="266" spans="1:18" ht="15" customHeight="1">
      <c r="A266" s="240" t="s">
        <v>121</v>
      </c>
      <c r="B266" s="1871" t="str">
        <f>'[5]P95--101écoR6'!B271</f>
        <v>-</v>
      </c>
      <c r="C266" s="1871" t="str">
        <f>'[5]P95--101écoR6'!C271</f>
        <v>-</v>
      </c>
      <c r="D266" s="1990">
        <f>'[5]P95--101écoR6'!D271</f>
        <v>2.809201685980407</v>
      </c>
      <c r="E266" s="1990">
        <f>'[5]P95--101écoR6'!E271</f>
        <v>3.8910275975464472</v>
      </c>
      <c r="F266" s="1872">
        <f>'[5]P95--101écoR6'!F271</f>
        <v>2446</v>
      </c>
      <c r="G266" s="1872">
        <f>'[5]P95--101écoR6'!G271</f>
        <v>3952</v>
      </c>
      <c r="H266" s="1990">
        <f>'[5]P95--101écoR6'!H271</f>
        <v>4.5915399318540686</v>
      </c>
      <c r="I266" s="1990">
        <f>'[5]P95--101écoR6'!I271</f>
        <v>5.7761074217324673</v>
      </c>
      <c r="J266" s="743">
        <f>'[5]P95--101écoR6'!J271</f>
        <v>1105</v>
      </c>
      <c r="K266" s="743">
        <f>'[5]P95--101écoR6'!K271</f>
        <v>1583</v>
      </c>
      <c r="L266" s="743"/>
      <c r="M266" s="139" t="s">
        <v>316</v>
      </c>
    </row>
    <row r="267" spans="1:18" ht="15" customHeight="1" thickBot="1">
      <c r="A267" s="1177" t="s">
        <v>78</v>
      </c>
      <c r="B267" s="1284" t="str">
        <f>'[5]P95--101écoR6'!B272</f>
        <v>-</v>
      </c>
      <c r="C267" s="1284" t="str">
        <f>'[5]P95--101écoR6'!C272</f>
        <v>-</v>
      </c>
      <c r="D267" s="1284">
        <f>'[5]P95--101écoR6'!D272</f>
        <v>1.1935648409955464E-2</v>
      </c>
      <c r="E267" s="1284">
        <f>'[5]P95--101écoR6'!E272</f>
        <v>2.1549892007885558E-2</v>
      </c>
      <c r="F267" s="1873">
        <f>'[5]P95--101écoR6'!F272</f>
        <v>2446</v>
      </c>
      <c r="G267" s="1873">
        <f>'[5]P95--101écoR6'!G272</f>
        <v>3952</v>
      </c>
      <c r="H267" s="2117">
        <f>'[5]P95--101écoR6'!H272</f>
        <v>0.55205283720186649</v>
      </c>
      <c r="I267" s="2117">
        <f>'[5]P95--101écoR6'!I272</f>
        <v>0.83649064958809582</v>
      </c>
      <c r="J267" s="1873">
        <f>'[5]P95--101écoR6'!J272</f>
        <v>1105</v>
      </c>
      <c r="K267" s="1873">
        <f>'[5]P95--101écoR6'!K272</f>
        <v>1583</v>
      </c>
      <c r="L267" s="1873"/>
      <c r="M267" s="1389" t="s">
        <v>317</v>
      </c>
    </row>
    <row r="268" spans="1:18" ht="24.95" customHeight="1" thickTop="1" thickBot="1">
      <c r="A268" s="262" t="s">
        <v>900</v>
      </c>
      <c r="K268" s="24"/>
      <c r="L268" s="24"/>
      <c r="M268" s="150" t="s">
        <v>901</v>
      </c>
    </row>
    <row r="269" spans="1:18" ht="14.1" customHeight="1" thickTop="1">
      <c r="A269" s="2109"/>
      <c r="B269" s="2109" t="s">
        <v>312</v>
      </c>
      <c r="C269" s="2109"/>
      <c r="D269" s="2115" t="s">
        <v>73</v>
      </c>
      <c r="E269" s="2115"/>
      <c r="F269" s="2109" t="s">
        <v>310</v>
      </c>
      <c r="G269" s="2109"/>
      <c r="H269" s="2115" t="s">
        <v>73</v>
      </c>
      <c r="I269" s="2115"/>
      <c r="J269" s="2109" t="s">
        <v>310</v>
      </c>
      <c r="K269" s="2109"/>
      <c r="L269" s="2109"/>
      <c r="M269" s="2109"/>
    </row>
    <row r="270" spans="1:18" ht="14.1" customHeight="1">
      <c r="A270" s="2113"/>
      <c r="B270" s="2113" t="s">
        <v>313</v>
      </c>
      <c r="C270" s="2113"/>
      <c r="D270" s="2113" t="s">
        <v>309</v>
      </c>
      <c r="E270" s="2113"/>
      <c r="F270" s="2113" t="s">
        <v>311</v>
      </c>
      <c r="G270" s="2113"/>
      <c r="H270" s="2113" t="s">
        <v>309</v>
      </c>
      <c r="I270" s="2113"/>
      <c r="J270" s="2113" t="s">
        <v>314</v>
      </c>
      <c r="K270" s="2113"/>
      <c r="L270" s="2113"/>
      <c r="M270" s="2113"/>
      <c r="R270" s="263"/>
    </row>
    <row r="271" spans="1:18" ht="14.1" customHeight="1">
      <c r="A271" s="2114"/>
      <c r="B271" s="2114" t="s">
        <v>74</v>
      </c>
      <c r="C271" s="2114"/>
      <c r="D271" s="2114" t="s">
        <v>73</v>
      </c>
      <c r="E271" s="2114"/>
      <c r="F271" s="2114" t="s">
        <v>4</v>
      </c>
      <c r="G271" s="2114"/>
      <c r="H271" s="2114" t="s">
        <v>73</v>
      </c>
      <c r="I271" s="2114"/>
      <c r="J271" s="2114" t="s">
        <v>4</v>
      </c>
      <c r="K271" s="2114"/>
      <c r="L271" s="2114"/>
      <c r="M271" s="398"/>
    </row>
    <row r="272" spans="1:18" ht="14.1" customHeight="1">
      <c r="A272" s="399" t="s">
        <v>120</v>
      </c>
      <c r="B272" s="2112" t="s">
        <v>84</v>
      </c>
      <c r="C272" s="2112"/>
      <c r="D272" s="2112" t="s">
        <v>76</v>
      </c>
      <c r="E272" s="2112"/>
      <c r="F272" s="2112" t="s">
        <v>77</v>
      </c>
      <c r="G272" s="2112"/>
      <c r="H272" s="2112" t="s">
        <v>76</v>
      </c>
      <c r="I272" s="2112"/>
      <c r="J272" s="2112" t="s">
        <v>75</v>
      </c>
      <c r="K272" s="2112"/>
      <c r="L272" s="2112"/>
      <c r="M272" s="144" t="s">
        <v>308</v>
      </c>
    </row>
    <row r="273" spans="1:13" ht="15" customHeight="1">
      <c r="A273" s="399"/>
      <c r="B273" s="1097">
        <v>2017</v>
      </c>
      <c r="C273" s="1097">
        <v>2016</v>
      </c>
      <c r="D273" s="1097">
        <v>2017</v>
      </c>
      <c r="E273" s="1097">
        <v>2016</v>
      </c>
      <c r="F273" s="1097">
        <v>2017</v>
      </c>
      <c r="G273" s="1097">
        <v>2016</v>
      </c>
      <c r="H273" s="1097">
        <v>2017</v>
      </c>
      <c r="I273" s="1097">
        <v>2016</v>
      </c>
      <c r="J273" s="1097">
        <v>2017</v>
      </c>
      <c r="K273" s="1097">
        <v>2016</v>
      </c>
      <c r="L273" s="2112"/>
      <c r="M273" s="398"/>
    </row>
    <row r="274" spans="1:13" ht="15" customHeight="1">
      <c r="A274" s="240" t="s">
        <v>72</v>
      </c>
      <c r="B274" s="1871" t="str">
        <f>'[5]P95--101écoR6'!B280</f>
        <v>-</v>
      </c>
      <c r="C274" s="1871" t="str">
        <f>'[5]P95--101écoR6'!C280</f>
        <v>-</v>
      </c>
      <c r="D274" s="1990">
        <f>'[5]P95--101écoR6'!D280</f>
        <v>1.3721346887410468E-4</v>
      </c>
      <c r="E274" s="1990">
        <f>'[5]P95--101écoR6'!E280</f>
        <v>1.3721346887410468E-4</v>
      </c>
      <c r="F274" s="1872">
        <f>'[5]P95--101écoR6'!F280</f>
        <v>28</v>
      </c>
      <c r="G274" s="1990">
        <f>'[5]P95--101écoR6'!G280</f>
        <v>0</v>
      </c>
      <c r="H274" s="1990">
        <f>'[5]P95--101écoR6'!H280</f>
        <v>7.9502089769216792E-3</v>
      </c>
      <c r="I274" s="1990">
        <f>'[5]P95--101écoR6'!I280</f>
        <v>0</v>
      </c>
      <c r="J274" s="743">
        <f>'[5]P95--101écoR6'!J280</f>
        <v>14</v>
      </c>
      <c r="K274" s="1990">
        <f>'[5]P95--101écoR6'!K280</f>
        <v>0</v>
      </c>
      <c r="L274" s="743"/>
      <c r="M274" s="139" t="s">
        <v>315</v>
      </c>
    </row>
    <row r="275" spans="1:13" s="263" customFormat="1" ht="15" customHeight="1">
      <c r="A275" s="240" t="s">
        <v>121</v>
      </c>
      <c r="B275" s="1871" t="str">
        <f>'[5]P95--101écoR6'!B281</f>
        <v>-</v>
      </c>
      <c r="C275" s="1871" t="str">
        <f>'[5]P95--101écoR6'!C281</f>
        <v>-</v>
      </c>
      <c r="D275" s="1990">
        <f>'[5]P95--101écoR6'!D281</f>
        <v>3.2594089880672099</v>
      </c>
      <c r="E275" s="1990">
        <f>'[5]P95--101écoR6'!E281</f>
        <v>3.8910275975464472</v>
      </c>
      <c r="F275" s="1872">
        <f>'[5]P95--101écoR6'!F281</f>
        <v>2838</v>
      </c>
      <c r="G275" s="1872">
        <f>'[5]P95--101écoR6'!G281</f>
        <v>5490</v>
      </c>
      <c r="H275" s="1990">
        <f>'[5]P95--101écoR6'!H281</f>
        <v>4.59</v>
      </c>
      <c r="I275" s="1990">
        <f>'[5]P95--101écoR6'!I281</f>
        <v>8.6149018463110263</v>
      </c>
      <c r="J275" s="743">
        <f>'[5]P95--101écoR6'!J281</f>
        <v>1193</v>
      </c>
      <c r="K275" s="743">
        <f>'[5]P95--101écoR6'!K281</f>
        <v>2361</v>
      </c>
      <c r="L275" s="743"/>
      <c r="M275" s="139" t="s">
        <v>316</v>
      </c>
    </row>
    <row r="276" spans="1:13" ht="15" customHeight="1" thickBot="1">
      <c r="A276" s="1177" t="s">
        <v>78</v>
      </c>
      <c r="B276" s="1284" t="str">
        <f>'[5]P95--101écoR6'!B282</f>
        <v>-</v>
      </c>
      <c r="C276" s="1284" t="str">
        <f>'[5]P95--101écoR6'!C282</f>
        <v>-</v>
      </c>
      <c r="D276" s="1284">
        <f>'[5]P95--101écoR6'!D282</f>
        <v>1.3985105618533262E-2</v>
      </c>
      <c r="E276" s="1284">
        <f>'[5]P95--101écoR6'!E282</f>
        <v>2.9936464353059647E-2</v>
      </c>
      <c r="F276" s="1873">
        <f>'[5]P95--101écoR6'!F282</f>
        <v>2866</v>
      </c>
      <c r="G276" s="1873">
        <f>'[5]P95--101écoR6'!G282</f>
        <v>5490</v>
      </c>
      <c r="H276" s="2117">
        <f>'[5]P95--101écoR6'!H282</f>
        <v>0.6030115606358849</v>
      </c>
      <c r="I276" s="2117">
        <f>'[5]P95--101écoR6'!I282</f>
        <v>1.2476022891203373</v>
      </c>
      <c r="J276" s="1873">
        <f>'[5]P95--101écoR6'!J282</f>
        <v>1207</v>
      </c>
      <c r="K276" s="1873">
        <f>'[5]P95--101écoR6'!K282</f>
        <v>2361</v>
      </c>
      <c r="L276" s="1873"/>
      <c r="M276" s="1389" t="s">
        <v>317</v>
      </c>
    </row>
    <row r="277" spans="1:13" ht="27.95" customHeight="1" thickTop="1">
      <c r="A277" s="924" t="s">
        <v>412</v>
      </c>
      <c r="B277" s="695"/>
      <c r="C277" s="695"/>
      <c r="D277" s="695"/>
      <c r="E277" s="695"/>
      <c r="F277" s="695"/>
      <c r="G277" s="695"/>
      <c r="H277" s="695"/>
      <c r="I277" s="695"/>
      <c r="J277" s="695"/>
      <c r="K277" s="695"/>
      <c r="L277" s="695"/>
      <c r="M277" s="2156" t="s">
        <v>318</v>
      </c>
    </row>
    <row r="278" spans="1:13" ht="18" customHeight="1">
      <c r="A278" s="431" t="s">
        <v>664</v>
      </c>
      <c r="B278" s="427"/>
      <c r="C278" s="263"/>
      <c r="K278" s="427"/>
      <c r="L278" s="427"/>
      <c r="M278" s="428" t="s">
        <v>665</v>
      </c>
    </row>
    <row r="279" spans="1:13" ht="26.1" customHeight="1">
      <c r="A279" s="150" t="s">
        <v>442</v>
      </c>
      <c r="M279" s="107" t="s">
        <v>443</v>
      </c>
    </row>
    <row r="280" spans="1:13" ht="15.95" customHeight="1" thickBot="1">
      <c r="A280" s="103" t="s">
        <v>1236</v>
      </c>
      <c r="K280" s="24"/>
      <c r="L280" s="24"/>
      <c r="M280" s="235" t="s">
        <v>1237</v>
      </c>
    </row>
    <row r="281" spans="1:13" ht="14.1" customHeight="1" thickTop="1">
      <c r="A281" s="1247"/>
      <c r="B281" s="2109" t="s">
        <v>266</v>
      </c>
      <c r="C281" s="2109" t="s">
        <v>266</v>
      </c>
      <c r="D281" s="2109" t="s">
        <v>227</v>
      </c>
      <c r="E281" s="2109"/>
      <c r="F281" s="2109" t="s">
        <v>335</v>
      </c>
      <c r="G281" s="2109"/>
      <c r="H281" s="2109" t="s">
        <v>333</v>
      </c>
      <c r="I281" s="2109"/>
      <c r="J281" s="2109" t="s">
        <v>331</v>
      </c>
      <c r="K281" s="2109"/>
      <c r="L281" s="2109"/>
      <c r="M281" s="1218"/>
    </row>
    <row r="282" spans="1:13" ht="14.1" customHeight="1">
      <c r="A282" s="292"/>
      <c r="B282" s="2113" t="s">
        <v>339</v>
      </c>
      <c r="C282" s="2113" t="s">
        <v>338</v>
      </c>
      <c r="D282" s="2113" t="s">
        <v>337</v>
      </c>
      <c r="E282" s="2113"/>
      <c r="F282" s="2113" t="s">
        <v>336</v>
      </c>
      <c r="G282" s="2113"/>
      <c r="H282" s="2113" t="s">
        <v>334</v>
      </c>
      <c r="I282" s="2113"/>
      <c r="J282" s="2113" t="s">
        <v>332</v>
      </c>
      <c r="K282" s="2113"/>
      <c r="L282" s="2113"/>
      <c r="M282" s="229"/>
    </row>
    <row r="283" spans="1:13" ht="14.1" customHeight="1">
      <c r="A283" s="237"/>
      <c r="B283" s="2111" t="s">
        <v>57</v>
      </c>
      <c r="C283" s="2111" t="s">
        <v>57</v>
      </c>
      <c r="D283" s="2111" t="s">
        <v>55</v>
      </c>
      <c r="E283" s="2111"/>
      <c r="F283" s="2111" t="s">
        <v>52</v>
      </c>
      <c r="G283" s="2111"/>
      <c r="H283" s="2111" t="s">
        <v>52</v>
      </c>
      <c r="I283" s="2111"/>
      <c r="J283" s="2111" t="s">
        <v>14</v>
      </c>
      <c r="K283" s="2111"/>
      <c r="L283" s="2111"/>
      <c r="M283" s="229"/>
    </row>
    <row r="284" spans="1:13" ht="14.1" customHeight="1">
      <c r="A284" s="232"/>
      <c r="B284" s="2110" t="s">
        <v>59</v>
      </c>
      <c r="C284" s="2110" t="s">
        <v>58</v>
      </c>
      <c r="D284" s="2110" t="s">
        <v>56</v>
      </c>
      <c r="E284" s="2110"/>
      <c r="F284" s="2110" t="s">
        <v>54</v>
      </c>
      <c r="G284" s="2110"/>
      <c r="H284" s="2110" t="s">
        <v>53</v>
      </c>
      <c r="I284" s="2110"/>
      <c r="J284" s="2110" t="s">
        <v>51</v>
      </c>
      <c r="K284" s="2110"/>
      <c r="L284" s="2110"/>
      <c r="M284" s="142"/>
    </row>
    <row r="285" spans="1:13" ht="15" customHeight="1">
      <c r="A285" s="121" t="s">
        <v>1222</v>
      </c>
      <c r="B285" s="2110"/>
      <c r="C285" s="2110"/>
      <c r="D285" s="2110"/>
      <c r="E285" s="2110"/>
      <c r="F285" s="2110"/>
      <c r="G285" s="2110"/>
      <c r="H285" s="2110"/>
      <c r="I285" s="2110"/>
      <c r="J285" s="2110"/>
      <c r="K285" s="2110"/>
      <c r="L285" s="2110"/>
      <c r="M285" s="74" t="s">
        <v>1234</v>
      </c>
    </row>
    <row r="286" spans="1:13" ht="15" customHeight="1">
      <c r="A286" s="232" t="s">
        <v>172</v>
      </c>
      <c r="B286" s="2122">
        <f>'[10]P95--101écoR6'!B284:C284</f>
        <v>69259</v>
      </c>
      <c r="C286" s="2122">
        <f>'[10]P95--101écoR6'!C284:D284</f>
        <v>22718</v>
      </c>
      <c r="D286" s="2118">
        <f>'[10]P95--101écoR6'!D284:E284</f>
        <v>8109595</v>
      </c>
      <c r="E286" s="2118"/>
      <c r="F286" s="2118">
        <f>'[10]P95--101écoR6'!F284:G284</f>
        <v>1259407</v>
      </c>
      <c r="G286" s="2118"/>
      <c r="H286" s="2118">
        <f>'[10]P95--101écoR6'!H284:I284</f>
        <v>3936553</v>
      </c>
      <c r="I286" s="2118"/>
      <c r="J286" s="2118">
        <f>'[10]P95--101écoR6'!J284:K284</f>
        <v>5906</v>
      </c>
      <c r="K286" s="2118"/>
      <c r="L286" s="2118"/>
      <c r="M286" s="155" t="s">
        <v>330</v>
      </c>
    </row>
    <row r="287" spans="1:13" ht="15" customHeight="1">
      <c r="A287" s="30" t="s">
        <v>10</v>
      </c>
      <c r="B287" s="2121">
        <f>'[10]P95--101écoR6'!B285:C285</f>
        <v>20.399999999999999</v>
      </c>
      <c r="C287" s="2121">
        <f>'[10]P95--101écoR6'!C285:D285</f>
        <v>20.5</v>
      </c>
      <c r="D287" s="2119">
        <f>'[10]P95--101écoR6'!D285:E285</f>
        <v>28.5</v>
      </c>
      <c r="E287" s="2119"/>
      <c r="F287" s="2119">
        <f>'[10]P95--101écoR6'!F285:G285</f>
        <v>21</v>
      </c>
      <c r="G287" s="2119"/>
      <c r="H287" s="2119">
        <f>'[10]P95--101écoR6'!H285:I285</f>
        <v>23.8</v>
      </c>
      <c r="I287" s="2119"/>
      <c r="J287" s="2126">
        <f>'[10]P95--101écoR6'!J285:K285</f>
        <v>12.9</v>
      </c>
      <c r="K287" s="2126"/>
      <c r="L287" s="2120"/>
      <c r="M287" s="123" t="s">
        <v>188</v>
      </c>
    </row>
    <row r="288" spans="1:13" ht="15" customHeight="1">
      <c r="A288" s="47"/>
      <c r="B288" s="157"/>
      <c r="C288" s="157"/>
      <c r="D288" s="157"/>
      <c r="E288" s="157"/>
      <c r="F288" s="157"/>
      <c r="G288" s="157"/>
      <c r="H288" s="157"/>
      <c r="I288" s="157"/>
      <c r="J288" s="2111"/>
      <c r="K288" s="2111"/>
      <c r="L288" s="2111"/>
      <c r="M288" s="329"/>
    </row>
    <row r="289" spans="1:13" ht="15" customHeight="1">
      <c r="A289" s="121" t="s">
        <v>1224</v>
      </c>
      <c r="B289" s="1131"/>
      <c r="C289" s="1131"/>
      <c r="D289" s="1131"/>
      <c r="E289" s="1131"/>
      <c r="F289" s="1131"/>
      <c r="G289" s="1131"/>
      <c r="H289" s="1131"/>
      <c r="I289" s="1131"/>
      <c r="J289" s="2110"/>
      <c r="K289" s="2110"/>
      <c r="L289" s="2110"/>
      <c r="M289" s="1103" t="s">
        <v>1235</v>
      </c>
    </row>
    <row r="290" spans="1:13" ht="15" customHeight="1">
      <c r="A290" s="232" t="s">
        <v>172</v>
      </c>
      <c r="B290" s="2122">
        <f>'[10]P95--101écoR6'!B288:C288</f>
        <v>75182</v>
      </c>
      <c r="C290" s="2122">
        <f>'[10]P95--101écoR6'!C288:D288</f>
        <v>24804</v>
      </c>
      <c r="D290" s="2118">
        <f>'[10]P95--101écoR6'!D288:E288</f>
        <v>9129274</v>
      </c>
      <c r="E290" s="2118"/>
      <c r="F290" s="2118">
        <f>'[10]P95--101écoR6'!F288:G288</f>
        <v>1459513</v>
      </c>
      <c r="G290" s="2118"/>
      <c r="H290" s="2118">
        <f>'[10]P95--101écoR6'!H288:I288</f>
        <v>4271720</v>
      </c>
      <c r="I290" s="2118"/>
      <c r="J290" s="2118">
        <f>'[10]P95--101écoR6'!J288:K288</f>
        <v>5524</v>
      </c>
      <c r="K290" s="2118"/>
      <c r="L290" s="2122"/>
      <c r="M290" s="155" t="s">
        <v>330</v>
      </c>
    </row>
    <row r="291" spans="1:13" ht="15" customHeight="1" thickBot="1">
      <c r="A291" s="1183" t="s">
        <v>10</v>
      </c>
      <c r="B291" s="2117">
        <f>'[10]P95--101écoR6'!B289:C289</f>
        <v>19.8</v>
      </c>
      <c r="C291" s="2117">
        <f>'[10]P95--101écoR6'!C289:D289</f>
        <v>20.7</v>
      </c>
      <c r="D291" s="2117">
        <f>'[10]P95--101écoR6'!D289:E289</f>
        <v>29.5</v>
      </c>
      <c r="E291" s="2117"/>
      <c r="F291" s="2117">
        <f>'[10]P95--101écoR6'!F289:G289</f>
        <v>22.7</v>
      </c>
      <c r="G291" s="2117"/>
      <c r="H291" s="2117">
        <f>'[10]P95--101écoR6'!H289:I289</f>
        <v>23.8</v>
      </c>
      <c r="I291" s="2117"/>
      <c r="J291" s="2123">
        <f>'[10]P95--101écoR6'!J289:K289</f>
        <v>11.4</v>
      </c>
      <c r="K291" s="2123"/>
      <c r="L291" s="2123"/>
      <c r="M291" s="1179" t="s">
        <v>188</v>
      </c>
    </row>
    <row r="292" spans="1:13" ht="30" customHeight="1" thickTop="1" thickBot="1">
      <c r="A292" s="2157" t="s">
        <v>1097</v>
      </c>
      <c r="B292" s="1419"/>
      <c r="C292" s="1419"/>
      <c r="D292" s="1419"/>
      <c r="E292" s="1419"/>
      <c r="F292" s="1419"/>
      <c r="G292" s="1419"/>
      <c r="H292" s="1419"/>
      <c r="I292" s="1419"/>
      <c r="J292" s="1419"/>
      <c r="K292" s="1419"/>
      <c r="L292" s="1419"/>
      <c r="M292" s="1419" t="s">
        <v>604</v>
      </c>
    </row>
    <row r="293" spans="1:13" ht="36.950000000000003" customHeight="1" thickTop="1">
      <c r="A293" s="150" t="s">
        <v>903</v>
      </c>
      <c r="M293" s="107" t="s">
        <v>445</v>
      </c>
    </row>
    <row r="294" spans="1:13" ht="18" customHeight="1">
      <c r="A294" s="150" t="s">
        <v>319</v>
      </c>
      <c r="M294" s="107" t="s">
        <v>320</v>
      </c>
    </row>
    <row r="295" spans="1:13" ht="18" customHeight="1" thickBot="1">
      <c r="A295" s="103" t="s">
        <v>1238</v>
      </c>
      <c r="M295" s="235" t="s">
        <v>1239</v>
      </c>
    </row>
    <row r="296" spans="1:13" ht="18" customHeight="1" thickTop="1">
      <c r="A296" s="1238"/>
      <c r="B296" s="1471" t="s">
        <v>191</v>
      </c>
      <c r="C296" s="1248" t="s">
        <v>327</v>
      </c>
      <c r="D296" s="1471" t="s">
        <v>396</v>
      </c>
      <c r="E296" s="1471" t="s">
        <v>325</v>
      </c>
      <c r="F296" s="1471" t="s">
        <v>324</v>
      </c>
      <c r="G296" s="2294" t="s">
        <v>328</v>
      </c>
      <c r="H296" s="2294"/>
      <c r="I296" s="1471" t="s">
        <v>329</v>
      </c>
      <c r="J296" s="1471" t="s">
        <v>322</v>
      </c>
      <c r="K296" s="1471" t="s">
        <v>321</v>
      </c>
      <c r="L296" s="1471"/>
      <c r="M296" s="1218"/>
    </row>
    <row r="297" spans="1:13" ht="18" customHeight="1">
      <c r="A297" s="124"/>
      <c r="B297" s="1476"/>
      <c r="C297" s="1476"/>
      <c r="D297" s="1476" t="s">
        <v>395</v>
      </c>
      <c r="E297" s="1476"/>
      <c r="F297" s="1476"/>
      <c r="G297" s="2307" t="s">
        <v>323</v>
      </c>
      <c r="H297" s="2307"/>
      <c r="I297" s="1476"/>
      <c r="J297" s="1476"/>
      <c r="K297" s="1476"/>
      <c r="L297" s="1476"/>
      <c r="M297" s="229"/>
    </row>
    <row r="298" spans="1:13" ht="18" customHeight="1">
      <c r="A298" s="237"/>
      <c r="B298" s="1475"/>
      <c r="C298" s="1475"/>
      <c r="D298" s="1475" t="s">
        <v>34</v>
      </c>
      <c r="E298" s="1475"/>
      <c r="F298" s="1475"/>
      <c r="G298" s="2304" t="s">
        <v>44</v>
      </c>
      <c r="H298" s="2304"/>
      <c r="I298" s="1475" t="s">
        <v>41</v>
      </c>
      <c r="J298" s="1475"/>
      <c r="K298" s="1475"/>
      <c r="L298" s="1475"/>
      <c r="M298" s="229"/>
    </row>
    <row r="299" spans="1:13" ht="18" customHeight="1">
      <c r="A299" s="237"/>
      <c r="B299" s="1475" t="s">
        <v>4</v>
      </c>
      <c r="C299" s="1475" t="s">
        <v>34</v>
      </c>
      <c r="D299" s="1475" t="s">
        <v>49</v>
      </c>
      <c r="E299" s="1475" t="s">
        <v>48</v>
      </c>
      <c r="F299" s="1475" t="s">
        <v>47</v>
      </c>
      <c r="G299" s="2304" t="s">
        <v>45</v>
      </c>
      <c r="H299" s="2304"/>
      <c r="I299" s="1475" t="s">
        <v>42</v>
      </c>
      <c r="J299" s="1475" t="s">
        <v>40</v>
      </c>
      <c r="K299" s="180" t="s">
        <v>129</v>
      </c>
      <c r="L299" s="180"/>
      <c r="M299" s="229"/>
    </row>
    <row r="300" spans="1:13" ht="18" customHeight="1">
      <c r="A300" s="232"/>
      <c r="B300" s="1474"/>
      <c r="C300" s="1474"/>
      <c r="D300" s="1474" t="s">
        <v>50</v>
      </c>
      <c r="E300" s="1474"/>
      <c r="F300" s="1474"/>
      <c r="G300" s="2302" t="s">
        <v>46</v>
      </c>
      <c r="H300" s="2302"/>
      <c r="I300" s="1474" t="s">
        <v>43</v>
      </c>
      <c r="J300" s="1474"/>
      <c r="K300" s="1474"/>
      <c r="L300" s="1474"/>
      <c r="M300" s="142"/>
    </row>
    <row r="301" spans="1:13" ht="18" customHeight="1">
      <c r="A301" s="121" t="s">
        <v>1222</v>
      </c>
      <c r="B301" s="1474"/>
      <c r="C301" s="1474"/>
      <c r="D301" s="1474"/>
      <c r="E301" s="1474"/>
      <c r="F301" s="1474"/>
      <c r="G301" s="1474"/>
      <c r="H301" s="1474"/>
      <c r="I301" s="1474"/>
      <c r="J301" s="1474"/>
      <c r="K301" s="1474"/>
      <c r="L301" s="1474"/>
      <c r="M301" s="74" t="s">
        <v>1234</v>
      </c>
    </row>
    <row r="302" spans="1:13" ht="18" customHeight="1">
      <c r="A302" s="232" t="s">
        <v>473</v>
      </c>
      <c r="B302" s="1493">
        <f>'[10]P95--101écoR6'!B302</f>
        <v>1754</v>
      </c>
      <c r="C302" s="1979">
        <f>'[10]P95--101écoR6'!C302</f>
        <v>1864</v>
      </c>
      <c r="D302" s="1979">
        <f>'[10]P95--101écoR6'!D302</f>
        <v>3111</v>
      </c>
      <c r="E302" s="1979">
        <f>'[10]P95--101écoR6'!E302</f>
        <v>1893</v>
      </c>
      <c r="F302" s="1979">
        <f>'[10]P95--101écoR6'!F302</f>
        <v>2496</v>
      </c>
      <c r="G302" s="2318">
        <f>'[10]P95--101écoR6'!G302:H302</f>
        <v>1825</v>
      </c>
      <c r="H302" s="2318"/>
      <c r="I302" s="1979">
        <f>'[10]P95--101écoR6'!I302</f>
        <v>1581</v>
      </c>
      <c r="J302" s="1979">
        <f>'[10]P95--101écoR6'!J302</f>
        <v>2398</v>
      </c>
      <c r="K302" s="1979">
        <f>'[10]P95--101écoR6'!K302</f>
        <v>1584</v>
      </c>
      <c r="L302" s="285"/>
      <c r="M302" s="139" t="s">
        <v>326</v>
      </c>
    </row>
    <row r="303" spans="1:13" ht="9.9499999999999993" customHeight="1">
      <c r="A303" s="237"/>
      <c r="B303" s="1463"/>
      <c r="C303" s="432"/>
      <c r="D303" s="432"/>
      <c r="E303" s="432"/>
      <c r="F303" s="432"/>
      <c r="G303" s="432"/>
      <c r="H303" s="432"/>
      <c r="I303" s="432"/>
      <c r="J303" s="432"/>
      <c r="K303" s="432"/>
      <c r="L303" s="1139"/>
      <c r="M303" s="901"/>
    </row>
    <row r="304" spans="1:13" ht="18" customHeight="1">
      <c r="A304" s="121" t="s">
        <v>1224</v>
      </c>
      <c r="B304" s="1131"/>
      <c r="C304" s="721"/>
      <c r="D304" s="721"/>
      <c r="E304" s="721"/>
      <c r="F304" s="721"/>
      <c r="G304" s="721"/>
      <c r="H304" s="721"/>
      <c r="I304" s="721"/>
      <c r="J304" s="277"/>
      <c r="K304" s="277"/>
      <c r="L304" s="1474"/>
      <c r="M304" s="1103" t="s">
        <v>1235</v>
      </c>
    </row>
    <row r="305" spans="1:13" ht="18" customHeight="1" thickBot="1">
      <c r="A305" s="1275" t="s">
        <v>473</v>
      </c>
      <c r="B305" s="1492">
        <f>'[10]P95--101écoR6'!B305</f>
        <v>1778</v>
      </c>
      <c r="C305" s="1289">
        <f>'[10]P95--101écoR6'!C305</f>
        <v>1889</v>
      </c>
      <c r="D305" s="1289">
        <f>'[10]P95--101écoR6'!D305</f>
        <v>2795</v>
      </c>
      <c r="E305" s="1289">
        <f>'[10]P95--101écoR6'!E305</f>
        <v>2390</v>
      </c>
      <c r="F305" s="1289">
        <f>'[10]P95--101écoR6'!F305</f>
        <v>2575</v>
      </c>
      <c r="G305" s="2383">
        <f>'[10]P95--101écoR6'!G305:H305</f>
        <v>1924</v>
      </c>
      <c r="H305" s="2383"/>
      <c r="I305" s="1289">
        <f>'[10]P95--101écoR6'!I305</f>
        <v>1561</v>
      </c>
      <c r="J305" s="1289">
        <f>'[10]P95--101écoR6'!J305</f>
        <v>2360</v>
      </c>
      <c r="K305" s="1289">
        <f>'[10]P95--101écoR6'!K305</f>
        <v>1599</v>
      </c>
      <c r="L305" s="1277"/>
      <c r="M305" s="1207" t="s">
        <v>326</v>
      </c>
    </row>
    <row r="306" spans="1:13" ht="18" customHeight="1" thickTop="1">
      <c r="A306" s="98" t="s">
        <v>1097</v>
      </c>
      <c r="M306" s="81" t="s">
        <v>604</v>
      </c>
    </row>
    <row r="307" spans="1:13" ht="18" customHeight="1"/>
    <row r="308" spans="1:13" ht="18" customHeight="1">
      <c r="A308" s="431" t="s">
        <v>666</v>
      </c>
      <c r="B308" s="427"/>
      <c r="C308" s="263"/>
      <c r="K308" s="427"/>
      <c r="L308" s="427"/>
      <c r="M308" s="428" t="s">
        <v>667</v>
      </c>
    </row>
    <row r="309" spans="1:13" ht="18" customHeight="1" thickBot="1">
      <c r="A309" s="103" t="s">
        <v>1240</v>
      </c>
      <c r="J309" s="104"/>
      <c r="K309" s="24"/>
      <c r="L309" s="24"/>
      <c r="M309" s="235" t="s">
        <v>1241</v>
      </c>
    </row>
    <row r="310" spans="1:13" ht="18" customHeight="1" thickTop="1">
      <c r="A310" s="1241"/>
      <c r="B310" s="1249" t="s">
        <v>347</v>
      </c>
      <c r="C310" s="1249" t="s">
        <v>351</v>
      </c>
      <c r="D310" s="1250" t="s">
        <v>478</v>
      </c>
      <c r="E310" s="1251" t="s">
        <v>341</v>
      </c>
      <c r="F310" s="1251" t="s">
        <v>342</v>
      </c>
      <c r="G310" s="1251" t="s">
        <v>343</v>
      </c>
      <c r="H310" s="1249" t="s">
        <v>344</v>
      </c>
      <c r="I310" s="1249" t="s">
        <v>345</v>
      </c>
      <c r="J310" s="1251" t="s">
        <v>346</v>
      </c>
      <c r="K310" s="1472" t="s">
        <v>350</v>
      </c>
      <c r="L310" s="1249" t="s">
        <v>479</v>
      </c>
      <c r="M310" s="1249"/>
    </row>
    <row r="311" spans="1:13" ht="18" customHeight="1">
      <c r="A311" s="237"/>
      <c r="B311" s="1475" t="s">
        <v>4</v>
      </c>
      <c r="C311" s="1475" t="s">
        <v>34</v>
      </c>
      <c r="D311" s="238" t="s">
        <v>480</v>
      </c>
      <c r="E311" s="1475" t="s">
        <v>369</v>
      </c>
      <c r="F311" s="1475" t="s">
        <v>368</v>
      </c>
      <c r="G311" s="1475" t="s">
        <v>367</v>
      </c>
      <c r="H311" s="1475" t="s">
        <v>366</v>
      </c>
      <c r="I311" s="1475" t="s">
        <v>365</v>
      </c>
      <c r="J311" s="1475" t="s">
        <v>364</v>
      </c>
      <c r="K311" s="1475" t="s">
        <v>349</v>
      </c>
      <c r="L311" s="167" t="s">
        <v>481</v>
      </c>
      <c r="M311" s="167"/>
    </row>
    <row r="312" spans="1:13" ht="18" customHeight="1">
      <c r="A312" s="46" t="s">
        <v>1222</v>
      </c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74" t="s">
        <v>1234</v>
      </c>
    </row>
    <row r="313" spans="1:13" ht="18" customHeight="1">
      <c r="A313" s="240" t="s">
        <v>173</v>
      </c>
      <c r="B313" s="454">
        <f>'[4]P95--101écoR6'!B313</f>
        <v>1841</v>
      </c>
      <c r="C313" s="454">
        <f>'[4]P95--101écoR6'!C313</f>
        <v>10</v>
      </c>
      <c r="D313" s="454">
        <f>'[4]P95--101écoR6'!D313</f>
        <v>166</v>
      </c>
      <c r="E313" s="454">
        <f>'[4]P95--101écoR6'!E313</f>
        <v>330</v>
      </c>
      <c r="F313" s="454">
        <f>'[4]P95--101écoR6'!F313</f>
        <v>99</v>
      </c>
      <c r="G313" s="454">
        <f>'[4]P95--101écoR6'!G313</f>
        <v>127</v>
      </c>
      <c r="H313" s="454">
        <f>'[4]P95--101écoR6'!H313</f>
        <v>118</v>
      </c>
      <c r="I313" s="454">
        <f>'[4]P95--101écoR6'!I313</f>
        <v>187</v>
      </c>
      <c r="J313" s="454">
        <f>'[4]P95--101écoR6'!J313</f>
        <v>282</v>
      </c>
      <c r="K313" s="454">
        <f>'[4]P95--101écoR6'!K313</f>
        <v>369</v>
      </c>
      <c r="L313" s="454">
        <f>'[4]P95--101écoR6'!L313</f>
        <v>153</v>
      </c>
      <c r="M313" s="239" t="s">
        <v>348</v>
      </c>
    </row>
    <row r="314" spans="1:13" ht="18" customHeight="1">
      <c r="A314" s="237"/>
      <c r="B314" s="1463"/>
      <c r="C314" s="1463"/>
      <c r="D314" s="1463"/>
      <c r="E314" s="1463"/>
      <c r="F314" s="1463"/>
      <c r="G314" s="1463"/>
      <c r="H314" s="1463"/>
      <c r="I314" s="1463"/>
      <c r="J314" s="1463"/>
      <c r="K314" s="1463"/>
      <c r="L314" s="1139"/>
      <c r="M314" s="901"/>
    </row>
    <row r="315" spans="1:13" ht="18" customHeight="1">
      <c r="A315" s="121" t="s">
        <v>1224</v>
      </c>
      <c r="B315" s="1131"/>
      <c r="C315" s="1131"/>
      <c r="D315" s="1131"/>
      <c r="E315" s="1131"/>
      <c r="F315" s="1131"/>
      <c r="G315" s="1131"/>
      <c r="H315" s="1131"/>
      <c r="I315" s="1131"/>
      <c r="J315" s="1474"/>
      <c r="K315" s="1474"/>
      <c r="L315" s="1474"/>
      <c r="M315" s="1103" t="s">
        <v>1235</v>
      </c>
    </row>
    <row r="316" spans="1:13" ht="18" customHeight="1" thickBot="1">
      <c r="A316" s="1272" t="s">
        <v>173</v>
      </c>
      <c r="B316" s="1273">
        <f>'[4]P95--101écoR6'!B316</f>
        <v>1865</v>
      </c>
      <c r="C316" s="1273">
        <f>'[4]P95--101écoR6'!C316</f>
        <v>24</v>
      </c>
      <c r="D316" s="1273">
        <f>'[4]P95--101écoR6'!D316</f>
        <v>168</v>
      </c>
      <c r="E316" s="1273">
        <f>'[4]P95--101écoR6'!E316</f>
        <v>331</v>
      </c>
      <c r="F316" s="1273">
        <f>'[4]P95--101écoR6'!F316</f>
        <v>100</v>
      </c>
      <c r="G316" s="1273">
        <f>'[4]P95--101écoR6'!G316</f>
        <v>126</v>
      </c>
      <c r="H316" s="1273">
        <f>'[4]P95--101écoR6'!H316</f>
        <v>118</v>
      </c>
      <c r="I316" s="1273">
        <f>'[4]P95--101écoR6'!I316</f>
        <v>187</v>
      </c>
      <c r="J316" s="1273">
        <f>'[4]P95--101écoR6'!J316</f>
        <v>283</v>
      </c>
      <c r="K316" s="1273">
        <f>'[4]P95--101écoR6'!K316</f>
        <v>372</v>
      </c>
      <c r="L316" s="1273">
        <f>'[4]P95--101écoR6'!L316</f>
        <v>156</v>
      </c>
      <c r="M316" s="1274" t="s">
        <v>348</v>
      </c>
    </row>
    <row r="317" spans="1:13" ht="18" customHeight="1" thickTop="1">
      <c r="A317" s="98" t="s">
        <v>414</v>
      </c>
      <c r="M317" s="81" t="s">
        <v>413</v>
      </c>
    </row>
    <row r="318" spans="1:13" ht="18" customHeight="1"/>
    <row r="319" spans="1:13" ht="18" customHeight="1">
      <c r="A319" s="431" t="s">
        <v>668</v>
      </c>
      <c r="B319" s="430"/>
      <c r="C319" s="263"/>
      <c r="K319" s="427"/>
      <c r="L319" s="427"/>
      <c r="M319" s="428" t="s">
        <v>669</v>
      </c>
    </row>
    <row r="320" spans="1:13" ht="18" customHeight="1">
      <c r="A320" s="719"/>
      <c r="B320" s="263"/>
      <c r="C320" s="263"/>
      <c r="D320" s="263"/>
      <c r="E320" s="263"/>
      <c r="F320" s="263"/>
      <c r="G320" s="263"/>
      <c r="H320" s="263"/>
      <c r="I320" s="263"/>
      <c r="J320" s="263"/>
      <c r="K320" s="263"/>
      <c r="L320" s="263"/>
      <c r="M320" s="263"/>
    </row>
    <row r="321" spans="1:13" ht="18" customHeight="1">
      <c r="A321" s="150" t="s">
        <v>904</v>
      </c>
      <c r="M321" s="151" t="s">
        <v>905</v>
      </c>
    </row>
    <row r="322" spans="1:13" ht="18" customHeight="1" thickBot="1">
      <c r="A322" s="294" t="s">
        <v>149</v>
      </c>
      <c r="M322" s="265" t="s">
        <v>340</v>
      </c>
    </row>
    <row r="323" spans="1:13" ht="18" customHeight="1" thickTop="1">
      <c r="A323" s="1218"/>
      <c r="B323" s="1218"/>
      <c r="C323" s="1218"/>
      <c r="D323" s="1218"/>
      <c r="E323" s="2384">
        <v>2017</v>
      </c>
      <c r="F323" s="2335"/>
      <c r="G323" s="2335"/>
      <c r="H323" s="2384">
        <v>2016</v>
      </c>
      <c r="I323" s="2335"/>
      <c r="J323" s="1218"/>
      <c r="K323" s="1219"/>
      <c r="L323" s="1219"/>
      <c r="M323" s="1218"/>
    </row>
    <row r="324" spans="1:13" ht="18" customHeight="1">
      <c r="A324" s="232"/>
      <c r="B324" s="69"/>
      <c r="C324" s="745"/>
      <c r="D324" s="121"/>
      <c r="E324" s="2385"/>
      <c r="F324" s="2336"/>
      <c r="G324" s="2336"/>
      <c r="H324" s="2385"/>
      <c r="I324" s="2336"/>
      <c r="J324" s="69"/>
      <c r="K324" s="232"/>
      <c r="L324" s="232"/>
      <c r="M324" s="142"/>
    </row>
    <row r="325" spans="1:13" ht="18" customHeight="1">
      <c r="A325" s="232" t="s">
        <v>150</v>
      </c>
      <c r="B325" s="746"/>
      <c r="C325" s="745"/>
      <c r="D325" s="232"/>
      <c r="E325" s="747">
        <v>129</v>
      </c>
      <c r="F325" s="721"/>
      <c r="G325" s="721"/>
      <c r="H325" s="721">
        <v>129.19999999999999</v>
      </c>
      <c r="I325" s="721"/>
      <c r="J325" s="747"/>
      <c r="K325" s="232"/>
      <c r="L325" s="232"/>
      <c r="M325" s="174" t="s">
        <v>352</v>
      </c>
    </row>
    <row r="326" spans="1:13" ht="18" customHeight="1">
      <c r="A326" s="269" t="s">
        <v>151</v>
      </c>
      <c r="B326" s="272"/>
      <c r="C326" s="509"/>
      <c r="D326" s="269"/>
      <c r="E326" s="747">
        <v>123.5</v>
      </c>
      <c r="F326" s="247"/>
      <c r="G326" s="247"/>
      <c r="H326" s="247">
        <v>122.4</v>
      </c>
      <c r="I326" s="247"/>
      <c r="J326" s="748"/>
      <c r="K326" s="269"/>
      <c r="L326" s="269"/>
      <c r="M326" s="169" t="s">
        <v>353</v>
      </c>
    </row>
    <row r="327" spans="1:13" ht="18" customHeight="1">
      <c r="A327" s="269" t="s">
        <v>152</v>
      </c>
      <c r="B327" s="272"/>
      <c r="C327" s="509"/>
      <c r="D327" s="269"/>
      <c r="E327" s="747">
        <v>126.1</v>
      </c>
      <c r="F327" s="247"/>
      <c r="G327" s="247"/>
      <c r="H327" s="247">
        <v>124.6</v>
      </c>
      <c r="I327" s="247"/>
      <c r="J327" s="748"/>
      <c r="K327" s="269"/>
      <c r="L327" s="269"/>
      <c r="M327" s="169" t="s">
        <v>354</v>
      </c>
    </row>
    <row r="328" spans="1:13" ht="18" customHeight="1">
      <c r="A328" s="269" t="s">
        <v>153</v>
      </c>
      <c r="B328" s="272"/>
      <c r="C328" s="509"/>
      <c r="D328" s="269"/>
      <c r="E328" s="747">
        <v>118.5</v>
      </c>
      <c r="F328" s="247"/>
      <c r="G328" s="247"/>
      <c r="H328" s="247">
        <v>116.6</v>
      </c>
      <c r="I328" s="247"/>
      <c r="J328" s="748"/>
      <c r="K328" s="269"/>
      <c r="L328" s="269"/>
      <c r="M328" s="168" t="s">
        <v>355</v>
      </c>
    </row>
    <row r="329" spans="1:13" ht="18" customHeight="1">
      <c r="A329" s="269" t="s">
        <v>154</v>
      </c>
      <c r="B329" s="272"/>
      <c r="C329" s="509"/>
      <c r="D329" s="269"/>
      <c r="E329" s="747">
        <v>106.9</v>
      </c>
      <c r="F329" s="247"/>
      <c r="G329" s="247"/>
      <c r="H329" s="247">
        <v>106.6</v>
      </c>
      <c r="I329" s="247"/>
      <c r="J329" s="748"/>
      <c r="K329" s="271"/>
      <c r="L329" s="271"/>
      <c r="M329" s="170" t="s">
        <v>356</v>
      </c>
    </row>
    <row r="330" spans="1:13" ht="18" customHeight="1">
      <c r="A330" s="269" t="s">
        <v>47</v>
      </c>
      <c r="B330" s="272"/>
      <c r="C330" s="509"/>
      <c r="D330" s="269"/>
      <c r="E330" s="747">
        <v>105.9</v>
      </c>
      <c r="F330" s="247"/>
      <c r="G330" s="247"/>
      <c r="H330" s="247">
        <v>105.2</v>
      </c>
      <c r="I330" s="247"/>
      <c r="J330" s="748"/>
      <c r="K330" s="269"/>
      <c r="L330" s="269"/>
      <c r="M330" s="169" t="s">
        <v>324</v>
      </c>
    </row>
    <row r="331" spans="1:13" ht="18" customHeight="1">
      <c r="A331" s="269" t="s">
        <v>155</v>
      </c>
      <c r="B331" s="272"/>
      <c r="C331" s="509"/>
      <c r="D331" s="269"/>
      <c r="E331" s="747">
        <v>114.5</v>
      </c>
      <c r="F331" s="247"/>
      <c r="G331" s="247"/>
      <c r="H331" s="247">
        <v>112.8</v>
      </c>
      <c r="I331" s="247"/>
      <c r="J331" s="748"/>
      <c r="K331" s="269"/>
      <c r="L331" s="269"/>
      <c r="M331" s="168" t="s">
        <v>357</v>
      </c>
    </row>
    <row r="332" spans="1:13" ht="18" customHeight="1">
      <c r="A332" s="269" t="s">
        <v>156</v>
      </c>
      <c r="B332" s="272"/>
      <c r="C332" s="509"/>
      <c r="D332" s="269"/>
      <c r="E332" s="747">
        <v>57.4</v>
      </c>
      <c r="F332" s="247"/>
      <c r="G332" s="247"/>
      <c r="H332" s="247">
        <v>57.4</v>
      </c>
      <c r="I332" s="247"/>
      <c r="J332" s="748"/>
      <c r="K332" s="269"/>
      <c r="L332" s="269"/>
      <c r="M332" s="169" t="s">
        <v>358</v>
      </c>
    </row>
    <row r="333" spans="1:13" ht="18" customHeight="1">
      <c r="A333" s="269" t="s">
        <v>60</v>
      </c>
      <c r="B333" s="272"/>
      <c r="C333" s="509"/>
      <c r="D333" s="269"/>
      <c r="E333" s="747">
        <v>99.5</v>
      </c>
      <c r="F333" s="247"/>
      <c r="G333" s="247"/>
      <c r="H333" s="247">
        <v>99.2</v>
      </c>
      <c r="I333" s="247"/>
      <c r="J333" s="748"/>
      <c r="K333" s="269"/>
      <c r="L333" s="269"/>
      <c r="M333" s="169" t="s">
        <v>359</v>
      </c>
    </row>
    <row r="334" spans="1:13" ht="18" customHeight="1">
      <c r="A334" s="269" t="s">
        <v>157</v>
      </c>
      <c r="B334" s="247"/>
      <c r="C334" s="509"/>
      <c r="D334" s="269"/>
      <c r="E334" s="747">
        <v>159.69999999999999</v>
      </c>
      <c r="F334" s="247"/>
      <c r="G334" s="247"/>
      <c r="H334" s="247">
        <v>155</v>
      </c>
      <c r="I334" s="247"/>
      <c r="J334" s="748"/>
      <c r="K334" s="269"/>
      <c r="L334" s="269"/>
      <c r="M334" s="168" t="s">
        <v>325</v>
      </c>
    </row>
    <row r="335" spans="1:13" ht="18" customHeight="1">
      <c r="A335" s="269" t="s">
        <v>158</v>
      </c>
      <c r="B335" s="247"/>
      <c r="C335" s="509"/>
      <c r="D335" s="269"/>
      <c r="E335" s="747">
        <v>136.69999999999999</v>
      </c>
      <c r="F335" s="247"/>
      <c r="G335" s="247"/>
      <c r="H335" s="247">
        <v>130.5</v>
      </c>
      <c r="I335" s="247"/>
      <c r="J335" s="748"/>
      <c r="K335" s="269"/>
      <c r="L335" s="269"/>
      <c r="M335" s="169" t="s">
        <v>360</v>
      </c>
    </row>
    <row r="336" spans="1:13" ht="18" customHeight="1">
      <c r="A336" s="269" t="s">
        <v>159</v>
      </c>
      <c r="B336" s="247"/>
      <c r="C336" s="509"/>
      <c r="D336" s="269"/>
      <c r="E336" s="747">
        <v>107.8</v>
      </c>
      <c r="F336" s="247"/>
      <c r="G336" s="247"/>
      <c r="H336" s="247">
        <v>105.9</v>
      </c>
      <c r="I336" s="247"/>
      <c r="J336" s="748"/>
      <c r="K336" s="269"/>
      <c r="L336" s="269"/>
      <c r="M336" s="168" t="s">
        <v>361</v>
      </c>
    </row>
    <row r="337" spans="1:13" ht="18" customHeight="1">
      <c r="A337" s="46" t="s">
        <v>61</v>
      </c>
      <c r="B337" s="188"/>
      <c r="C337" s="62"/>
      <c r="D337" s="46"/>
      <c r="E337" s="779">
        <v>120.6</v>
      </c>
      <c r="F337" s="188"/>
      <c r="G337" s="188"/>
      <c r="H337" s="188">
        <v>119.5</v>
      </c>
      <c r="I337" s="188"/>
      <c r="J337" s="189"/>
      <c r="K337" s="46"/>
      <c r="L337" s="46"/>
      <c r="M337" s="190" t="s">
        <v>362</v>
      </c>
    </row>
    <row r="338" spans="1:13" ht="18" customHeight="1" thickBot="1">
      <c r="A338" s="1183" t="s">
        <v>62</v>
      </c>
      <c r="B338" s="1388"/>
      <c r="C338" s="1390"/>
      <c r="D338" s="1183"/>
      <c r="E338" s="1483">
        <v>117.9</v>
      </c>
      <c r="F338" s="1483"/>
      <c r="G338" s="1483"/>
      <c r="H338" s="1483">
        <v>117.1</v>
      </c>
      <c r="I338" s="1483"/>
      <c r="J338" s="1271"/>
      <c r="K338" s="1183"/>
      <c r="L338" s="1183"/>
      <c r="M338" s="1183" t="s">
        <v>363</v>
      </c>
    </row>
    <row r="339" spans="1:13" ht="18" customHeight="1" thickTop="1">
      <c r="A339" s="102" t="s">
        <v>1124</v>
      </c>
      <c r="M339" s="81" t="s">
        <v>604</v>
      </c>
    </row>
    <row r="340" spans="1:13" ht="18" customHeight="1">
      <c r="A340" s="102"/>
    </row>
    <row r="341" spans="1:13" ht="18" customHeight="1">
      <c r="A341" s="102"/>
    </row>
    <row r="342" spans="1:13" ht="18" customHeight="1">
      <c r="A342" s="102"/>
    </row>
    <row r="343" spans="1:13" ht="18" customHeight="1">
      <c r="A343" s="102"/>
    </row>
    <row r="344" spans="1:13" ht="18" customHeight="1">
      <c r="A344" s="102"/>
    </row>
    <row r="345" spans="1:13" ht="18" customHeight="1">
      <c r="A345" s="102"/>
    </row>
    <row r="346" spans="1:13" ht="18" customHeight="1">
      <c r="A346" s="102"/>
    </row>
    <row r="347" spans="1:13" ht="34.5" customHeight="1"/>
    <row r="348" spans="1:13" ht="18" customHeight="1" thickBot="1"/>
    <row r="349" spans="1:13" ht="13.5" customHeight="1" thickTop="1">
      <c r="A349" s="928"/>
      <c r="B349" s="928"/>
      <c r="C349" s="928"/>
      <c r="D349" s="928"/>
      <c r="E349" s="928"/>
      <c r="F349" s="928"/>
      <c r="G349" s="928"/>
      <c r="H349" s="928"/>
      <c r="I349" s="928"/>
      <c r="J349" s="928"/>
      <c r="K349" s="928"/>
      <c r="L349" s="928"/>
      <c r="M349" s="928"/>
    </row>
    <row r="350" spans="1:13" ht="18" customHeight="1"/>
    <row r="351" spans="1:13" ht="18" customHeight="1">
      <c r="A351" s="150" t="s">
        <v>906</v>
      </c>
      <c r="M351" s="151" t="s">
        <v>907</v>
      </c>
    </row>
    <row r="352" spans="1:13" ht="18" customHeight="1" thickBot="1">
      <c r="A352" s="294" t="s">
        <v>149</v>
      </c>
      <c r="M352" s="265" t="s">
        <v>340</v>
      </c>
    </row>
    <row r="353" spans="1:13" ht="18" customHeight="1" thickTop="1">
      <c r="A353" s="1218"/>
      <c r="B353" s="1218"/>
      <c r="C353" s="1218"/>
      <c r="D353" s="1218"/>
      <c r="E353" s="2384">
        <v>2017</v>
      </c>
      <c r="F353" s="2335"/>
      <c r="G353" s="2335"/>
      <c r="H353" s="2384">
        <v>2016</v>
      </c>
      <c r="I353" s="2335"/>
      <c r="J353" s="1218"/>
      <c r="K353" s="1219"/>
      <c r="L353" s="1219"/>
      <c r="M353" s="1218"/>
    </row>
    <row r="354" spans="1:13" ht="18" customHeight="1">
      <c r="A354" s="232"/>
      <c r="B354" s="69"/>
      <c r="C354" s="745"/>
      <c r="D354" s="121"/>
      <c r="E354" s="2385"/>
      <c r="F354" s="2336"/>
      <c r="G354" s="2336"/>
      <c r="H354" s="2385"/>
      <c r="I354" s="2336"/>
      <c r="J354" s="69"/>
      <c r="K354" s="232"/>
      <c r="L354" s="232"/>
      <c r="M354" s="142"/>
    </row>
    <row r="355" spans="1:13" ht="18" customHeight="1">
      <c r="A355" s="232" t="s">
        <v>150</v>
      </c>
      <c r="B355" s="746"/>
      <c r="C355" s="745"/>
      <c r="D355" s="232"/>
      <c r="E355" s="747">
        <v>124.9</v>
      </c>
      <c r="F355" s="721"/>
      <c r="G355" s="721"/>
      <c r="H355" s="721">
        <v>124.4</v>
      </c>
      <c r="I355" s="721"/>
      <c r="J355" s="747"/>
      <c r="K355" s="232"/>
      <c r="L355" s="232"/>
      <c r="M355" s="174" t="s">
        <v>352</v>
      </c>
    </row>
    <row r="356" spans="1:13" ht="18" customHeight="1">
      <c r="A356" s="269" t="s">
        <v>151</v>
      </c>
      <c r="B356" s="272"/>
      <c r="C356" s="509"/>
      <c r="D356" s="269"/>
      <c r="E356" s="747">
        <v>128.5</v>
      </c>
      <c r="F356" s="247"/>
      <c r="G356" s="247"/>
      <c r="H356" s="247">
        <v>125.4</v>
      </c>
      <c r="I356" s="247"/>
      <c r="J356" s="748"/>
      <c r="K356" s="269"/>
      <c r="L356" s="269"/>
      <c r="M356" s="169" t="s">
        <v>353</v>
      </c>
    </row>
    <row r="357" spans="1:13" ht="18" customHeight="1">
      <c r="A357" s="269" t="s">
        <v>152</v>
      </c>
      <c r="B357" s="272"/>
      <c r="C357" s="509"/>
      <c r="D357" s="269"/>
      <c r="E357" s="747">
        <v>106</v>
      </c>
      <c r="F357" s="247"/>
      <c r="G357" s="247"/>
      <c r="H357" s="247">
        <v>105.4</v>
      </c>
      <c r="I357" s="247"/>
      <c r="J357" s="748"/>
      <c r="K357" s="269"/>
      <c r="L357" s="269"/>
      <c r="M357" s="169" t="s">
        <v>354</v>
      </c>
    </row>
    <row r="358" spans="1:13" ht="18" customHeight="1">
      <c r="A358" s="269" t="s">
        <v>153</v>
      </c>
      <c r="B358" s="272"/>
      <c r="C358" s="509"/>
      <c r="D358" s="269"/>
      <c r="E358" s="747">
        <v>108.2</v>
      </c>
      <c r="F358" s="247"/>
      <c r="G358" s="247"/>
      <c r="H358" s="247">
        <v>107.5</v>
      </c>
      <c r="I358" s="247"/>
      <c r="J358" s="748"/>
      <c r="K358" s="269"/>
      <c r="L358" s="269"/>
      <c r="M358" s="168" t="s">
        <v>355</v>
      </c>
    </row>
    <row r="359" spans="1:13" ht="18" customHeight="1">
      <c r="A359" s="269" t="s">
        <v>154</v>
      </c>
      <c r="B359" s="272"/>
      <c r="C359" s="509"/>
      <c r="D359" s="269"/>
      <c r="E359" s="747">
        <v>107.7</v>
      </c>
      <c r="F359" s="247"/>
      <c r="G359" s="247"/>
      <c r="H359" s="247">
        <v>107.3</v>
      </c>
      <c r="I359" s="247"/>
      <c r="J359" s="748"/>
      <c r="K359" s="271"/>
      <c r="L359" s="271"/>
      <c r="M359" s="170" t="s">
        <v>356</v>
      </c>
    </row>
    <row r="360" spans="1:13" ht="18" customHeight="1">
      <c r="A360" s="269" t="s">
        <v>47</v>
      </c>
      <c r="B360" s="272"/>
      <c r="C360" s="509"/>
      <c r="D360" s="269"/>
      <c r="E360" s="747">
        <v>106.5</v>
      </c>
      <c r="F360" s="247"/>
      <c r="G360" s="247"/>
      <c r="H360" s="247">
        <v>106.3</v>
      </c>
      <c r="I360" s="247"/>
      <c r="J360" s="748"/>
      <c r="K360" s="269"/>
      <c r="L360" s="269"/>
      <c r="M360" s="169" t="s">
        <v>324</v>
      </c>
    </row>
    <row r="361" spans="1:13" ht="18" customHeight="1">
      <c r="A361" s="269" t="s">
        <v>155</v>
      </c>
      <c r="B361" s="272"/>
      <c r="C361" s="509"/>
      <c r="D361" s="269"/>
      <c r="E361" s="747">
        <v>110.9</v>
      </c>
      <c r="F361" s="247"/>
      <c r="G361" s="247"/>
      <c r="H361" s="247">
        <v>107.8</v>
      </c>
      <c r="I361" s="247"/>
      <c r="J361" s="748"/>
      <c r="K361" s="269"/>
      <c r="L361" s="269"/>
      <c r="M361" s="168" t="s">
        <v>357</v>
      </c>
    </row>
    <row r="362" spans="1:13" ht="18" customHeight="1">
      <c r="A362" s="269" t="s">
        <v>156</v>
      </c>
      <c r="B362" s="272"/>
      <c r="C362" s="509"/>
      <c r="D362" s="269"/>
      <c r="E362" s="747">
        <v>58.2</v>
      </c>
      <c r="F362" s="247"/>
      <c r="G362" s="247"/>
      <c r="H362" s="247">
        <v>58.2</v>
      </c>
      <c r="I362" s="247"/>
      <c r="J362" s="748"/>
      <c r="K362" s="269"/>
      <c r="L362" s="269"/>
      <c r="M362" s="169" t="s">
        <v>358</v>
      </c>
    </row>
    <row r="363" spans="1:13" ht="18" customHeight="1">
      <c r="A363" s="269" t="s">
        <v>60</v>
      </c>
      <c r="B363" s="272"/>
      <c r="C363" s="509"/>
      <c r="D363" s="269"/>
      <c r="E363" s="747">
        <v>96.6</v>
      </c>
      <c r="F363" s="247"/>
      <c r="G363" s="247"/>
      <c r="H363" s="247">
        <v>96.6</v>
      </c>
      <c r="I363" s="247"/>
      <c r="J363" s="748"/>
      <c r="K363" s="269"/>
      <c r="L363" s="269"/>
      <c r="M363" s="169" t="s">
        <v>359</v>
      </c>
    </row>
    <row r="364" spans="1:13" ht="18" customHeight="1">
      <c r="A364" s="269" t="s">
        <v>157</v>
      </c>
      <c r="B364" s="247"/>
      <c r="C364" s="509"/>
      <c r="D364" s="269"/>
      <c r="E364" s="747">
        <v>147</v>
      </c>
      <c r="F364" s="247"/>
      <c r="G364" s="247"/>
      <c r="H364" s="247">
        <v>143.69999999999999</v>
      </c>
      <c r="I364" s="247"/>
      <c r="J364" s="748"/>
      <c r="K364" s="269"/>
      <c r="L364" s="269"/>
      <c r="M364" s="168" t="s">
        <v>325</v>
      </c>
    </row>
    <row r="365" spans="1:13" ht="18" customHeight="1">
      <c r="A365" s="269" t="s">
        <v>158</v>
      </c>
      <c r="B365" s="247"/>
      <c r="C365" s="509"/>
      <c r="D365" s="269"/>
      <c r="E365" s="747">
        <v>129.5</v>
      </c>
      <c r="F365" s="247"/>
      <c r="G365" s="247"/>
      <c r="H365" s="247">
        <v>125.3</v>
      </c>
      <c r="I365" s="247"/>
      <c r="J365" s="748"/>
      <c r="K365" s="269"/>
      <c r="L365" s="269"/>
      <c r="M365" s="169" t="s">
        <v>360</v>
      </c>
    </row>
    <row r="366" spans="1:13" ht="18" customHeight="1">
      <c r="A366" s="269" t="s">
        <v>159</v>
      </c>
      <c r="B366" s="247"/>
      <c r="C366" s="509"/>
      <c r="D366" s="269"/>
      <c r="E366" s="747">
        <v>112.7</v>
      </c>
      <c r="F366" s="247"/>
      <c r="G366" s="247"/>
      <c r="H366" s="247">
        <v>112.6</v>
      </c>
      <c r="I366" s="247"/>
      <c r="J366" s="748"/>
      <c r="K366" s="269"/>
      <c r="L366" s="269"/>
      <c r="M366" s="168" t="s">
        <v>361</v>
      </c>
    </row>
    <row r="367" spans="1:13" ht="18" customHeight="1">
      <c r="A367" s="46" t="s">
        <v>61</v>
      </c>
      <c r="B367" s="188"/>
      <c r="C367" s="62"/>
      <c r="D367" s="46"/>
      <c r="E367" s="779">
        <v>117</v>
      </c>
      <c r="F367" s="188"/>
      <c r="G367" s="188"/>
      <c r="H367" s="188">
        <v>116.1</v>
      </c>
      <c r="I367" s="188"/>
      <c r="J367" s="189"/>
      <c r="K367" s="46"/>
      <c r="L367" s="46"/>
      <c r="M367" s="190" t="s">
        <v>362</v>
      </c>
    </row>
    <row r="368" spans="1:13" ht="18" customHeight="1" thickBot="1">
      <c r="A368" s="1183" t="s">
        <v>62</v>
      </c>
      <c r="B368" s="1388"/>
      <c r="C368" s="1390"/>
      <c r="D368" s="1183"/>
      <c r="E368" s="1483">
        <v>117.9</v>
      </c>
      <c r="F368" s="1483"/>
      <c r="G368" s="1483"/>
      <c r="H368" s="1483">
        <v>117.1</v>
      </c>
      <c r="I368" s="1483"/>
      <c r="J368" s="1271"/>
      <c r="K368" s="1183"/>
      <c r="L368" s="1183"/>
      <c r="M368" s="1183" t="s">
        <v>363</v>
      </c>
    </row>
    <row r="369" spans="1:13" ht="18" customHeight="1" thickTop="1">
      <c r="A369" s="102" t="s">
        <v>1124</v>
      </c>
      <c r="M369" s="81" t="s">
        <v>604</v>
      </c>
    </row>
    <row r="370" spans="1:13" ht="18" customHeight="1"/>
    <row r="371" spans="1:13" ht="18" customHeight="1">
      <c r="A371" s="431" t="s">
        <v>672</v>
      </c>
      <c r="B371" s="429"/>
      <c r="C371" s="719"/>
      <c r="K371" s="427"/>
      <c r="L371" s="427"/>
      <c r="M371" s="428" t="s">
        <v>673</v>
      </c>
    </row>
    <row r="372" spans="1:13" ht="18" customHeight="1">
      <c r="A372" s="719"/>
      <c r="B372" s="719"/>
      <c r="C372" s="719"/>
      <c r="D372" s="263"/>
      <c r="E372" s="263"/>
      <c r="F372" s="263"/>
      <c r="G372" s="263"/>
      <c r="H372" s="263"/>
      <c r="I372" s="263"/>
      <c r="J372" s="263"/>
      <c r="K372" s="263"/>
      <c r="L372" s="263"/>
    </row>
    <row r="373" spans="1:13" ht="18" customHeight="1">
      <c r="A373" s="749" t="s">
        <v>474</v>
      </c>
      <c r="B373" s="749"/>
      <c r="C373" s="749"/>
      <c r="D373" s="749"/>
      <c r="E373" s="749"/>
      <c r="F373" s="749"/>
      <c r="G373" s="749"/>
      <c r="H373" s="749"/>
      <c r="I373" s="749"/>
      <c r="J373" s="749"/>
      <c r="K373" s="749"/>
      <c r="L373" s="749"/>
      <c r="M373" s="107" t="s">
        <v>371</v>
      </c>
    </row>
    <row r="374" spans="1:13" ht="18" customHeight="1" thickBot="1">
      <c r="A374" s="76" t="s">
        <v>370</v>
      </c>
      <c r="M374" s="151" t="s">
        <v>389</v>
      </c>
    </row>
    <row r="375" spans="1:13" ht="18" customHeight="1" thickTop="1">
      <c r="A375" s="1257"/>
      <c r="B375" s="1257"/>
      <c r="C375" s="1257"/>
      <c r="D375" s="1258"/>
      <c r="E375" s="2346" t="s">
        <v>432</v>
      </c>
      <c r="F375" s="2346"/>
      <c r="G375" s="1259"/>
      <c r="H375" s="2345" t="s">
        <v>475</v>
      </c>
      <c r="I375" s="2345"/>
      <c r="J375" s="1260"/>
      <c r="K375" s="1259"/>
      <c r="L375" s="1259"/>
      <c r="M375" s="1259"/>
    </row>
    <row r="376" spans="1:13" ht="18" customHeight="1">
      <c r="A376" s="1252"/>
      <c r="B376" s="1252"/>
      <c r="C376" s="1252"/>
      <c r="D376" s="1253"/>
      <c r="E376" s="1253"/>
      <c r="F376" s="1254" t="s">
        <v>179</v>
      </c>
      <c r="G376" s="1255"/>
      <c r="H376" s="1256" t="s">
        <v>476</v>
      </c>
      <c r="I376" s="1256"/>
      <c r="J376" s="1256"/>
      <c r="K376" s="1255"/>
      <c r="L376" s="1255"/>
      <c r="M376" s="1255"/>
    </row>
    <row r="377" spans="1:13" ht="18" customHeight="1">
      <c r="A377" s="1516"/>
      <c r="B377" s="1516"/>
      <c r="C377" s="1516"/>
      <c r="D377" s="1097"/>
      <c r="E377" s="1097">
        <v>2017</v>
      </c>
      <c r="F377" s="1097">
        <v>2016</v>
      </c>
      <c r="G377" s="1097"/>
      <c r="H377" s="1097">
        <v>2017</v>
      </c>
      <c r="I377" s="1097">
        <v>2016</v>
      </c>
      <c r="J377" s="269"/>
      <c r="K377" s="269"/>
      <c r="L377" s="269"/>
      <c r="M377" s="269"/>
    </row>
    <row r="378" spans="1:13" ht="18" customHeight="1">
      <c r="A378" s="239" t="s">
        <v>131</v>
      </c>
      <c r="B378" s="239"/>
      <c r="C378" s="239"/>
      <c r="D378" s="297"/>
      <c r="E378" s="298">
        <f>'[1]P95--101écoR6'!E378</f>
        <v>14.856456674428747</v>
      </c>
      <c r="F378" s="298">
        <f>'[1]P95--101écoR6'!F378</f>
        <v>12.937543918210364</v>
      </c>
      <c r="G378" s="299"/>
      <c r="H378" s="297">
        <f>'[1]P95--101écoR6'!H378</f>
        <v>17841.415949454968</v>
      </c>
      <c r="I378" s="1556">
        <f>'[1]P95--101écoR6'!I378</f>
        <v>14302.325426142374</v>
      </c>
      <c r="J378" s="239"/>
      <c r="K378" s="239"/>
      <c r="L378" s="239"/>
      <c r="M378" s="139" t="s">
        <v>372</v>
      </c>
    </row>
    <row r="379" spans="1:13" ht="18" customHeight="1">
      <c r="A379" s="239" t="s">
        <v>132</v>
      </c>
      <c r="B379" s="239"/>
      <c r="C379" s="239"/>
      <c r="D379" s="297"/>
      <c r="E379" s="298">
        <f>'[1]P95--101écoR6'!E379</f>
        <v>2.3300742186968528</v>
      </c>
      <c r="F379" s="298">
        <f>'[1]P95--101écoR6'!F379</f>
        <v>2.6315545559299776</v>
      </c>
      <c r="G379" s="299"/>
      <c r="H379" s="297">
        <f>'[1]P95--101écoR6'!H379</f>
        <v>263.92750675179252</v>
      </c>
      <c r="I379" s="1556">
        <f>'[1]P95--101écoR6'!I379</f>
        <v>289.60257888009397</v>
      </c>
      <c r="J379" s="239"/>
      <c r="K379" s="239"/>
      <c r="L379" s="239"/>
      <c r="M379" s="176" t="s">
        <v>373</v>
      </c>
    </row>
    <row r="380" spans="1:13" ht="18" customHeight="1">
      <c r="A380" s="239" t="s">
        <v>133</v>
      </c>
      <c r="B380" s="239"/>
      <c r="C380" s="239"/>
      <c r="D380" s="297"/>
      <c r="E380" s="298">
        <f>'[1]P95--101écoR6'!E380</f>
        <v>51.069642723357674</v>
      </c>
      <c r="F380" s="298">
        <f>'[1]P95--101écoR6'!F380</f>
        <v>49.732376799560946</v>
      </c>
      <c r="G380" s="299"/>
      <c r="H380" s="297">
        <f>'[1]P95--101écoR6'!H380</f>
        <v>91666.433813436408</v>
      </c>
      <c r="I380" s="1556">
        <f>'[1]P95--101écoR6'!I380</f>
        <v>89266.135088835945</v>
      </c>
      <c r="J380" s="239"/>
      <c r="K380" s="239"/>
      <c r="L380" s="239"/>
      <c r="M380" s="176" t="s">
        <v>374</v>
      </c>
    </row>
    <row r="381" spans="1:13" ht="18" customHeight="1">
      <c r="A381" s="239" t="s">
        <v>134</v>
      </c>
      <c r="B381" s="239"/>
      <c r="C381" s="239"/>
      <c r="D381" s="297"/>
      <c r="E381" s="298">
        <f>'[1]P95--101écoR6'!E381</f>
        <v>49.038343597539388</v>
      </c>
      <c r="F381" s="298">
        <f>'[1]P95--101écoR6'!F381</f>
        <v>48.424655369400078</v>
      </c>
      <c r="G381" s="299"/>
      <c r="H381" s="297">
        <f>'[1]P95--101écoR6'!H381</f>
        <v>13250.65082349112</v>
      </c>
      <c r="I381" s="1556">
        <f>'[1]P95--101écoR6'!I381</f>
        <v>12096.478911276141</v>
      </c>
      <c r="J381" s="239"/>
      <c r="K381" s="239"/>
      <c r="L381" s="239"/>
      <c r="M381" s="176" t="s">
        <v>375</v>
      </c>
    </row>
    <row r="382" spans="1:13" ht="18" customHeight="1">
      <c r="A382" s="239" t="s">
        <v>135</v>
      </c>
      <c r="B382" s="239"/>
      <c r="C382" s="239"/>
      <c r="D382" s="297"/>
      <c r="E382" s="298">
        <f>'[1]P95--101écoR6'!E382</f>
        <v>24.463298065244089</v>
      </c>
      <c r="F382" s="298">
        <f>'[1]P95--101écoR6'!F382</f>
        <v>26.533577470129366</v>
      </c>
      <c r="G382" s="299"/>
      <c r="H382" s="297">
        <f>'[1]P95--101écoR6'!H382</f>
        <v>14603.365780047465</v>
      </c>
      <c r="I382" s="1556">
        <f>'[1]P95--101écoR6'!I382</f>
        <v>15356.307960837374</v>
      </c>
      <c r="J382" s="239"/>
      <c r="K382" s="239"/>
      <c r="L382" s="239"/>
      <c r="M382" s="176" t="s">
        <v>376</v>
      </c>
    </row>
    <row r="383" spans="1:13" ht="18" customHeight="1">
      <c r="A383" s="239" t="s">
        <v>136</v>
      </c>
      <c r="B383" s="239"/>
      <c r="C383" s="239"/>
      <c r="D383" s="297"/>
      <c r="E383" s="298">
        <f>'[1]P95--101écoR6'!E383</f>
        <v>34.610128060879944</v>
      </c>
      <c r="F383" s="1982">
        <f>'[1]P95--101écoR6'!F383</f>
        <v>34.130445098427906</v>
      </c>
      <c r="G383" s="299"/>
      <c r="H383" s="297">
        <f>'[1]P95--101écoR6'!H383</f>
        <v>29076.314685225832</v>
      </c>
      <c r="I383" s="1556">
        <f>'[1]P95--101écoR6'!I383</f>
        <v>27910.171479239416</v>
      </c>
      <c r="J383" s="239"/>
      <c r="K383" s="239"/>
      <c r="L383" s="239"/>
      <c r="M383" s="176" t="s">
        <v>383</v>
      </c>
    </row>
    <row r="384" spans="1:13" ht="18" customHeight="1">
      <c r="A384" s="239" t="s">
        <v>137</v>
      </c>
      <c r="B384" s="239"/>
      <c r="C384" s="239"/>
      <c r="D384" s="297"/>
      <c r="E384" s="298">
        <f>'[1]P95--101écoR6'!E384</f>
        <v>19.989758696206056</v>
      </c>
      <c r="F384" s="298">
        <f>'[1]P95--101écoR6'!F384</f>
        <v>19.97005177208209</v>
      </c>
      <c r="G384" s="299"/>
      <c r="H384" s="297">
        <f>'[1]P95--101écoR6'!H384</f>
        <v>5329.0697708215721</v>
      </c>
      <c r="I384" s="1556">
        <f>'[1]P95--101écoR6'!I384</f>
        <v>4490.2661409526581</v>
      </c>
      <c r="J384" s="239"/>
      <c r="K384" s="239"/>
      <c r="L384" s="239"/>
      <c r="M384" s="176" t="s">
        <v>377</v>
      </c>
    </row>
    <row r="385" spans="1:13" ht="18" customHeight="1">
      <c r="A385" s="239" t="s">
        <v>138</v>
      </c>
      <c r="B385" s="239"/>
      <c r="C385" s="239"/>
      <c r="D385" s="297"/>
      <c r="E385" s="298">
        <f>'[1]P95--101écoR6'!E385</f>
        <v>41.914663518732198</v>
      </c>
      <c r="F385" s="298">
        <f>'[1]P95--101écoR6'!F385</f>
        <v>40.4223247648507</v>
      </c>
      <c r="G385" s="299"/>
      <c r="H385" s="297">
        <f>'[1]P95--101écoR6'!H385</f>
        <v>26017.499415990147</v>
      </c>
      <c r="I385" s="1556">
        <f>'[1]P95--101écoR6'!I385</f>
        <v>23944.568297706952</v>
      </c>
      <c r="J385" s="239"/>
      <c r="K385" s="239"/>
      <c r="L385" s="239"/>
      <c r="M385" s="176" t="s">
        <v>384</v>
      </c>
    </row>
    <row r="386" spans="1:13" ht="18" customHeight="1">
      <c r="A386" s="239" t="s">
        <v>139</v>
      </c>
      <c r="B386" s="239"/>
      <c r="C386" s="239"/>
      <c r="D386" s="297"/>
      <c r="E386" s="298">
        <f>'[1]P95--101écoR6'!E386</f>
        <v>63.977486263003847</v>
      </c>
      <c r="F386" s="298">
        <f>'[1]P95--101écoR6'!F386</f>
        <v>64.258090206113195</v>
      </c>
      <c r="G386" s="299"/>
      <c r="H386" s="297">
        <f>'[1]P95--101écoR6'!H386</f>
        <v>31011.167141403221</v>
      </c>
      <c r="I386" s="1556">
        <f>'[1]P95--101écoR6'!I386</f>
        <v>29945.555197852875</v>
      </c>
      <c r="J386" s="239"/>
      <c r="K386" s="239"/>
      <c r="L386" s="239"/>
      <c r="M386" s="176" t="s">
        <v>378</v>
      </c>
    </row>
    <row r="387" spans="1:13" ht="18" customHeight="1">
      <c r="A387" s="239" t="s">
        <v>140</v>
      </c>
      <c r="B387" s="239"/>
      <c r="C387" s="239"/>
      <c r="D387" s="1506"/>
      <c r="E387" s="298">
        <f>'[1]P95--101écoR6'!E387</f>
        <v>32.379992552380415</v>
      </c>
      <c r="F387" s="298">
        <f>'[1]P95--101écoR6'!F387</f>
        <v>33.413009210550904</v>
      </c>
      <c r="G387" s="299"/>
      <c r="H387" s="297">
        <f>'[1]P95--101écoR6'!H387</f>
        <v>37197.487844323572</v>
      </c>
      <c r="I387" s="1556">
        <f>'[1]P95--101écoR6'!I387</f>
        <v>36564.524239290062</v>
      </c>
      <c r="J387" s="239"/>
      <c r="K387" s="239"/>
      <c r="L387" s="239"/>
      <c r="M387" s="176" t="s">
        <v>379</v>
      </c>
    </row>
    <row r="388" spans="1:13" ht="18" customHeight="1">
      <c r="A388" s="239" t="s">
        <v>141</v>
      </c>
      <c r="B388" s="239"/>
      <c r="C388" s="239"/>
      <c r="D388" s="1506"/>
      <c r="E388" s="298">
        <f>'[1]P95--101écoR6'!E388</f>
        <v>15.921083354401141</v>
      </c>
      <c r="F388" s="298">
        <f>'[1]P95--101écoR6'!F388</f>
        <v>16.191419192910374</v>
      </c>
      <c r="G388" s="299"/>
      <c r="H388" s="297">
        <f>'[1]P95--101écoR6'!H388</f>
        <v>15500.129910510777</v>
      </c>
      <c r="I388" s="1556">
        <f>'[1]P95--101écoR6'!I388</f>
        <v>15137.51920480998</v>
      </c>
      <c r="J388" s="239"/>
      <c r="K388" s="239"/>
      <c r="L388" s="239"/>
      <c r="M388" s="176" t="s">
        <v>380</v>
      </c>
    </row>
    <row r="389" spans="1:13" ht="18" customHeight="1">
      <c r="A389" s="239" t="s">
        <v>142</v>
      </c>
      <c r="B389" s="239"/>
      <c r="C389" s="239"/>
      <c r="D389" s="1506"/>
      <c r="E389" s="298">
        <f>'[1]P95--101écoR6'!E389</f>
        <v>19.396365842210393</v>
      </c>
      <c r="F389" s="298">
        <f>'[1]P95--101écoR6'!F389</f>
        <v>19.569633420599406</v>
      </c>
      <c r="G389" s="299"/>
      <c r="H389" s="297">
        <f>'[1]P95--101écoR6'!H389</f>
        <v>16206.633479458893</v>
      </c>
      <c r="I389" s="1556">
        <f>'[1]P95--101écoR6'!I389</f>
        <v>16360.800628623721</v>
      </c>
      <c r="J389" s="239"/>
      <c r="K389" s="239"/>
      <c r="L389" s="239"/>
      <c r="M389" s="176" t="s">
        <v>381</v>
      </c>
    </row>
    <row r="390" spans="1:13" ht="18" customHeight="1">
      <c r="A390" s="239" t="s">
        <v>143</v>
      </c>
      <c r="B390" s="239"/>
      <c r="C390" s="239"/>
      <c r="D390" s="1506"/>
      <c r="E390" s="298">
        <f>'[1]P95--101écoR6'!E390</f>
        <v>26.507140695141452</v>
      </c>
      <c r="F390" s="298">
        <f>'[1]P95--101écoR6'!F390</f>
        <v>26.441718053727286</v>
      </c>
      <c r="G390" s="299"/>
      <c r="H390" s="297">
        <f>'[1]P95--101écoR6'!H390</f>
        <v>3796.0876189512073</v>
      </c>
      <c r="I390" s="1556">
        <f>'[1]P95--101écoR6'!I390</f>
        <v>3721.6718160621158</v>
      </c>
      <c r="J390" s="239"/>
      <c r="K390" s="239"/>
      <c r="L390" s="239"/>
      <c r="M390" s="176" t="s">
        <v>382</v>
      </c>
    </row>
    <row r="391" spans="1:13" ht="18" customHeight="1">
      <c r="A391" s="74" t="s">
        <v>144</v>
      </c>
      <c r="B391" s="74"/>
      <c r="C391" s="74"/>
      <c r="D391" s="97"/>
      <c r="E391" s="96">
        <f>'[1]P95--101écoR6'!E391</f>
        <v>33.73125950096675</v>
      </c>
      <c r="F391" s="96">
        <f>'[1]P95--101écoR6'!F391</f>
        <v>32.348044323120078</v>
      </c>
      <c r="G391" s="165"/>
      <c r="H391" s="455">
        <f>'[1]P95--101écoR6'!H391</f>
        <v>301760.18373986706</v>
      </c>
      <c r="I391" s="2105">
        <f>'[1]P95--101écoR6'!I391</f>
        <v>289385.92697050975</v>
      </c>
      <c r="J391" s="74"/>
      <c r="K391" s="74"/>
      <c r="L391" s="74"/>
      <c r="M391" s="177" t="s">
        <v>385</v>
      </c>
    </row>
    <row r="392" spans="1:13" ht="18" customHeight="1">
      <c r="A392" s="239" t="s">
        <v>145</v>
      </c>
      <c r="B392" s="239"/>
      <c r="C392" s="239"/>
      <c r="D392" s="1506"/>
      <c r="E392" s="298">
        <f>'[1]P95--101écoR6'!E392</f>
        <v>30.982325503452007</v>
      </c>
      <c r="F392" s="298">
        <f>'[1]P95--101écoR6'!F392</f>
        <v>28.973829278501849</v>
      </c>
      <c r="G392" s="299"/>
      <c r="H392" s="297">
        <f>'[1]P95--101écoR6'!H392</f>
        <v>37959.693921991806</v>
      </c>
      <c r="I392" s="1556">
        <f>'[1]P95--101écoR6'!I392</f>
        <v>34371.074196501169</v>
      </c>
      <c r="J392" s="239"/>
      <c r="K392" s="239"/>
      <c r="L392" s="229"/>
      <c r="M392" s="178" t="s">
        <v>386</v>
      </c>
    </row>
    <row r="393" spans="1:13" ht="18" customHeight="1">
      <c r="A393" s="75" t="s">
        <v>146</v>
      </c>
      <c r="B393" s="74"/>
      <c r="C393" s="74"/>
      <c r="D393" s="97"/>
      <c r="E393" s="96">
        <f>'[1]P95--101écoR6'!E393</f>
        <v>31.948046212476051</v>
      </c>
      <c r="F393" s="96">
        <f>'[1]P95--101écoR6'!F393</f>
        <v>31.952994059493367</v>
      </c>
      <c r="G393" s="165"/>
      <c r="H393" s="455">
        <f>'[1]P95--101écoR6'!H393</f>
        <v>339719.87766185886</v>
      </c>
      <c r="I393" s="2105">
        <f>'[1]P95--101écoR6'!I393</f>
        <v>323757.00116701092</v>
      </c>
      <c r="J393" s="74"/>
      <c r="K393" s="74"/>
      <c r="L393" s="74"/>
      <c r="M393" s="149" t="s">
        <v>387</v>
      </c>
    </row>
    <row r="394" spans="1:13" ht="18" customHeight="1" thickBot="1">
      <c r="A394" s="1261" t="s">
        <v>174</v>
      </c>
      <c r="B394" s="1262"/>
      <c r="C394" s="1262"/>
      <c r="D394" s="1263"/>
      <c r="E394" s="1264">
        <f>'[1]P95--101écoR6'!E394</f>
        <v>25.000486549399763</v>
      </c>
      <c r="F394" s="1264">
        <f>'[1]P95--101écoR6'!F394</f>
        <v>24.937291621012672</v>
      </c>
      <c r="G394" s="1265"/>
      <c r="H394" s="1266">
        <f>'[1]P95--101écoR6'!H394</f>
        <v>152473.46737721033</v>
      </c>
      <c r="I394" s="2107">
        <f>'[1]P95--101écoR6'!I394</f>
        <v>146247.4898135071</v>
      </c>
      <c r="J394" s="1262"/>
      <c r="K394" s="1262"/>
      <c r="L394" s="1262"/>
      <c r="M394" s="1267" t="s">
        <v>388</v>
      </c>
    </row>
    <row r="395" spans="1:13" ht="18" customHeight="1" thickTop="1">
      <c r="A395" s="947" t="s">
        <v>1097</v>
      </c>
      <c r="B395" s="695"/>
      <c r="C395" s="695"/>
      <c r="D395" s="695"/>
      <c r="E395" s="695"/>
      <c r="F395" s="695"/>
      <c r="G395" s="695"/>
      <c r="H395" s="695"/>
      <c r="I395" s="695"/>
      <c r="J395" s="695"/>
      <c r="K395" s="695"/>
      <c r="L395" s="695"/>
      <c r="M395" s="695" t="s">
        <v>604</v>
      </c>
    </row>
    <row r="396" spans="1:13">
      <c r="A396" s="103"/>
      <c r="B396" s="102"/>
      <c r="C396" s="102"/>
      <c r="D396" s="102"/>
      <c r="E396" s="102"/>
      <c r="F396" s="102"/>
      <c r="G396" s="102"/>
      <c r="H396" s="102"/>
      <c r="I396" s="102"/>
      <c r="J396" s="102"/>
      <c r="M396" s="265"/>
    </row>
    <row r="397" spans="1:13">
      <c r="A397" s="103"/>
      <c r="B397" s="102"/>
      <c r="C397" s="102"/>
      <c r="D397" s="102"/>
      <c r="E397" s="102"/>
      <c r="F397" s="102"/>
      <c r="G397" s="102"/>
      <c r="H397" s="102"/>
      <c r="I397" s="102"/>
      <c r="J397" s="102"/>
      <c r="M397" s="265"/>
    </row>
    <row r="398" spans="1:13">
      <c r="A398" s="103"/>
      <c r="B398" s="102"/>
      <c r="C398" s="102"/>
      <c r="D398" s="102"/>
      <c r="E398" s="102"/>
      <c r="F398" s="102"/>
      <c r="G398" s="102"/>
      <c r="H398" s="102"/>
      <c r="I398" s="102"/>
      <c r="J398" s="102"/>
      <c r="M398" s="265"/>
    </row>
    <row r="399" spans="1:13">
      <c r="A399" s="103"/>
      <c r="B399" s="102"/>
      <c r="C399" s="102"/>
      <c r="D399" s="102"/>
      <c r="E399" s="102"/>
      <c r="F399" s="102"/>
      <c r="G399" s="102"/>
      <c r="H399" s="102"/>
      <c r="I399" s="102"/>
      <c r="J399" s="102"/>
      <c r="M399" s="265"/>
    </row>
    <row r="400" spans="1:13">
      <c r="A400" s="103"/>
      <c r="B400" s="102"/>
      <c r="C400" s="102"/>
      <c r="D400" s="102"/>
      <c r="E400" s="102"/>
      <c r="F400" s="102"/>
      <c r="G400" s="102"/>
      <c r="H400" s="102"/>
      <c r="I400" s="102"/>
      <c r="J400" s="102"/>
      <c r="M400" s="265"/>
    </row>
    <row r="401" spans="1:13">
      <c r="A401" s="103"/>
      <c r="B401" s="102"/>
      <c r="C401" s="102"/>
      <c r="D401" s="102"/>
      <c r="E401" s="102"/>
      <c r="F401" s="102"/>
      <c r="G401" s="102"/>
      <c r="H401" s="102"/>
      <c r="I401" s="102"/>
      <c r="J401" s="102"/>
      <c r="M401" s="265"/>
    </row>
    <row r="402" spans="1:13">
      <c r="A402" s="103"/>
      <c r="B402" s="102"/>
      <c r="C402" s="102"/>
      <c r="D402" s="102"/>
      <c r="E402" s="102"/>
      <c r="F402" s="102"/>
      <c r="G402" s="102"/>
      <c r="H402" s="102"/>
      <c r="I402" s="102"/>
      <c r="J402" s="102"/>
      <c r="M402" s="265"/>
    </row>
    <row r="403" spans="1:13">
      <c r="A403" s="103"/>
      <c r="B403" s="102"/>
      <c r="C403" s="102"/>
      <c r="D403" s="102"/>
      <c r="E403" s="102"/>
      <c r="F403" s="102"/>
      <c r="G403" s="102"/>
      <c r="H403" s="102"/>
      <c r="I403" s="102"/>
      <c r="J403" s="102"/>
      <c r="M403" s="265"/>
    </row>
    <row r="404" spans="1:13">
      <c r="A404" s="103"/>
      <c r="B404" s="102"/>
      <c r="C404" s="102"/>
      <c r="D404" s="102"/>
      <c r="E404" s="102"/>
      <c r="F404" s="102"/>
      <c r="G404" s="102"/>
      <c r="H404" s="102"/>
      <c r="I404" s="102"/>
      <c r="J404" s="102"/>
      <c r="M404" s="265"/>
    </row>
    <row r="405" spans="1:13">
      <c r="A405" s="103"/>
      <c r="B405" s="102"/>
      <c r="C405" s="102"/>
      <c r="D405" s="102"/>
      <c r="E405" s="102"/>
      <c r="F405" s="102"/>
      <c r="G405" s="102"/>
      <c r="H405" s="102"/>
      <c r="I405" s="102"/>
      <c r="J405" s="102"/>
      <c r="M405" s="265"/>
    </row>
    <row r="406" spans="1:13">
      <c r="A406" s="103"/>
      <c r="B406" s="102"/>
      <c r="C406" s="102"/>
      <c r="D406" s="102"/>
      <c r="E406" s="102"/>
      <c r="F406" s="102"/>
      <c r="G406" s="102"/>
      <c r="H406" s="102"/>
      <c r="I406" s="102"/>
      <c r="J406" s="102"/>
      <c r="M406" s="265"/>
    </row>
    <row r="407" spans="1:13">
      <c r="A407" s="103"/>
      <c r="B407" s="102"/>
      <c r="C407" s="102"/>
      <c r="D407" s="102"/>
      <c r="E407" s="102"/>
      <c r="F407" s="102"/>
      <c r="G407" s="102"/>
      <c r="H407" s="102"/>
      <c r="I407" s="102"/>
      <c r="J407" s="102"/>
      <c r="M407" s="265"/>
    </row>
    <row r="408" spans="1:13" ht="15" customHeight="1">
      <c r="A408" s="103"/>
      <c r="B408" s="102"/>
      <c r="C408" s="102"/>
      <c r="D408" s="102"/>
      <c r="E408" s="102"/>
      <c r="F408" s="102"/>
      <c r="G408" s="102"/>
      <c r="H408" s="102"/>
      <c r="I408" s="102"/>
      <c r="J408" s="102"/>
      <c r="M408" s="265"/>
    </row>
    <row r="409" spans="1:13">
      <c r="A409" s="103"/>
      <c r="B409" s="102"/>
      <c r="C409" s="102"/>
      <c r="D409" s="102"/>
      <c r="E409" s="102"/>
      <c r="F409" s="102"/>
      <c r="G409" s="102"/>
      <c r="H409" s="102"/>
      <c r="I409" s="102"/>
      <c r="J409" s="102"/>
      <c r="M409" s="265"/>
    </row>
    <row r="410" spans="1:13">
      <c r="A410" s="103"/>
      <c r="B410" s="102"/>
      <c r="C410" s="102"/>
      <c r="D410" s="102"/>
      <c r="E410" s="102"/>
      <c r="F410" s="102"/>
      <c r="G410" s="102"/>
      <c r="H410" s="102"/>
      <c r="I410" s="102"/>
      <c r="J410" s="102"/>
      <c r="M410" s="265"/>
    </row>
    <row r="411" spans="1:13" ht="13.5" thickBot="1">
      <c r="A411" s="103"/>
      <c r="B411" s="102"/>
      <c r="C411" s="102"/>
      <c r="D411" s="102"/>
      <c r="E411" s="102"/>
      <c r="F411" s="102"/>
      <c r="G411" s="102"/>
      <c r="H411" s="102"/>
      <c r="I411" s="102"/>
      <c r="J411" s="102"/>
    </row>
    <row r="412" spans="1:13" ht="13.5" customHeight="1" thickTop="1">
      <c r="A412" s="927"/>
      <c r="B412" s="928"/>
      <c r="C412" s="928"/>
      <c r="D412" s="928"/>
      <c r="E412" s="928"/>
      <c r="F412" s="928"/>
      <c r="G412" s="928"/>
      <c r="H412" s="928"/>
      <c r="I412" s="928"/>
      <c r="J412" s="928"/>
      <c r="K412" s="928"/>
      <c r="L412" s="928"/>
      <c r="M412" s="928"/>
    </row>
    <row r="413" spans="1:13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</row>
    <row r="416" spans="1:13">
      <c r="A416" s="229"/>
      <c r="B416" s="229"/>
      <c r="C416" s="229"/>
      <c r="D416" s="229"/>
      <c r="E416" s="229"/>
      <c r="F416" s="229"/>
      <c r="G416" s="229"/>
      <c r="H416" s="229"/>
      <c r="I416" s="229"/>
      <c r="J416" s="229"/>
      <c r="K416" s="229"/>
      <c r="L416" s="229"/>
      <c r="M416" s="229"/>
    </row>
  </sheetData>
  <mergeCells count="220">
    <mergeCell ref="H40:I40"/>
    <mergeCell ref="J40:K40"/>
    <mergeCell ref="B41:C41"/>
    <mergeCell ref="D41:E41"/>
    <mergeCell ref="F41:G41"/>
    <mergeCell ref="H41:I41"/>
    <mergeCell ref="J41:K41"/>
    <mergeCell ref="B40:C40"/>
    <mergeCell ref="D40:E40"/>
    <mergeCell ref="F40:G40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6:C46"/>
    <mergeCell ref="D46:E46"/>
    <mergeCell ref="F46:G46"/>
    <mergeCell ref="H46:I46"/>
    <mergeCell ref="J46:K46"/>
    <mergeCell ref="B47:C47"/>
    <mergeCell ref="D47:E47"/>
    <mergeCell ref="F47:G47"/>
    <mergeCell ref="H47:I47"/>
    <mergeCell ref="J47:K47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D200:E200"/>
    <mergeCell ref="D205:E205"/>
    <mergeCell ref="D206:E206"/>
    <mergeCell ref="H52:I52"/>
    <mergeCell ref="J52:K52"/>
    <mergeCell ref="B53:C53"/>
    <mergeCell ref="D53:E53"/>
    <mergeCell ref="F53:G53"/>
    <mergeCell ref="H53:I53"/>
    <mergeCell ref="J53:K53"/>
    <mergeCell ref="D182:E182"/>
    <mergeCell ref="D183:E183"/>
    <mergeCell ref="D186:E186"/>
    <mergeCell ref="D187:E187"/>
    <mergeCell ref="D192:E192"/>
    <mergeCell ref="D193:E193"/>
    <mergeCell ref="D195:E195"/>
    <mergeCell ref="D196:E196"/>
    <mergeCell ref="D199:E199"/>
    <mergeCell ref="B62:C62"/>
    <mergeCell ref="D62:E62"/>
    <mergeCell ref="F62:G62"/>
    <mergeCell ref="H62:I62"/>
    <mergeCell ref="J62:K62"/>
    <mergeCell ref="C30:D30"/>
    <mergeCell ref="F30:G30"/>
    <mergeCell ref="I30:J30"/>
    <mergeCell ref="C31:D31"/>
    <mergeCell ref="F31:G31"/>
    <mergeCell ref="I31:J31"/>
    <mergeCell ref="B61:C61"/>
    <mergeCell ref="D61:E61"/>
    <mergeCell ref="F61:G61"/>
    <mergeCell ref="H61:I61"/>
    <mergeCell ref="J61:K61"/>
    <mergeCell ref="B55:C55"/>
    <mergeCell ref="D55:E55"/>
    <mergeCell ref="F55:G55"/>
    <mergeCell ref="H55:I55"/>
    <mergeCell ref="J55:K55"/>
    <mergeCell ref="B56:C56"/>
    <mergeCell ref="D56:E56"/>
    <mergeCell ref="F56:G56"/>
    <mergeCell ref="H56:I56"/>
    <mergeCell ref="J56:K56"/>
    <mergeCell ref="B52:C52"/>
    <mergeCell ref="D52:E52"/>
    <mergeCell ref="F52:G52"/>
    <mergeCell ref="B64:C64"/>
    <mergeCell ref="D64:E64"/>
    <mergeCell ref="F64:G64"/>
    <mergeCell ref="H64:I64"/>
    <mergeCell ref="J64:K64"/>
    <mergeCell ref="B65:C65"/>
    <mergeCell ref="D65:E65"/>
    <mergeCell ref="F65:G65"/>
    <mergeCell ref="H65:I65"/>
    <mergeCell ref="J65:K65"/>
    <mergeCell ref="B67:C67"/>
    <mergeCell ref="D67:E67"/>
    <mergeCell ref="F67:G67"/>
    <mergeCell ref="H67:I67"/>
    <mergeCell ref="J67:K67"/>
    <mergeCell ref="B68:C68"/>
    <mergeCell ref="D68:E68"/>
    <mergeCell ref="F68:G68"/>
    <mergeCell ref="H68:I68"/>
    <mergeCell ref="J68:K68"/>
    <mergeCell ref="B70:C70"/>
    <mergeCell ref="D70:E70"/>
    <mergeCell ref="F70:G70"/>
    <mergeCell ref="H70:I70"/>
    <mergeCell ref="J70:K70"/>
    <mergeCell ref="B71:C71"/>
    <mergeCell ref="D71:E71"/>
    <mergeCell ref="F71:G71"/>
    <mergeCell ref="H71:I71"/>
    <mergeCell ref="J71:K71"/>
    <mergeCell ref="B73:C73"/>
    <mergeCell ref="D73:E73"/>
    <mergeCell ref="F73:G73"/>
    <mergeCell ref="H73:I73"/>
    <mergeCell ref="J73:K73"/>
    <mergeCell ref="B74:C74"/>
    <mergeCell ref="D74:E74"/>
    <mergeCell ref="F74:G74"/>
    <mergeCell ref="H74:I74"/>
    <mergeCell ref="J74:K74"/>
    <mergeCell ref="B76:C76"/>
    <mergeCell ref="D76:E76"/>
    <mergeCell ref="F76:G76"/>
    <mergeCell ref="H76:I76"/>
    <mergeCell ref="J76:K76"/>
    <mergeCell ref="B77:C77"/>
    <mergeCell ref="D77:E77"/>
    <mergeCell ref="F77:G77"/>
    <mergeCell ref="H77:I77"/>
    <mergeCell ref="J77:K77"/>
    <mergeCell ref="B103:C104"/>
    <mergeCell ref="D103:G104"/>
    <mergeCell ref="H103:I103"/>
    <mergeCell ref="B105:C106"/>
    <mergeCell ref="D105:G106"/>
    <mergeCell ref="H105:I105"/>
    <mergeCell ref="H106:I106"/>
    <mergeCell ref="B107:C107"/>
    <mergeCell ref="D107:E107"/>
    <mergeCell ref="F107:G107"/>
    <mergeCell ref="B108:C108"/>
    <mergeCell ref="D108:E108"/>
    <mergeCell ref="F108:G108"/>
    <mergeCell ref="B130:B131"/>
    <mergeCell ref="C130:D131"/>
    <mergeCell ref="E130:E131"/>
    <mergeCell ref="H130:I130"/>
    <mergeCell ref="H131:I131"/>
    <mergeCell ref="C132:D132"/>
    <mergeCell ref="H132:I132"/>
    <mergeCell ref="C133:D133"/>
    <mergeCell ref="H133:I133"/>
    <mergeCell ref="C134:D134"/>
    <mergeCell ref="H134:I134"/>
    <mergeCell ref="C136:D136"/>
    <mergeCell ref="H136:I136"/>
    <mergeCell ref="C137:D137"/>
    <mergeCell ref="H137:I137"/>
    <mergeCell ref="C140:D140"/>
    <mergeCell ref="H140:I140"/>
    <mergeCell ref="C141:D141"/>
    <mergeCell ref="H141:I141"/>
    <mergeCell ref="A142:G142"/>
    <mergeCell ref="D179:E179"/>
    <mergeCell ref="D180:E180"/>
    <mergeCell ref="A152:G152"/>
    <mergeCell ref="I152:M152"/>
    <mergeCell ref="A162:G162"/>
    <mergeCell ref="I162:M162"/>
    <mergeCell ref="I142:M142"/>
    <mergeCell ref="D208:E208"/>
    <mergeCell ref="D209:E209"/>
    <mergeCell ref="D212:E212"/>
    <mergeCell ref="D213:E213"/>
    <mergeCell ref="C218:D218"/>
    <mergeCell ref="F218:G218"/>
    <mergeCell ref="I218:J218"/>
    <mergeCell ref="C219:D219"/>
    <mergeCell ref="F219:G219"/>
    <mergeCell ref="G296:H296"/>
    <mergeCell ref="E375:F375"/>
    <mergeCell ref="H375:I375"/>
    <mergeCell ref="G298:H298"/>
    <mergeCell ref="G299:H299"/>
    <mergeCell ref="G300:H300"/>
    <mergeCell ref="G302:H302"/>
    <mergeCell ref="G305:H305"/>
    <mergeCell ref="E323:E324"/>
    <mergeCell ref="H323:H324"/>
    <mergeCell ref="E353:E354"/>
    <mergeCell ref="H353:H354"/>
    <mergeCell ref="F323:F324"/>
    <mergeCell ref="G323:G324"/>
    <mergeCell ref="I323:I324"/>
    <mergeCell ref="F353:F354"/>
    <mergeCell ref="G353:G354"/>
    <mergeCell ref="I353:I354"/>
    <mergeCell ref="G297:H297"/>
    <mergeCell ref="F232:G232"/>
    <mergeCell ref="F233:G233"/>
    <mergeCell ref="I232:J232"/>
    <mergeCell ref="I233:J233"/>
    <mergeCell ref="C232:D232"/>
    <mergeCell ref="C233:D233"/>
    <mergeCell ref="C241:D241"/>
    <mergeCell ref="C242:D242"/>
    <mergeCell ref="F241:G241"/>
    <mergeCell ref="F242:G242"/>
    <mergeCell ref="I241:J241"/>
    <mergeCell ref="I242:J242"/>
    <mergeCell ref="B239:K239"/>
    <mergeCell ref="B240:J24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  <ignoredErrors>
    <ignoredError sqref="D43:E52 J45:K45 D53 J48:K48 J51:K51 D64:E73 D74" formulaRange="1"/>
  </ignoredErrors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2"/>
  <dimension ref="A80:L81"/>
  <sheetViews>
    <sheetView showGridLines="0" workbookViewId="0">
      <selection activeCell="J28" sqref="J28"/>
    </sheetView>
  </sheetViews>
  <sheetFormatPr baseColWidth="10" defaultRowHeight="12.75"/>
  <cols>
    <col min="12" max="12" width="6.5" customWidth="1"/>
  </cols>
  <sheetData>
    <row r="80" spans="1:12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  <c r="L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3"/>
  <dimension ref="A1:E80"/>
  <sheetViews>
    <sheetView showGridLines="0" topLeftCell="A52" zoomScaleNormal="100" workbookViewId="0">
      <selection activeCell="C16" sqref="C16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2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1060</v>
      </c>
      <c r="B2" s="856"/>
      <c r="C2" s="856"/>
      <c r="D2" s="856"/>
      <c r="E2" s="535" t="s">
        <v>1059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107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107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107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107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107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107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108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108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108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109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109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109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109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110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110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1175</v>
      </c>
      <c r="B24" s="542"/>
      <c r="C24" s="2060">
        <v>111</v>
      </c>
      <c r="D24" s="541"/>
      <c r="E24" s="642" t="s">
        <v>237</v>
      </c>
    </row>
    <row r="25" spans="1:5" ht="30" customHeight="1">
      <c r="A25" s="541" t="s">
        <v>1176</v>
      </c>
      <c r="B25" s="542"/>
      <c r="C25" s="542">
        <v>111</v>
      </c>
      <c r="D25" s="541"/>
      <c r="E25" s="643" t="s">
        <v>1178</v>
      </c>
    </row>
    <row r="26" spans="1:5" ht="30" customHeight="1">
      <c r="A26" s="541" t="s">
        <v>1177</v>
      </c>
      <c r="B26" s="542"/>
      <c r="C26" s="542">
        <v>111</v>
      </c>
      <c r="D26" s="541"/>
      <c r="E26" s="643" t="s">
        <v>441</v>
      </c>
    </row>
    <row r="27" spans="1:5" ht="30" customHeight="1">
      <c r="A27" s="640" t="s">
        <v>1182</v>
      </c>
      <c r="B27" s="533"/>
      <c r="C27" s="2060">
        <v>112</v>
      </c>
      <c r="D27" s="640"/>
      <c r="E27" s="642" t="s">
        <v>258</v>
      </c>
    </row>
    <row r="28" spans="1:5" ht="30" customHeight="1">
      <c r="A28" s="541" t="s">
        <v>1179</v>
      </c>
      <c r="B28" s="542"/>
      <c r="C28" s="542">
        <v>112</v>
      </c>
      <c r="D28" s="541"/>
      <c r="E28" s="643" t="s">
        <v>259</v>
      </c>
    </row>
    <row r="29" spans="1:5" ht="30" customHeight="1">
      <c r="A29" s="541" t="s">
        <v>1180</v>
      </c>
      <c r="B29" s="533"/>
      <c r="C29" s="542">
        <v>112</v>
      </c>
      <c r="D29" s="533"/>
      <c r="E29" s="643" t="s">
        <v>598</v>
      </c>
    </row>
    <row r="30" spans="1:5" ht="30" customHeight="1">
      <c r="A30" s="541" t="s">
        <v>1181</v>
      </c>
      <c r="B30" s="533"/>
      <c r="C30" s="542">
        <v>112</v>
      </c>
      <c r="D30" s="640"/>
      <c r="E30" s="643" t="s">
        <v>626</v>
      </c>
    </row>
    <row r="31" spans="1:5" ht="30" customHeight="1">
      <c r="A31" s="151" t="s">
        <v>1019</v>
      </c>
      <c r="C31" s="2060">
        <v>112</v>
      </c>
      <c r="D31" s="861"/>
      <c r="E31" s="261" t="s">
        <v>1020</v>
      </c>
    </row>
    <row r="32" spans="1:5" ht="30" customHeight="1">
      <c r="A32" s="861" t="s">
        <v>1183</v>
      </c>
      <c r="C32" s="542">
        <v>112</v>
      </c>
      <c r="D32" s="861"/>
      <c r="E32" s="862" t="s">
        <v>1184</v>
      </c>
    </row>
    <row r="33" spans="1:5" ht="30" customHeight="1">
      <c r="A33" s="861"/>
      <c r="C33" s="542"/>
      <c r="D33" s="861"/>
      <c r="E33" s="862"/>
    </row>
    <row r="34" spans="1:5" ht="30" customHeight="1">
      <c r="A34" s="861"/>
      <c r="C34" s="861"/>
      <c r="D34" s="861"/>
      <c r="E34" s="862"/>
    </row>
    <row r="35" spans="1:5" ht="12.95" customHeight="1" thickBot="1">
      <c r="A35" s="896"/>
      <c r="B35" s="892"/>
      <c r="C35" s="896"/>
      <c r="D35" s="896"/>
      <c r="E35" s="897"/>
    </row>
    <row r="36" spans="1:5" ht="13.5" customHeight="1" thickTop="1">
      <c r="A36" s="151"/>
      <c r="C36" s="401"/>
      <c r="D36" s="861"/>
      <c r="E36" s="261"/>
    </row>
    <row r="37" spans="1:5" ht="30" customHeight="1">
      <c r="A37" s="861"/>
      <c r="C37" s="401"/>
      <c r="D37" s="861"/>
      <c r="E37" s="862"/>
    </row>
    <row r="38" spans="1:5" ht="30" customHeight="1">
      <c r="A38" s="151" t="s">
        <v>1021</v>
      </c>
      <c r="B38" s="861"/>
      <c r="C38" s="719">
        <v>113</v>
      </c>
      <c r="D38" s="861"/>
      <c r="E38" s="261" t="s">
        <v>650</v>
      </c>
    </row>
    <row r="39" spans="1:5" ht="30" customHeight="1">
      <c r="A39" s="861" t="s">
        <v>774</v>
      </c>
      <c r="B39" s="861"/>
      <c r="C39" s="698">
        <v>113</v>
      </c>
      <c r="D39" s="861"/>
      <c r="E39" s="862" t="s">
        <v>265</v>
      </c>
    </row>
    <row r="40" spans="1:5" ht="30" customHeight="1">
      <c r="A40" s="861" t="s">
        <v>775</v>
      </c>
      <c r="B40" s="861"/>
      <c r="C40" s="698">
        <v>113</v>
      </c>
      <c r="E40" s="862" t="s">
        <v>277</v>
      </c>
    </row>
    <row r="41" spans="1:5" ht="30" customHeight="1">
      <c r="A41" s="861" t="s">
        <v>776</v>
      </c>
      <c r="B41" s="861"/>
      <c r="C41" s="698">
        <v>113</v>
      </c>
      <c r="E41" s="862" t="s">
        <v>283</v>
      </c>
    </row>
    <row r="42" spans="1:5" ht="30" customHeight="1">
      <c r="A42" s="151" t="s">
        <v>1022</v>
      </c>
      <c r="B42" s="863"/>
      <c r="C42" s="719">
        <v>113</v>
      </c>
      <c r="E42" s="261" t="s">
        <v>652</v>
      </c>
    </row>
    <row r="43" spans="1:5" ht="30" customHeight="1">
      <c r="A43" s="865" t="s">
        <v>116</v>
      </c>
      <c r="B43" s="861"/>
      <c r="C43" s="698">
        <v>113</v>
      </c>
      <c r="E43" s="867" t="s">
        <v>289</v>
      </c>
    </row>
    <row r="44" spans="1:5" ht="30" customHeight="1">
      <c r="A44" s="865" t="s">
        <v>117</v>
      </c>
      <c r="B44" s="861"/>
      <c r="C44" s="698">
        <v>114</v>
      </c>
      <c r="E44" s="867" t="s">
        <v>292</v>
      </c>
    </row>
    <row r="45" spans="1:5" ht="30" customHeight="1">
      <c r="A45" s="865" t="s">
        <v>778</v>
      </c>
      <c r="B45" s="861"/>
      <c r="C45" s="401"/>
      <c r="E45" s="867" t="s">
        <v>779</v>
      </c>
    </row>
    <row r="46" spans="1:5" ht="30" customHeight="1">
      <c r="A46" s="865" t="s">
        <v>780</v>
      </c>
      <c r="B46" s="861"/>
      <c r="C46" s="698">
        <v>114</v>
      </c>
      <c r="E46" s="867" t="s">
        <v>781</v>
      </c>
    </row>
    <row r="47" spans="1:5" ht="30" customHeight="1">
      <c r="A47" s="865" t="s">
        <v>782</v>
      </c>
      <c r="B47" s="861"/>
      <c r="C47" s="698">
        <v>114</v>
      </c>
      <c r="E47" s="867" t="s">
        <v>783</v>
      </c>
    </row>
    <row r="48" spans="1:5" ht="30" customHeight="1">
      <c r="A48" s="151" t="s">
        <v>1023</v>
      </c>
      <c r="B48" s="861"/>
      <c r="C48" s="719">
        <v>114</v>
      </c>
      <c r="E48" s="261" t="s">
        <v>654</v>
      </c>
    </row>
    <row r="49" spans="1:5" ht="30" customHeight="1">
      <c r="A49" s="861" t="s">
        <v>785</v>
      </c>
      <c r="B49" s="861"/>
      <c r="C49" s="698">
        <v>114</v>
      </c>
      <c r="E49" s="862" t="s">
        <v>298</v>
      </c>
    </row>
    <row r="50" spans="1:5" ht="30" customHeight="1">
      <c r="A50" s="861" t="s">
        <v>786</v>
      </c>
      <c r="B50" s="861"/>
      <c r="C50" s="698">
        <v>114</v>
      </c>
      <c r="E50" s="862" t="s">
        <v>304</v>
      </c>
    </row>
    <row r="51" spans="1:5" ht="30" customHeight="1">
      <c r="A51" s="861" t="s">
        <v>787</v>
      </c>
      <c r="B51" s="861"/>
      <c r="C51" s="698">
        <v>115</v>
      </c>
      <c r="E51" s="862" t="s">
        <v>307</v>
      </c>
    </row>
    <row r="52" spans="1:5" ht="30" customHeight="1">
      <c r="A52" s="151" t="s">
        <v>1024</v>
      </c>
      <c r="B52" s="861"/>
      <c r="C52" s="719">
        <v>115</v>
      </c>
      <c r="E52" s="261" t="s">
        <v>665</v>
      </c>
    </row>
    <row r="53" spans="1:5" ht="30" customHeight="1">
      <c r="A53" s="861" t="s">
        <v>790</v>
      </c>
      <c r="B53" s="861"/>
      <c r="C53" s="698">
        <v>115</v>
      </c>
      <c r="E53" s="862" t="s">
        <v>443</v>
      </c>
    </row>
    <row r="54" spans="1:5" ht="30" customHeight="1">
      <c r="A54" s="861" t="s">
        <v>791</v>
      </c>
      <c r="B54" s="861"/>
      <c r="C54" s="401"/>
      <c r="E54" s="862" t="s">
        <v>792</v>
      </c>
    </row>
    <row r="55" spans="1:5" ht="30" customHeight="1">
      <c r="A55" s="861" t="s">
        <v>793</v>
      </c>
      <c r="B55" s="861"/>
      <c r="C55" s="401">
        <v>115</v>
      </c>
      <c r="E55" s="866" t="s">
        <v>794</v>
      </c>
    </row>
    <row r="56" spans="1:5" ht="30" customHeight="1">
      <c r="A56" s="151" t="s">
        <v>1025</v>
      </c>
      <c r="B56" s="861"/>
      <c r="C56" s="150">
        <v>116</v>
      </c>
      <c r="E56" s="261" t="s">
        <v>667</v>
      </c>
    </row>
    <row r="57" spans="1:5" ht="30" customHeight="1">
      <c r="A57" s="151" t="s">
        <v>1026</v>
      </c>
      <c r="B57" s="861"/>
      <c r="C57" s="150">
        <v>116</v>
      </c>
      <c r="E57" s="261" t="s">
        <v>669</v>
      </c>
    </row>
    <row r="58" spans="1:5" ht="30" customHeight="1">
      <c r="A58" s="861" t="s">
        <v>797</v>
      </c>
      <c r="B58" s="861"/>
      <c r="C58" s="401">
        <v>116</v>
      </c>
      <c r="E58" s="862" t="s">
        <v>798</v>
      </c>
    </row>
    <row r="59" spans="1:5" ht="30" customHeight="1">
      <c r="A59" s="151" t="s">
        <v>1027</v>
      </c>
      <c r="B59" s="861"/>
      <c r="C59" s="150">
        <v>117</v>
      </c>
      <c r="E59" s="261" t="s">
        <v>673</v>
      </c>
    </row>
    <row r="60" spans="1:5" ht="30" customHeight="1">
      <c r="A60" s="861" t="s">
        <v>800</v>
      </c>
      <c r="C60" s="401"/>
      <c r="E60" s="862" t="s">
        <v>801</v>
      </c>
    </row>
    <row r="61" spans="1:5" ht="30" customHeight="1">
      <c r="A61" s="861" t="s">
        <v>802</v>
      </c>
      <c r="C61" s="401">
        <v>117</v>
      </c>
      <c r="E61" s="868" t="s">
        <v>1028</v>
      </c>
    </row>
    <row r="62" spans="1:5" ht="30" customHeight="1"/>
    <row r="72" spans="1:5" ht="48" customHeight="1"/>
    <row r="79" spans="1:5" ht="12.95" customHeight="1" thickBot="1"/>
    <row r="80" spans="1:5" ht="13.5" customHeight="1" thickTop="1">
      <c r="A80" s="928"/>
      <c r="B80" s="928"/>
      <c r="C80" s="928"/>
      <c r="D80" s="928"/>
      <c r="E80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4"/>
  <dimension ref="A1:K73"/>
  <sheetViews>
    <sheetView showGridLines="0" topLeftCell="A49" zoomScaleNormal="100" workbookViewId="0">
      <selection activeCell="F67" sqref="F67"/>
    </sheetView>
  </sheetViews>
  <sheetFormatPr baseColWidth="10" defaultRowHeight="12.75"/>
  <cols>
    <col min="11" max="11" width="19.6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1062</v>
      </c>
      <c r="B4" s="552"/>
      <c r="C4" s="552"/>
      <c r="D4" s="552"/>
      <c r="E4" s="552"/>
      <c r="F4" s="552"/>
      <c r="G4" s="552"/>
      <c r="K4" s="554" t="s">
        <v>1061</v>
      </c>
    </row>
    <row r="64" ht="35.25" customHeight="1"/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4599241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4643728</v>
      </c>
      <c r="G67" s="1"/>
      <c r="H67" s="1"/>
      <c r="I67" s="1"/>
      <c r="J67" s="1005" t="s">
        <v>1193</v>
      </c>
    </row>
    <row r="68" spans="1:11" ht="24.95" customHeight="1">
      <c r="B68" s="555" t="s">
        <v>1063</v>
      </c>
      <c r="C68" s="556"/>
      <c r="D68" s="556"/>
      <c r="E68" s="556"/>
      <c r="F68" s="556"/>
      <c r="G68" s="136"/>
      <c r="H68" s="136"/>
      <c r="I68" s="136"/>
      <c r="J68" s="557" t="s">
        <v>1064</v>
      </c>
    </row>
    <row r="70" spans="1:11" ht="15" customHeight="1"/>
    <row r="71" spans="1:11" ht="12.95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A1:M49"/>
  <sheetViews>
    <sheetView showGridLines="0" topLeftCell="A10" zoomScaleNormal="100" workbookViewId="0">
      <selection activeCell="H31" sqref="H31:H32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2.1640625" customWidth="1"/>
    <col min="8" max="8" width="17" customWidth="1"/>
    <col min="9" max="9" width="11.1640625" customWidth="1"/>
    <col min="10" max="10" width="17.5" customWidth="1"/>
    <col min="11" max="11" width="8.1640625" customWidth="1"/>
    <col min="12" max="12" width="9.33203125" customWidth="1"/>
    <col min="13" max="13" width="1" customWidth="1"/>
  </cols>
  <sheetData>
    <row r="1" spans="1:12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12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12" ht="12.95" customHeight="1"/>
    <row r="4" spans="1:12" s="401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12" s="401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</row>
    <row r="6" spans="1:12" s="401" customFormat="1" ht="21.95" customHeight="1">
      <c r="A6" s="401" t="s">
        <v>517</v>
      </c>
      <c r="G6" s="699">
        <v>1</v>
      </c>
      <c r="H6" s="699">
        <v>1</v>
      </c>
      <c r="L6" s="700" t="s">
        <v>512</v>
      </c>
    </row>
    <row r="7" spans="1:12" s="401" customFormat="1" ht="20.100000000000001" customHeight="1">
      <c r="A7" s="401" t="s">
        <v>518</v>
      </c>
      <c r="G7" s="699">
        <v>7</v>
      </c>
      <c r="H7" s="699">
        <v>7</v>
      </c>
      <c r="L7" s="700" t="s">
        <v>513</v>
      </c>
    </row>
    <row r="8" spans="1:12" s="401" customFormat="1" ht="20.100000000000001" customHeight="1">
      <c r="A8" s="401" t="s">
        <v>519</v>
      </c>
      <c r="G8" s="699"/>
      <c r="L8" s="700" t="s">
        <v>514</v>
      </c>
    </row>
    <row r="9" spans="1:12" s="401" customFormat="1" ht="21.95" customHeight="1">
      <c r="B9" s="702" t="s">
        <v>504</v>
      </c>
      <c r="C9" s="702"/>
      <c r="D9" s="702"/>
      <c r="E9" s="702"/>
      <c r="G9" s="703">
        <v>4.5999999999999996</v>
      </c>
      <c r="H9" s="703">
        <v>4.5999999999999996</v>
      </c>
      <c r="I9" s="82"/>
      <c r="K9" s="621" t="s">
        <v>505</v>
      </c>
      <c r="L9" s="502"/>
    </row>
    <row r="10" spans="1:12" s="401" customFormat="1" ht="21.95" customHeight="1">
      <c r="B10" s="401" t="s">
        <v>520</v>
      </c>
      <c r="G10" s="704">
        <v>0.30199999999999999</v>
      </c>
      <c r="H10" s="704">
        <v>0.30199999999999999</v>
      </c>
      <c r="K10" s="700" t="s">
        <v>515</v>
      </c>
    </row>
    <row r="11" spans="1:12" s="401" customFormat="1" ht="20.100000000000001" customHeight="1">
      <c r="B11" s="401" t="s">
        <v>91</v>
      </c>
      <c r="G11" s="704">
        <v>0.435</v>
      </c>
      <c r="H11" s="704">
        <v>0.433</v>
      </c>
      <c r="K11" s="700" t="s">
        <v>183</v>
      </c>
    </row>
    <row r="12" spans="1:12" s="401" customFormat="1" ht="21.95" customHeight="1">
      <c r="B12" s="401" t="s">
        <v>92</v>
      </c>
      <c r="G12" s="704">
        <f>[1]p106ccR7!G12</f>
        <v>0.48399999999999999</v>
      </c>
      <c r="H12" s="704">
        <f>[1]p106ccR7!H12</f>
        <v>0.505</v>
      </c>
      <c r="K12" s="700" t="s">
        <v>184</v>
      </c>
    </row>
    <row r="13" spans="1:12" s="401" customFormat="1" ht="20.100000000000001" customHeight="1">
      <c r="G13" s="704"/>
      <c r="L13"/>
    </row>
    <row r="14" spans="1:12" s="401" customFormat="1" ht="20.100000000000001" customHeight="1">
      <c r="A14" s="402" t="s">
        <v>521</v>
      </c>
      <c r="B14" s="387"/>
      <c r="C14" s="387"/>
      <c r="D14" s="387"/>
      <c r="E14" s="387"/>
      <c r="F14" s="387"/>
      <c r="G14" s="406"/>
      <c r="H14" s="387"/>
      <c r="I14" s="387"/>
      <c r="J14" s="387"/>
      <c r="K14" s="387"/>
      <c r="L14" s="405" t="s">
        <v>372</v>
      </c>
    </row>
    <row r="15" spans="1:12" s="401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377">
        <f>[6]p106ccR7!G15:G18</f>
        <v>63729</v>
      </c>
      <c r="H15" s="2377">
        <f>[6]p106ccR7!H15:H18</f>
        <v>61869</v>
      </c>
      <c r="I15" s="2351" t="s">
        <v>524</v>
      </c>
      <c r="J15" s="2351"/>
      <c r="K15" s="2351"/>
      <c r="L15" s="2351"/>
    </row>
    <row r="16" spans="1:12" s="401" customFormat="1" ht="20.100000000000001" customHeight="1">
      <c r="A16" s="2289"/>
      <c r="B16" s="2289"/>
      <c r="C16" s="2289"/>
      <c r="D16" s="2289"/>
      <c r="E16" s="2289"/>
      <c r="F16" s="2289"/>
      <c r="G16" s="2377"/>
      <c r="H16" s="2377"/>
      <c r="I16" s="2351"/>
      <c r="J16" s="2351"/>
      <c r="K16" s="2351"/>
      <c r="L16" s="2351"/>
    </row>
    <row r="17" spans="1:12" s="401" customFormat="1" ht="20.100000000000001" customHeight="1">
      <c r="A17" s="2289" t="s">
        <v>523</v>
      </c>
      <c r="B17" s="2289"/>
      <c r="C17" s="2289"/>
      <c r="D17" s="2289"/>
      <c r="E17" s="2289"/>
      <c r="G17" s="2379">
        <f>[6]p106ccR7!G15:G18</f>
        <v>257360.8</v>
      </c>
      <c r="H17" s="2379">
        <f>[6]p106ccR7!H15:H18</f>
        <v>248472.4</v>
      </c>
      <c r="I17" s="706"/>
      <c r="J17" s="2290" t="s">
        <v>525</v>
      </c>
      <c r="K17" s="2290"/>
      <c r="L17" s="2290"/>
    </row>
    <row r="18" spans="1:12" s="401" customFormat="1" ht="21.95" customHeight="1">
      <c r="A18" s="2289"/>
      <c r="B18" s="2289"/>
      <c r="C18" s="2289"/>
      <c r="D18" s="2289"/>
      <c r="E18" s="2289"/>
      <c r="G18" s="2379"/>
      <c r="H18" s="2379"/>
      <c r="I18" s="706"/>
      <c r="J18" s="2290"/>
      <c r="K18" s="2290"/>
      <c r="L18" s="2290"/>
    </row>
    <row r="19" spans="1:12" s="401" customFormat="1" ht="20.100000000000001" customHeight="1">
      <c r="G19" s="707"/>
      <c r="H19" s="708"/>
      <c r="I19" s="708"/>
      <c r="L19" s="607"/>
    </row>
    <row r="20" spans="1:12" s="401" customFormat="1" ht="20.100000000000001" customHeight="1">
      <c r="A20" s="402" t="s">
        <v>528</v>
      </c>
      <c r="B20" s="387"/>
      <c r="C20" s="387"/>
      <c r="D20" s="387"/>
      <c r="E20" s="387"/>
      <c r="F20" s="387"/>
      <c r="G20" s="403"/>
      <c r="H20" s="404"/>
      <c r="I20" s="404"/>
      <c r="J20" s="387"/>
      <c r="K20" s="387"/>
      <c r="L20" s="405" t="s">
        <v>526</v>
      </c>
    </row>
    <row r="21" spans="1:12" s="401" customFormat="1" ht="20.100000000000001" customHeight="1">
      <c r="A21" s="2289" t="s">
        <v>529</v>
      </c>
      <c r="B21" s="2289"/>
      <c r="C21" s="2289"/>
      <c r="D21" s="2289"/>
      <c r="E21" s="2289"/>
      <c r="F21" s="2289"/>
      <c r="G21" s="2377">
        <f>[6]p106ccR7!G21:G22</f>
        <v>414912</v>
      </c>
      <c r="H21" s="2377">
        <f>[6]p106ccR7!H21:H22</f>
        <v>468061</v>
      </c>
      <c r="I21" s="2354" t="s">
        <v>527</v>
      </c>
      <c r="J21" s="2354"/>
      <c r="K21" s="2354"/>
      <c r="L21" s="2354"/>
    </row>
    <row r="22" spans="1:12" s="401" customFormat="1" ht="21.95" customHeight="1">
      <c r="A22" s="2289"/>
      <c r="B22" s="2289"/>
      <c r="C22" s="2289"/>
      <c r="D22" s="2289"/>
      <c r="E22" s="2289"/>
      <c r="F22" s="2289"/>
      <c r="G22" s="2377"/>
      <c r="H22" s="2377"/>
      <c r="I22" s="2354"/>
      <c r="J22" s="2354"/>
      <c r="K22" s="2354"/>
      <c r="L22" s="2354"/>
    </row>
    <row r="23" spans="1:12" s="401" customFormat="1" ht="21.95" customHeight="1">
      <c r="A23" s="609"/>
      <c r="B23" s="609"/>
      <c r="C23" s="609"/>
      <c r="D23" s="609"/>
      <c r="E23" s="609"/>
      <c r="F23" s="609"/>
      <c r="G23" s="699"/>
      <c r="H23" s="709"/>
      <c r="I23" s="621"/>
      <c r="J23" s="621"/>
      <c r="K23" s="621"/>
      <c r="L23" s="621"/>
    </row>
    <row r="24" spans="1:12" s="401" customFormat="1" ht="20.100000000000001" customHeight="1">
      <c r="A24" s="402" t="s">
        <v>533</v>
      </c>
      <c r="B24" s="387"/>
      <c r="C24" s="387"/>
      <c r="D24" s="387"/>
      <c r="E24" s="387"/>
      <c r="F24" s="387"/>
      <c r="G24" s="406"/>
      <c r="H24" s="387"/>
      <c r="I24" s="387"/>
      <c r="J24" s="387"/>
      <c r="K24" s="387"/>
      <c r="L24" s="405" t="s">
        <v>530</v>
      </c>
    </row>
    <row r="25" spans="1:12" s="401" customFormat="1" ht="20.100000000000001" customHeight="1">
      <c r="A25" s="710" t="s">
        <v>1272</v>
      </c>
      <c r="G25" s="699" t="str">
        <f>[3]p106ccR7!G25</f>
        <v>…</v>
      </c>
      <c r="H25" s="699">
        <f>[3]p106ccR7!H25</f>
        <v>603</v>
      </c>
      <c r="L25" s="711" t="s">
        <v>1250</v>
      </c>
    </row>
    <row r="26" spans="1:12" s="401" customFormat="1" ht="21.95" customHeight="1">
      <c r="A26" s="2289" t="s">
        <v>534</v>
      </c>
      <c r="B26" s="2289"/>
      <c r="C26" s="2289"/>
      <c r="D26" s="2289"/>
      <c r="E26" s="2289"/>
      <c r="G26" s="2378">
        <f>[3]p106ccR7!G26</f>
        <v>11017</v>
      </c>
      <c r="H26" s="2378">
        <f>[3]p106ccR7!H26</f>
        <v>23622</v>
      </c>
      <c r="I26" s="705"/>
      <c r="J26" s="2354" t="s">
        <v>531</v>
      </c>
      <c r="K26" s="2354"/>
      <c r="L26" s="2354"/>
    </row>
    <row r="27" spans="1:12" s="401" customFormat="1" ht="20.100000000000001" customHeight="1">
      <c r="A27" s="2289"/>
      <c r="B27" s="2289"/>
      <c r="C27" s="2289"/>
      <c r="D27" s="2289"/>
      <c r="E27" s="2289"/>
      <c r="G27" s="2378">
        <f>[3]p106ccR7!G27</f>
        <v>0</v>
      </c>
      <c r="H27" s="2378">
        <f>[3]p106ccR7!H27</f>
        <v>0</v>
      </c>
      <c r="I27" s="705"/>
      <c r="J27" s="2354"/>
      <c r="K27" s="2354"/>
      <c r="L27" s="2354"/>
    </row>
    <row r="28" spans="1:12" s="401" customFormat="1" ht="21.95" customHeight="1">
      <c r="A28" s="401" t="s">
        <v>870</v>
      </c>
      <c r="G28" s="712">
        <f>[3]p106ccR7!G28</f>
        <v>27849</v>
      </c>
      <c r="H28" s="699">
        <f>[3]p106ccR7!H28</f>
        <v>38357</v>
      </c>
      <c r="L28" s="700" t="s">
        <v>532</v>
      </c>
    </row>
    <row r="29" spans="1:12" s="401" customFormat="1" ht="20.100000000000001" customHeight="1">
      <c r="G29" s="705"/>
    </row>
    <row r="30" spans="1:12" s="401" customFormat="1" ht="20.100000000000001" customHeight="1">
      <c r="A30" s="402" t="s">
        <v>539</v>
      </c>
      <c r="B30" s="387"/>
      <c r="C30" s="387"/>
      <c r="D30" s="387"/>
      <c r="E30" s="387"/>
      <c r="F30" s="387"/>
      <c r="G30" s="386"/>
      <c r="H30" s="387"/>
      <c r="I30" s="387"/>
      <c r="J30" s="387"/>
      <c r="K30" s="387"/>
      <c r="L30" s="405" t="s">
        <v>536</v>
      </c>
    </row>
    <row r="31" spans="1:12" s="401" customFormat="1" ht="20.100000000000001" customHeight="1">
      <c r="A31" s="2289" t="s">
        <v>540</v>
      </c>
      <c r="B31" s="2289"/>
      <c r="C31" s="2289"/>
      <c r="D31" s="2289"/>
      <c r="E31" s="2289"/>
      <c r="G31" s="2380">
        <f>[2]p106ccR7!G31</f>
        <v>1865</v>
      </c>
      <c r="H31" s="2380">
        <f>[2]p106ccR7!H31</f>
        <v>1764</v>
      </c>
      <c r="J31" s="2354" t="s">
        <v>537</v>
      </c>
      <c r="K31" s="2354"/>
      <c r="L31" s="2354"/>
    </row>
    <row r="32" spans="1:12" s="401" customFormat="1" ht="20.100000000000001" customHeight="1">
      <c r="A32" s="2289"/>
      <c r="B32" s="2289"/>
      <c r="C32" s="2289"/>
      <c r="D32" s="2289"/>
      <c r="E32" s="2289"/>
      <c r="G32" s="2380"/>
      <c r="H32" s="2380"/>
      <c r="J32" s="2354"/>
      <c r="K32" s="2354"/>
      <c r="L32" s="2354"/>
    </row>
    <row r="33" spans="1:12" s="401" customFormat="1" ht="20.100000000000001" customHeight="1">
      <c r="A33" s="2289" t="s">
        <v>541</v>
      </c>
      <c r="B33" s="2289"/>
      <c r="C33" s="2289"/>
      <c r="D33" s="2289"/>
      <c r="E33" s="2289"/>
      <c r="F33" s="2289"/>
      <c r="G33" s="2378">
        <f>[2]p106ccR7!G33</f>
        <v>83979</v>
      </c>
      <c r="H33" s="2378">
        <f>[2]p106ccR7!H33</f>
        <v>81494</v>
      </c>
      <c r="J33" s="2375" t="s">
        <v>538</v>
      </c>
      <c r="K33" s="2375"/>
      <c r="L33" s="2375"/>
    </row>
    <row r="34" spans="1:12" s="401" customFormat="1" ht="21.95" customHeight="1">
      <c r="A34" s="2289"/>
      <c r="B34" s="2289"/>
      <c r="C34" s="2289"/>
      <c r="D34" s="2289"/>
      <c r="E34" s="2289"/>
      <c r="F34" s="2289"/>
      <c r="G34" s="2378"/>
      <c r="H34" s="2378"/>
      <c r="J34" s="2375"/>
      <c r="K34" s="2375"/>
      <c r="L34" s="2375"/>
    </row>
    <row r="35" spans="1:12" s="401" customFormat="1" ht="20.100000000000001" customHeight="1">
      <c r="G35" s="699"/>
      <c r="L35"/>
    </row>
    <row r="36" spans="1:12" s="401" customFormat="1" ht="20.100000000000001" customHeight="1">
      <c r="A36" s="402" t="s">
        <v>1102</v>
      </c>
      <c r="B36" s="387"/>
      <c r="C36" s="387"/>
      <c r="D36" s="387"/>
      <c r="E36" s="387"/>
      <c r="F36" s="387"/>
      <c r="G36" s="406"/>
      <c r="H36" s="387"/>
      <c r="I36" s="387"/>
      <c r="J36" s="387"/>
      <c r="K36" s="387"/>
      <c r="L36" s="405" t="s">
        <v>1096</v>
      </c>
    </row>
    <row r="37" spans="1:12" s="401" customFormat="1" ht="20.100000000000001" customHeight="1">
      <c r="A37" s="2289" t="s">
        <v>544</v>
      </c>
      <c r="B37" s="2289"/>
      <c r="C37" s="2289"/>
      <c r="D37" s="2289"/>
      <c r="G37" s="2283">
        <f>[5]p106ccR7!G38</f>
        <v>4184.5950000000003</v>
      </c>
      <c r="H37" s="2283">
        <f>[5]p106ccR7!H38</f>
        <v>3752.4650000000001</v>
      </c>
      <c r="J37" s="2354" t="s">
        <v>542</v>
      </c>
      <c r="K37" s="2354"/>
      <c r="L37" s="2354"/>
    </row>
    <row r="38" spans="1:12" s="401" customFormat="1" ht="20.100000000000001" customHeight="1">
      <c r="A38" s="2289"/>
      <c r="B38" s="2289"/>
      <c r="C38" s="2289"/>
      <c r="D38" s="2289"/>
      <c r="G38" s="2283"/>
      <c r="H38" s="2283"/>
      <c r="J38" s="2354"/>
      <c r="K38" s="2354"/>
      <c r="L38" s="2354"/>
    </row>
    <row r="39" spans="1:12" s="401" customFormat="1" ht="20.100000000000001" customHeight="1">
      <c r="A39" s="2289" t="s">
        <v>545</v>
      </c>
      <c r="B39" s="2289"/>
      <c r="C39" s="2289"/>
      <c r="D39" s="2289"/>
      <c r="G39" s="2283">
        <f>[5]p106ccR7!G40</f>
        <v>1968.056</v>
      </c>
      <c r="H39" s="2283">
        <f>[5]p106ccR7!H40</f>
        <v>2224.8409999999999</v>
      </c>
      <c r="J39" s="2354" t="s">
        <v>543</v>
      </c>
      <c r="K39" s="2354"/>
      <c r="L39" s="2354"/>
    </row>
    <row r="40" spans="1:12" s="401" customFormat="1" ht="21.95" customHeight="1">
      <c r="A40" s="2289"/>
      <c r="B40" s="2289"/>
      <c r="C40" s="2289"/>
      <c r="D40" s="2289"/>
      <c r="G40" s="2374"/>
      <c r="H40" s="2374"/>
      <c r="J40" s="2354"/>
      <c r="K40" s="2354"/>
      <c r="L40" s="2354"/>
    </row>
    <row r="41" spans="1:12" s="401" customFormat="1" ht="20.100000000000001" customHeight="1">
      <c r="G41" s="715"/>
      <c r="L41"/>
    </row>
    <row r="42" spans="1:12" s="401" customFormat="1" ht="20.100000000000001" customHeight="1">
      <c r="A42" s="402" t="s">
        <v>546</v>
      </c>
      <c r="B42" s="387"/>
      <c r="C42" s="387"/>
      <c r="D42" s="387"/>
      <c r="E42" s="387"/>
      <c r="F42" s="387"/>
      <c r="G42" s="386"/>
      <c r="H42" s="387"/>
      <c r="I42" s="387"/>
      <c r="J42" s="387"/>
      <c r="K42" s="387"/>
      <c r="L42" s="405" t="s">
        <v>547</v>
      </c>
    </row>
    <row r="43" spans="1:12" s="401" customFormat="1" ht="30.75" customHeight="1">
      <c r="A43" s="2289" t="s">
        <v>549</v>
      </c>
      <c r="B43" s="2373"/>
      <c r="C43" s="2373"/>
      <c r="G43" s="2283" t="str">
        <f>[5]p106ccR7!G43</f>
        <v>…</v>
      </c>
      <c r="H43" s="2283" t="str">
        <f>[5]p106ccR7!H43</f>
        <v>…</v>
      </c>
      <c r="J43" s="2354" t="s">
        <v>548</v>
      </c>
      <c r="K43" s="2354"/>
      <c r="L43" s="2354"/>
    </row>
    <row r="44" spans="1:12" ht="24.95" customHeight="1">
      <c r="A44" s="2373"/>
      <c r="B44" s="2373"/>
      <c r="C44" s="2373"/>
      <c r="D44" s="401"/>
      <c r="E44" s="401"/>
      <c r="F44" s="401"/>
      <c r="G44" s="2283"/>
      <c r="H44" s="2283"/>
      <c r="I44" s="401"/>
      <c r="J44" s="2354"/>
      <c r="K44" s="2354"/>
      <c r="L44" s="2354"/>
    </row>
    <row r="45" spans="1:12" ht="24.95" customHeight="1">
      <c r="A45" s="401" t="s">
        <v>397</v>
      </c>
      <c r="B45" s="401"/>
      <c r="C45" s="401"/>
      <c r="D45" s="401"/>
      <c r="E45" s="401"/>
      <c r="F45" s="401"/>
      <c r="G45" s="705"/>
      <c r="H45" s="401"/>
      <c r="I45" s="401"/>
      <c r="J45" s="401"/>
      <c r="K45" s="401"/>
      <c r="L45" s="716" t="s">
        <v>477</v>
      </c>
    </row>
    <row r="46" spans="1:12" ht="65.25" customHeight="1">
      <c r="A46" s="401"/>
      <c r="B46" s="401"/>
      <c r="C46" s="401"/>
      <c r="D46" s="401"/>
      <c r="E46" s="401"/>
      <c r="F46" s="401"/>
      <c r="G46" s="705"/>
      <c r="H46" s="401"/>
      <c r="I46" s="401"/>
      <c r="J46" s="401"/>
      <c r="K46" s="401"/>
    </row>
    <row r="47" spans="1:12" ht="14.1" customHeight="1">
      <c r="G47" s="717"/>
    </row>
    <row r="48" spans="1:12" ht="12.95" customHeight="1" thickBot="1"/>
    <row r="49" spans="1:13" ht="13.5" customHeight="1" thickTop="1">
      <c r="A49" s="914"/>
      <c r="B49" s="914"/>
      <c r="C49" s="914"/>
      <c r="D49" s="914"/>
      <c r="E49" s="914"/>
      <c r="F49" s="914"/>
      <c r="G49" s="914"/>
      <c r="H49" s="914"/>
      <c r="I49" s="914"/>
      <c r="J49" s="914"/>
      <c r="K49" s="914"/>
      <c r="L49" s="914"/>
      <c r="M49" s="914"/>
    </row>
  </sheetData>
  <mergeCells count="40">
    <mergeCell ref="A4:F5"/>
    <mergeCell ref="J4:L5"/>
    <mergeCell ref="A17:E18"/>
    <mergeCell ref="G17:G18"/>
    <mergeCell ref="J17:L18"/>
    <mergeCell ref="A15:F16"/>
    <mergeCell ref="G15:G16"/>
    <mergeCell ref="G4:G5"/>
    <mergeCell ref="H4:H5"/>
    <mergeCell ref="I15:L16"/>
    <mergeCell ref="H15:H16"/>
    <mergeCell ref="H17:H18"/>
    <mergeCell ref="A21:F22"/>
    <mergeCell ref="G21:G22"/>
    <mergeCell ref="I21:L22"/>
    <mergeCell ref="A26:E27"/>
    <mergeCell ref="G26:G27"/>
    <mergeCell ref="J26:L27"/>
    <mergeCell ref="H26:H27"/>
    <mergeCell ref="H21:H22"/>
    <mergeCell ref="A31:E32"/>
    <mergeCell ref="G31:G32"/>
    <mergeCell ref="J31:L32"/>
    <mergeCell ref="A33:F34"/>
    <mergeCell ref="G33:G34"/>
    <mergeCell ref="J33:L34"/>
    <mergeCell ref="H31:H32"/>
    <mergeCell ref="H33:H34"/>
    <mergeCell ref="A43:C44"/>
    <mergeCell ref="G43:G44"/>
    <mergeCell ref="J43:L44"/>
    <mergeCell ref="A37:D38"/>
    <mergeCell ref="G37:G38"/>
    <mergeCell ref="J37:L38"/>
    <mergeCell ref="A39:D40"/>
    <mergeCell ref="G39:G40"/>
    <mergeCell ref="J39:L40"/>
    <mergeCell ref="H37:H38"/>
    <mergeCell ref="H39:H40"/>
    <mergeCell ref="H43:H4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6"/>
  <dimension ref="A1:I236"/>
  <sheetViews>
    <sheetView showGridLines="0" topLeftCell="A166" zoomScaleNormal="100" zoomScaleSheetLayoutView="100" workbookViewId="0">
      <selection activeCell="B156" sqref="B156:B157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4" customWidth="1"/>
    <col min="9" max="9" width="5.83203125" customWidth="1"/>
  </cols>
  <sheetData>
    <row r="1" spans="1:9" ht="12" customHeight="1">
      <c r="A1" s="7"/>
      <c r="B1" s="7"/>
      <c r="C1" s="7"/>
      <c r="D1" s="7"/>
      <c r="E1" s="7"/>
      <c r="F1" s="7"/>
      <c r="G1" s="7"/>
      <c r="H1" s="7"/>
    </row>
    <row r="2" spans="1:9" ht="21" customHeight="1">
      <c r="A2" s="424" t="s">
        <v>0</v>
      </c>
      <c r="B2" s="7"/>
      <c r="C2" s="7"/>
      <c r="D2" s="7"/>
      <c r="E2" s="7"/>
      <c r="F2" s="7"/>
      <c r="H2" s="425" t="s">
        <v>186</v>
      </c>
    </row>
    <row r="3" spans="1:9" ht="18" customHeight="1">
      <c r="A3" s="7"/>
      <c r="B3" s="7"/>
      <c r="C3" s="7"/>
      <c r="D3" s="7"/>
      <c r="E3" s="7"/>
      <c r="F3" s="7"/>
      <c r="H3" s="7"/>
    </row>
    <row r="4" spans="1:9" ht="18" customHeight="1">
      <c r="A4" s="426" t="s">
        <v>147</v>
      </c>
      <c r="B4" s="427"/>
      <c r="C4" s="7"/>
      <c r="D4" s="7"/>
      <c r="F4" s="20"/>
      <c r="G4" s="427"/>
      <c r="H4" s="428" t="s">
        <v>185</v>
      </c>
    </row>
    <row r="5" spans="1:9" s="39" customFormat="1" ht="18" customHeight="1">
      <c r="A5" s="44"/>
      <c r="B5" s="20"/>
      <c r="C5" s="20"/>
      <c r="D5" s="20"/>
      <c r="E5" s="20"/>
      <c r="F5" s="20"/>
      <c r="H5" s="20"/>
    </row>
    <row r="6" spans="1:9" ht="18" customHeight="1">
      <c r="A6" s="18" t="s">
        <v>123</v>
      </c>
      <c r="B6" s="7"/>
      <c r="C6" s="7"/>
      <c r="D6" s="7"/>
      <c r="E6" s="7"/>
      <c r="F6" s="7"/>
      <c r="H6" s="107" t="s">
        <v>192</v>
      </c>
    </row>
    <row r="7" spans="1:9" ht="18" customHeight="1" thickBot="1">
      <c r="A7" s="98" t="s">
        <v>1202</v>
      </c>
      <c r="B7" s="1"/>
      <c r="C7" s="1"/>
      <c r="D7" s="1"/>
      <c r="E7" s="1"/>
      <c r="F7" s="1"/>
      <c r="G7" s="19"/>
      <c r="H7" s="234" t="s">
        <v>1203</v>
      </c>
      <c r="I7" s="9"/>
    </row>
    <row r="8" spans="1:9" ht="18" customHeight="1" thickTop="1">
      <c r="A8" s="1174"/>
      <c r="B8" s="2294" t="s">
        <v>191</v>
      </c>
      <c r="C8" s="2294"/>
      <c r="D8" s="2294" t="s">
        <v>190</v>
      </c>
      <c r="E8" s="2294"/>
      <c r="F8" s="2294" t="s">
        <v>189</v>
      </c>
      <c r="G8" s="2294"/>
      <c r="H8" s="1175"/>
      <c r="I8" s="9"/>
    </row>
    <row r="9" spans="1:9" ht="18" customHeight="1">
      <c r="A9" s="110"/>
      <c r="B9" s="2299" t="s">
        <v>3</v>
      </c>
      <c r="C9" s="2299"/>
      <c r="D9" s="2299" t="s">
        <v>2</v>
      </c>
      <c r="E9" s="2299"/>
      <c r="F9" s="2299" t="s">
        <v>1</v>
      </c>
      <c r="G9" s="2299"/>
      <c r="H9" s="109"/>
    </row>
    <row r="10" spans="1:9" ht="18" customHeight="1">
      <c r="A10" s="31"/>
      <c r="B10" s="1097">
        <v>2017</v>
      </c>
      <c r="C10" s="1097">
        <v>2016</v>
      </c>
      <c r="D10" s="1097">
        <v>2017</v>
      </c>
      <c r="E10" s="1097">
        <v>2016</v>
      </c>
      <c r="F10" s="1097">
        <v>2017</v>
      </c>
      <c r="G10" s="1097">
        <v>2016</v>
      </c>
      <c r="H10" s="115"/>
    </row>
    <row r="11" spans="1:9" ht="18" customHeight="1">
      <c r="A11" s="31" t="s">
        <v>163</v>
      </c>
      <c r="B11" s="1509">
        <f>+F11+D11</f>
        <v>4644</v>
      </c>
      <c r="C11" s="1509">
        <f>+E11+G11</f>
        <v>4599</v>
      </c>
      <c r="D11" s="1509">
        <v>2625</v>
      </c>
      <c r="E11" s="1509">
        <v>2609</v>
      </c>
      <c r="F11" s="1509">
        <v>2019</v>
      </c>
      <c r="G11" s="1509">
        <v>1990</v>
      </c>
      <c r="H11" s="115" t="s">
        <v>187</v>
      </c>
    </row>
    <row r="12" spans="1:9" ht="18" customHeight="1" thickBot="1">
      <c r="A12" s="1177" t="s">
        <v>10</v>
      </c>
      <c r="B12" s="1178">
        <v>13.3</v>
      </c>
      <c r="C12" s="1178">
        <v>13.3</v>
      </c>
      <c r="D12" s="1178">
        <v>19.7</v>
      </c>
      <c r="E12" s="1178">
        <v>19.600000000000001</v>
      </c>
      <c r="F12" s="1178">
        <v>9.4</v>
      </c>
      <c r="G12" s="1178">
        <v>9.4</v>
      </c>
      <c r="H12" s="1179" t="s">
        <v>188</v>
      </c>
    </row>
    <row r="13" spans="1:9" ht="18" customHeight="1" thickTop="1">
      <c r="A13" s="98" t="s">
        <v>452</v>
      </c>
      <c r="B13" s="7"/>
      <c r="C13" s="7"/>
      <c r="D13" s="2357"/>
      <c r="E13" s="2357"/>
      <c r="F13" s="113"/>
      <c r="G13" s="113"/>
      <c r="H13" s="265" t="s">
        <v>398</v>
      </c>
    </row>
    <row r="14" spans="1:9" ht="18" customHeight="1">
      <c r="A14" s="102" t="s">
        <v>1124</v>
      </c>
      <c r="B14" s="81"/>
      <c r="C14" s="81"/>
      <c r="D14" s="81"/>
      <c r="E14" s="81"/>
      <c r="F14" s="81"/>
      <c r="G14" s="81"/>
      <c r="H14" s="718" t="s">
        <v>604</v>
      </c>
    </row>
    <row r="15" spans="1:9" ht="18" customHeight="1">
      <c r="A15" s="10"/>
      <c r="B15" s="12"/>
      <c r="C15" s="11"/>
      <c r="D15" s="11"/>
      <c r="E15" s="11"/>
      <c r="F15" s="11"/>
      <c r="G15" s="11"/>
    </row>
    <row r="16" spans="1:9" ht="18" customHeight="1">
      <c r="A16" s="18" t="s">
        <v>1204</v>
      </c>
      <c r="B16" s="7"/>
      <c r="C16" s="7"/>
      <c r="D16" s="7"/>
      <c r="E16" s="7"/>
      <c r="F16" s="7"/>
      <c r="G16" s="7"/>
      <c r="H16" s="107" t="s">
        <v>1205</v>
      </c>
    </row>
    <row r="17" spans="1:8" ht="18" customHeight="1">
      <c r="A17" s="2" t="s">
        <v>1206</v>
      </c>
      <c r="B17" s="2"/>
      <c r="C17" s="2"/>
      <c r="D17" s="7"/>
      <c r="E17" s="7"/>
      <c r="F17" s="2305" t="s">
        <v>1212</v>
      </c>
      <c r="G17" s="2305"/>
      <c r="H17" s="2305"/>
    </row>
    <row r="18" spans="1:8" ht="18" customHeight="1" thickBot="1">
      <c r="A18" s="103" t="s">
        <v>1208</v>
      </c>
      <c r="B18" s="2"/>
      <c r="C18" s="2"/>
      <c r="D18" s="7"/>
      <c r="E18" s="7"/>
      <c r="F18" s="7"/>
      <c r="G18" s="24"/>
      <c r="H18" s="224" t="s">
        <v>1207</v>
      </c>
    </row>
    <row r="19" spans="1:8" ht="18" customHeight="1" thickTop="1">
      <c r="A19" s="1174"/>
      <c r="B19" s="2294" t="s">
        <v>191</v>
      </c>
      <c r="C19" s="2294"/>
      <c r="D19" s="2294" t="s">
        <v>190</v>
      </c>
      <c r="E19" s="2294"/>
      <c r="F19" s="2294" t="s">
        <v>189</v>
      </c>
      <c r="G19" s="2294"/>
      <c r="H19" s="1175"/>
    </row>
    <row r="20" spans="1:8" ht="18" customHeight="1">
      <c r="A20" s="110"/>
      <c r="B20" s="2299" t="s">
        <v>3</v>
      </c>
      <c r="C20" s="2299"/>
      <c r="D20" s="2299" t="s">
        <v>2</v>
      </c>
      <c r="E20" s="2299"/>
      <c r="F20" s="2299" t="s">
        <v>1</v>
      </c>
      <c r="G20" s="2299"/>
      <c r="H20" s="109"/>
    </row>
    <row r="21" spans="1:8" ht="18" customHeight="1">
      <c r="A21" s="31"/>
      <c r="B21" s="1097">
        <v>2017</v>
      </c>
      <c r="C21" s="1097">
        <v>2016</v>
      </c>
      <c r="D21" s="1097">
        <v>2017</v>
      </c>
      <c r="E21" s="1097">
        <v>2016</v>
      </c>
      <c r="F21" s="1097">
        <v>2017</v>
      </c>
      <c r="G21" s="1097">
        <v>2016</v>
      </c>
      <c r="H21" s="115"/>
    </row>
    <row r="22" spans="1:8" ht="18" customHeight="1">
      <c r="A22" s="67" t="s">
        <v>164</v>
      </c>
      <c r="B22" s="478">
        <f>'[1]p107--110socR7'!B22</f>
        <v>48.4</v>
      </c>
      <c r="C22" s="478">
        <f>'[1]p107--110socR7'!C22</f>
        <v>50.5</v>
      </c>
      <c r="D22" s="478">
        <f>'[1]p107--110socR7'!D22</f>
        <v>53.2</v>
      </c>
      <c r="E22" s="478">
        <f>'[1]p107--110socR7'!E22</f>
        <v>58.7</v>
      </c>
      <c r="F22" s="478">
        <f>'[1]p107--110socR7'!F22</f>
        <v>42.7</v>
      </c>
      <c r="G22" s="478">
        <f>'[1]p107--110socR7'!G22</f>
        <v>42.2</v>
      </c>
      <c r="H22" s="115" t="s">
        <v>193</v>
      </c>
    </row>
    <row r="23" spans="1:8" ht="18" customHeight="1" thickBot="1">
      <c r="A23" s="1177" t="s">
        <v>176</v>
      </c>
      <c r="B23" s="1180">
        <f>'[1]p107--110socR7'!B23</f>
        <v>46.7</v>
      </c>
      <c r="C23" s="1180">
        <f>'[1]p107--110socR7'!C23</f>
        <v>46.4</v>
      </c>
      <c r="D23" s="1181">
        <f>'[1]p107--110socR7'!D23</f>
        <v>54.1</v>
      </c>
      <c r="E23" s="1181">
        <f>'[1]p107--110socR7'!E23</f>
        <v>55.7</v>
      </c>
      <c r="F23" s="1180">
        <f>'[1]p107--110socR7'!F23</f>
        <v>42.4</v>
      </c>
      <c r="G23" s="1182">
        <f>'[1]p107--110socR7'!G23</f>
        <v>40.5</v>
      </c>
      <c r="H23" s="1179" t="s">
        <v>194</v>
      </c>
    </row>
    <row r="24" spans="1:8" ht="18" customHeight="1" thickTop="1">
      <c r="A24" s="98" t="s">
        <v>603</v>
      </c>
      <c r="B24" s="7"/>
      <c r="C24" s="7"/>
      <c r="D24" s="1494"/>
      <c r="E24" s="14"/>
      <c r="F24" s="1494"/>
      <c r="G24" s="14"/>
      <c r="H24" s="81" t="s">
        <v>604</v>
      </c>
    </row>
    <row r="25" spans="1:8" s="81" customFormat="1" ht="18" customHeight="1">
      <c r="A25" s="5"/>
      <c r="B25" s="8"/>
      <c r="C25" s="8"/>
      <c r="D25" s="8"/>
      <c r="E25" s="7"/>
      <c r="F25" s="7"/>
      <c r="G25" s="7"/>
      <c r="H25" s="7"/>
    </row>
    <row r="26" spans="1:8" ht="18" customHeight="1">
      <c r="A26" s="18" t="s">
        <v>1209</v>
      </c>
      <c r="B26" s="7"/>
      <c r="C26" s="7"/>
      <c r="D26" s="7"/>
      <c r="E26" s="7"/>
      <c r="F26" s="7"/>
      <c r="G26" s="7"/>
      <c r="H26" s="107" t="s">
        <v>1210</v>
      </c>
    </row>
    <row r="27" spans="1:8" ht="18" customHeight="1">
      <c r="A27" s="2" t="s">
        <v>1211</v>
      </c>
      <c r="B27" s="2"/>
      <c r="C27" s="2"/>
      <c r="D27" s="7"/>
      <c r="E27" s="7"/>
      <c r="F27" s="2305" t="s">
        <v>1213</v>
      </c>
      <c r="G27" s="2305"/>
      <c r="H27" s="2305"/>
    </row>
    <row r="28" spans="1:8" ht="18" customHeight="1" thickBot="1">
      <c r="A28" s="103" t="s">
        <v>1208</v>
      </c>
      <c r="B28" s="2"/>
      <c r="C28" s="2"/>
      <c r="D28" s="7"/>
      <c r="E28" s="7"/>
      <c r="F28" s="7"/>
      <c r="G28" s="24"/>
      <c r="H28" s="224" t="s">
        <v>1207</v>
      </c>
    </row>
    <row r="29" spans="1:8" s="39" customFormat="1" ht="18" customHeight="1" thickTop="1">
      <c r="A29" s="1174"/>
      <c r="B29" s="2294" t="s">
        <v>191</v>
      </c>
      <c r="C29" s="2294"/>
      <c r="D29" s="2294" t="s">
        <v>190</v>
      </c>
      <c r="E29" s="2294"/>
      <c r="F29" s="2294" t="s">
        <v>189</v>
      </c>
      <c r="G29" s="2294"/>
      <c r="H29" s="1175"/>
    </row>
    <row r="30" spans="1:8" ht="18" customHeight="1">
      <c r="A30" s="110"/>
      <c r="B30" s="2299" t="s">
        <v>3</v>
      </c>
      <c r="C30" s="2299"/>
      <c r="D30" s="2299" t="s">
        <v>2</v>
      </c>
      <c r="E30" s="2299"/>
      <c r="F30" s="2299" t="s">
        <v>1</v>
      </c>
      <c r="G30" s="2299"/>
      <c r="H30" s="109"/>
    </row>
    <row r="31" spans="1:8" ht="18" customHeight="1">
      <c r="A31" s="31"/>
      <c r="B31" s="1097">
        <v>2017</v>
      </c>
      <c r="C31" s="1097">
        <v>2016</v>
      </c>
      <c r="D31" s="1097">
        <v>2017</v>
      </c>
      <c r="E31" s="1097">
        <v>2016</v>
      </c>
      <c r="F31" s="1097">
        <v>2017</v>
      </c>
      <c r="G31" s="1097">
        <v>2016</v>
      </c>
      <c r="H31" s="115"/>
    </row>
    <row r="32" spans="1:8" ht="18" customHeight="1">
      <c r="A32" s="67" t="s">
        <v>164</v>
      </c>
      <c r="B32" s="478">
        <f>'[1]p107--110socR7'!B32</f>
        <v>7.2</v>
      </c>
      <c r="C32" s="478">
        <f>'[1]p107--110socR7'!C32</f>
        <v>7.4</v>
      </c>
      <c r="D32" s="478">
        <f>'[1]p107--110socR7'!D32</f>
        <v>3</v>
      </c>
      <c r="E32" s="478">
        <f>'[1]p107--110socR7'!E32</f>
        <v>2.6</v>
      </c>
      <c r="F32" s="478">
        <f>'[1]p107--110socR7'!F32</f>
        <v>13.4</v>
      </c>
      <c r="G32" s="478">
        <f>'[1]p107--110socR7'!G32</f>
        <v>14.3</v>
      </c>
      <c r="H32" s="115" t="s">
        <v>193</v>
      </c>
    </row>
    <row r="33" spans="1:9" ht="18" customHeight="1" thickBot="1">
      <c r="A33" s="1177" t="s">
        <v>176</v>
      </c>
      <c r="B33" s="1180">
        <f>'[1]p107--110socR7'!B33</f>
        <v>10.199999999999999</v>
      </c>
      <c r="C33" s="1180">
        <f>'[1]p107--110socR7'!C33</f>
        <v>9.4</v>
      </c>
      <c r="D33" s="1181">
        <f>'[1]p107--110socR7'!D33</f>
        <v>4</v>
      </c>
      <c r="E33" s="1181">
        <f>'[1]p107--110socR7'!E33</f>
        <v>4.2</v>
      </c>
      <c r="F33" s="1180">
        <f>'[1]p107--110socR7'!F33</f>
        <v>14.7</v>
      </c>
      <c r="G33" s="1182">
        <f>'[1]p107--110socR7'!G33</f>
        <v>13.9</v>
      </c>
      <c r="H33" s="1179" t="s">
        <v>194</v>
      </c>
    </row>
    <row r="34" spans="1:9" ht="18" customHeight="1" thickTop="1">
      <c r="A34" s="98" t="s">
        <v>1097</v>
      </c>
      <c r="B34" s="7"/>
      <c r="C34" s="7"/>
      <c r="D34" s="1494"/>
      <c r="E34" s="14"/>
      <c r="F34" s="1494"/>
      <c r="G34" s="14"/>
      <c r="H34" s="81" t="s">
        <v>604</v>
      </c>
    </row>
    <row r="35" spans="1:9" ht="18" customHeight="1">
      <c r="A35" s="7"/>
      <c r="B35" s="7"/>
      <c r="C35" s="7"/>
      <c r="D35" s="7"/>
      <c r="E35" s="7"/>
      <c r="F35" s="7"/>
      <c r="G35" s="7"/>
      <c r="H35" s="7"/>
      <c r="I35" s="36"/>
    </row>
    <row r="36" spans="1:9" ht="18" customHeight="1">
      <c r="A36" s="426" t="s">
        <v>105</v>
      </c>
      <c r="B36" s="427"/>
      <c r="C36" s="20"/>
      <c r="D36" s="7"/>
      <c r="E36" s="7"/>
      <c r="F36" s="20"/>
      <c r="G36" s="427"/>
      <c r="H36" s="428" t="s">
        <v>196</v>
      </c>
      <c r="I36" s="505"/>
    </row>
    <row r="37" spans="1:9" ht="18" customHeight="1">
      <c r="A37" s="44"/>
      <c r="B37" s="20"/>
      <c r="C37" s="20"/>
      <c r="D37" s="20"/>
      <c r="E37" s="20"/>
      <c r="F37" s="20"/>
      <c r="G37" s="20"/>
      <c r="H37" s="20"/>
      <c r="I37" s="327"/>
    </row>
    <row r="38" spans="1:9" ht="18" customHeight="1" thickBot="1">
      <c r="A38" s="28" t="s">
        <v>102</v>
      </c>
      <c r="B38" s="7"/>
      <c r="C38" s="7"/>
      <c r="D38" s="7"/>
      <c r="E38" s="7"/>
      <c r="F38" s="3"/>
      <c r="H38" s="107" t="s">
        <v>197</v>
      </c>
      <c r="I38" s="333"/>
    </row>
    <row r="39" spans="1:9" ht="18" customHeight="1" thickTop="1">
      <c r="A39" s="1215"/>
      <c r="B39" s="1471" t="s">
        <v>199</v>
      </c>
      <c r="C39" s="1472" t="s">
        <v>191</v>
      </c>
      <c r="D39" s="1472" t="s">
        <v>202</v>
      </c>
      <c r="E39" s="1472"/>
      <c r="F39" s="1472" t="s">
        <v>201</v>
      </c>
      <c r="G39" s="1472"/>
      <c r="H39" s="1217"/>
      <c r="I39" s="336"/>
    </row>
    <row r="40" spans="1:9" ht="18" customHeight="1">
      <c r="A40" s="229"/>
      <c r="B40" s="1475" t="s">
        <v>8</v>
      </c>
      <c r="C40" s="1475" t="s">
        <v>3</v>
      </c>
      <c r="D40" s="1475" t="s">
        <v>5</v>
      </c>
      <c r="E40" s="2302" t="s">
        <v>7</v>
      </c>
      <c r="F40" s="2302"/>
      <c r="G40" s="2302"/>
      <c r="H40" s="1476"/>
      <c r="I40" s="237"/>
    </row>
    <row r="41" spans="1:9" ht="18" customHeight="1">
      <c r="A41" s="141"/>
      <c r="B41" s="1502" t="s">
        <v>200</v>
      </c>
      <c r="C41" s="1502" t="s">
        <v>203</v>
      </c>
      <c r="D41" s="1502"/>
      <c r="E41" s="1502" t="s">
        <v>191</v>
      </c>
      <c r="F41" s="1502" t="s">
        <v>190</v>
      </c>
      <c r="G41" s="1502" t="s">
        <v>189</v>
      </c>
      <c r="H41" s="1497"/>
      <c r="I41" s="237"/>
    </row>
    <row r="42" spans="1:9" ht="18" customHeight="1">
      <c r="A42" s="121"/>
      <c r="B42" s="1474" t="s">
        <v>6</v>
      </c>
      <c r="C42" s="106" t="s">
        <v>124</v>
      </c>
      <c r="D42" s="106"/>
      <c r="E42" s="106" t="s">
        <v>4</v>
      </c>
      <c r="F42" s="106" t="s">
        <v>2</v>
      </c>
      <c r="G42" s="106" t="s">
        <v>1</v>
      </c>
      <c r="H42" s="120"/>
      <c r="I42" s="237"/>
    </row>
    <row r="43" spans="1:9" ht="18" customHeight="1">
      <c r="A43" s="1101" t="s">
        <v>1214</v>
      </c>
      <c r="B43" s="32"/>
      <c r="C43" s="1099"/>
      <c r="D43" s="1099"/>
      <c r="E43" s="1099"/>
      <c r="F43" s="1099"/>
      <c r="G43" s="1099"/>
      <c r="H43" s="1100" t="s">
        <v>1215</v>
      </c>
      <c r="I43" s="340"/>
    </row>
    <row r="44" spans="1:9" ht="18" customHeight="1">
      <c r="A44" s="232" t="s">
        <v>9</v>
      </c>
      <c r="B44" s="321">
        <f>'[7]p107--110socR7'!B44</f>
        <v>295535</v>
      </c>
      <c r="C44" s="321">
        <f>'[7]p107--110socR7'!C44</f>
        <v>623471</v>
      </c>
      <c r="D44" s="322">
        <f>'[7]p107--110socR7'!D44</f>
        <v>66005</v>
      </c>
      <c r="E44" s="322">
        <f>'[7]p107--110socR7'!E44</f>
        <v>557466</v>
      </c>
      <c r="F44" s="322">
        <f>'[7]p107--110socR7'!F44</f>
        <v>400726</v>
      </c>
      <c r="G44" s="322">
        <f>'[7]p107--110socR7'!G44</f>
        <v>156740</v>
      </c>
      <c r="H44" s="122" t="s">
        <v>198</v>
      </c>
      <c r="I44" s="341"/>
    </row>
    <row r="45" spans="1:9" ht="18" customHeight="1">
      <c r="A45" s="30" t="s">
        <v>10</v>
      </c>
      <c r="B45" s="481">
        <f>'[7]p107--110socR7'!B45</f>
        <v>0.14833167954314233</v>
      </c>
      <c r="C45" s="481">
        <f>'[7]p107--110socR7'!C45</f>
        <v>0.14858277374879025</v>
      </c>
      <c r="D45" s="481">
        <f>'[7]p107--110socR7'!D45</f>
        <v>9.6059389312310534E-2</v>
      </c>
      <c r="E45" s="481">
        <f>'[7]p107--110socR7'!E45</f>
        <v>0.15886784580871088</v>
      </c>
      <c r="F45" s="481">
        <f>'[7]p107--110socR7'!F45</f>
        <v>0.20576674332995973</v>
      </c>
      <c r="G45" s="481">
        <f>'[7]p107--110socR7'!G45</f>
        <v>0.10037687758362872</v>
      </c>
      <c r="H45" s="123" t="s">
        <v>188</v>
      </c>
      <c r="I45" s="506"/>
    </row>
    <row r="46" spans="1:9" ht="18" customHeight="1">
      <c r="A46" s="269" t="s">
        <v>501</v>
      </c>
      <c r="B46" s="1505"/>
      <c r="C46" s="1505">
        <f>'[7]p107--110socR7'!C46</f>
        <v>1378</v>
      </c>
      <c r="D46" s="1505">
        <f>'[7]p107--110socR7'!D46</f>
        <v>237</v>
      </c>
      <c r="E46" s="331">
        <f>'[7]p107--110socR7'!E46</f>
        <v>1141</v>
      </c>
      <c r="F46" s="331">
        <f>'[7]p107--110socR7'!F46</f>
        <v>853</v>
      </c>
      <c r="G46" s="332">
        <f>'[7]p107--110socR7'!G46</f>
        <v>288</v>
      </c>
      <c r="H46" s="122" t="s">
        <v>500</v>
      </c>
      <c r="I46" s="327"/>
    </row>
    <row r="47" spans="1:9" ht="18" customHeight="1">
      <c r="A47" s="30" t="s">
        <v>10</v>
      </c>
      <c r="B47" s="482"/>
      <c r="C47" s="481">
        <f>'[7]p107--110socR7'!C47</f>
        <v>0.12964531000094082</v>
      </c>
      <c r="D47" s="481">
        <f>'[7]p107--110socR7'!D47</f>
        <v>8.0914988050529185E-2</v>
      </c>
      <c r="E47" s="481">
        <f>'[7]p107--110socR7'!E47</f>
        <v>0.14818181818181819</v>
      </c>
      <c r="F47" s="481">
        <f>'[7]p107--110socR7'!F47</f>
        <v>0.18049090139652985</v>
      </c>
      <c r="G47" s="481">
        <f>'[7]p107--110socR7'!G47</f>
        <v>9.6839273705447204E-2</v>
      </c>
      <c r="H47" s="116" t="s">
        <v>188</v>
      </c>
      <c r="I47" s="343"/>
    </row>
    <row r="48" spans="1:9" ht="18" customHeight="1">
      <c r="A48" s="1106"/>
      <c r="B48" s="1107"/>
      <c r="C48" s="1108"/>
      <c r="D48" s="1108"/>
      <c r="E48" s="1108"/>
      <c r="F48" s="1108"/>
      <c r="G48" s="1108"/>
      <c r="H48" s="329"/>
      <c r="I48" s="344"/>
    </row>
    <row r="49" spans="1:9" ht="18" customHeight="1">
      <c r="A49" s="1102" t="s">
        <v>1216</v>
      </c>
      <c r="B49" s="1103"/>
      <c r="C49" s="1104"/>
      <c r="D49" s="1104"/>
      <c r="E49" s="1105"/>
      <c r="F49" s="1105"/>
      <c r="G49" s="1105"/>
      <c r="H49" s="1098" t="s">
        <v>1217</v>
      </c>
      <c r="I49" s="237"/>
    </row>
    <row r="50" spans="1:9" ht="18" customHeight="1">
      <c r="A50" s="232" t="s">
        <v>9</v>
      </c>
      <c r="B50" s="321">
        <f>'[7]p107--110socR7'!B50</f>
        <v>304969</v>
      </c>
      <c r="C50" s="321">
        <f>'[7]p107--110socR7'!C50</f>
        <v>640905</v>
      </c>
      <c r="D50" s="322">
        <f>'[7]p107--110socR7'!D50</f>
        <v>69565</v>
      </c>
      <c r="E50" s="322">
        <f>'[7]p107--110socR7'!E50</f>
        <v>571340</v>
      </c>
      <c r="F50" s="322">
        <f>'[7]p107--110socR7'!F50</f>
        <v>409959</v>
      </c>
      <c r="G50" s="322">
        <f>'[7]p107--110socR7'!G50</f>
        <v>161381</v>
      </c>
      <c r="H50" s="122" t="s">
        <v>198</v>
      </c>
      <c r="I50" s="237"/>
    </row>
    <row r="51" spans="1:9" ht="18" customHeight="1">
      <c r="A51" s="30" t="s">
        <v>10</v>
      </c>
      <c r="B51" s="481">
        <f>'[7]p107--110socR7'!B51</f>
        <v>0.14865173791545683</v>
      </c>
      <c r="C51" s="481">
        <f>'[7]p107--110socR7'!C51</f>
        <v>0.14871362212184305</v>
      </c>
      <c r="D51" s="481">
        <f>'[7]p107--110socR7'!D51</f>
        <v>9.6312530805057292E-2</v>
      </c>
      <c r="E51" s="481">
        <f>'[7]p107--110socR7'!E51</f>
        <v>0.15926408585665006</v>
      </c>
      <c r="F51" s="481">
        <f>'[7]p107--110socR7'!F51</f>
        <v>0.20626452800949918</v>
      </c>
      <c r="G51" s="481">
        <f>'[7]p107--110socR7'!G51</f>
        <v>0.10087352758253194</v>
      </c>
      <c r="H51" s="123" t="s">
        <v>188</v>
      </c>
      <c r="I51" s="237"/>
    </row>
    <row r="52" spans="1:9" ht="18" customHeight="1">
      <c r="A52" s="269" t="s">
        <v>501</v>
      </c>
      <c r="B52" s="1505"/>
      <c r="C52" s="1505">
        <f>'[7]p107--110socR7'!C52</f>
        <v>1398</v>
      </c>
      <c r="D52" s="1505">
        <f>'[7]p107--110socR7'!D52</f>
        <v>253</v>
      </c>
      <c r="E52" s="331">
        <f>'[7]p107--110socR7'!E52</f>
        <v>1145</v>
      </c>
      <c r="F52" s="331">
        <f>'[7]p107--110socR7'!F52</f>
        <v>855</v>
      </c>
      <c r="G52" s="332">
        <f>'[7]p107--110socR7'!G52</f>
        <v>290</v>
      </c>
      <c r="H52" s="122" t="s">
        <v>500</v>
      </c>
      <c r="I52" s="340"/>
    </row>
    <row r="53" spans="1:9" ht="18" customHeight="1" thickBot="1">
      <c r="A53" s="1183" t="s">
        <v>10</v>
      </c>
      <c r="B53" s="1184"/>
      <c r="C53" s="1185">
        <f>'[7]p107--110socR7'!C53</f>
        <v>0.12894299944659657</v>
      </c>
      <c r="D53" s="1185">
        <f>'[7]p107--110socR7'!D53</f>
        <v>8.106376161486703E-2</v>
      </c>
      <c r="E53" s="1185">
        <f>'[7]p107--110socR7'!E53</f>
        <v>0.14829685273928248</v>
      </c>
      <c r="F53" s="1185">
        <f>'[7]p107--110socR7'!F53</f>
        <v>0.1805320945945946</v>
      </c>
      <c r="G53" s="1185">
        <f>'[7]p107--110socR7'!G53</f>
        <v>9.7152428810720268E-2</v>
      </c>
      <c r="H53" s="1179" t="s">
        <v>188</v>
      </c>
      <c r="I53" s="350"/>
    </row>
    <row r="54" spans="1:9" ht="18" customHeight="1" thickTop="1">
      <c r="A54" s="102"/>
      <c r="B54" s="8"/>
      <c r="C54" s="15"/>
      <c r="D54" s="15"/>
      <c r="E54" s="16"/>
      <c r="F54" s="16"/>
      <c r="G54" s="16"/>
      <c r="H54" s="81"/>
      <c r="I54" s="351"/>
    </row>
    <row r="55" spans="1:9" ht="18" customHeight="1">
      <c r="A55" s="102"/>
      <c r="B55" s="8"/>
      <c r="C55" s="15"/>
      <c r="D55" s="15"/>
      <c r="E55" s="16"/>
      <c r="F55" s="16"/>
      <c r="G55" s="16"/>
      <c r="H55" s="81"/>
      <c r="I55" s="327"/>
    </row>
    <row r="56" spans="1:9" ht="31.5" customHeight="1">
      <c r="A56" s="102"/>
      <c r="B56" s="8"/>
      <c r="C56" s="15"/>
      <c r="D56" s="15"/>
      <c r="E56" s="16"/>
      <c r="F56" s="16"/>
      <c r="G56" s="16"/>
      <c r="H56" s="81"/>
      <c r="I56" s="352"/>
    </row>
    <row r="57" spans="1:9" ht="18" customHeight="1" thickBot="1">
      <c r="A57" s="888"/>
      <c r="B57" s="889"/>
      <c r="C57" s="890"/>
      <c r="D57" s="890"/>
      <c r="E57" s="891"/>
      <c r="F57" s="891"/>
      <c r="G57" s="891"/>
      <c r="H57" s="892"/>
      <c r="I57" s="355"/>
    </row>
    <row r="58" spans="1:9" s="39" customFormat="1" ht="13.5" customHeight="1" thickTop="1">
      <c r="A58" s="102"/>
      <c r="B58" s="8"/>
      <c r="C58" s="15"/>
      <c r="D58" s="15"/>
      <c r="E58" s="16"/>
      <c r="F58" s="16"/>
      <c r="G58" s="16"/>
      <c r="H58" s="81"/>
      <c r="I58" s="158"/>
    </row>
    <row r="59" spans="1:9" ht="18" customHeight="1">
      <c r="A59" s="102"/>
      <c r="B59" s="8"/>
      <c r="C59" s="15"/>
      <c r="D59" s="15"/>
      <c r="E59" s="16"/>
      <c r="F59" s="16"/>
      <c r="G59" s="16"/>
      <c r="H59" s="81"/>
    </row>
    <row r="60" spans="1:9" ht="18" customHeight="1" thickBot="1">
      <c r="A60" s="29" t="s">
        <v>103</v>
      </c>
      <c r="B60" s="52"/>
      <c r="C60" s="27"/>
      <c r="D60" s="27"/>
      <c r="E60" s="26"/>
      <c r="F60" s="26"/>
      <c r="G60" s="26"/>
      <c r="H60" s="107" t="s">
        <v>205</v>
      </c>
    </row>
    <row r="61" spans="1:9" ht="18" customHeight="1" thickTop="1">
      <c r="A61" s="1215"/>
      <c r="B61" s="1471" t="s">
        <v>199</v>
      </c>
      <c r="C61" s="1472" t="s">
        <v>191</v>
      </c>
      <c r="D61" s="1472" t="s">
        <v>202</v>
      </c>
      <c r="E61" s="1472"/>
      <c r="F61" s="1472" t="s">
        <v>201</v>
      </c>
      <c r="G61" s="1472"/>
      <c r="H61" s="1217"/>
    </row>
    <row r="62" spans="1:9" ht="18" customHeight="1">
      <c r="A62" s="229"/>
      <c r="B62" s="1475" t="s">
        <v>8</v>
      </c>
      <c r="C62" s="1475" t="s">
        <v>3</v>
      </c>
      <c r="D62" s="1475" t="s">
        <v>5</v>
      </c>
      <c r="E62" s="2302" t="s">
        <v>7</v>
      </c>
      <c r="F62" s="2302"/>
      <c r="G62" s="2302"/>
      <c r="H62" s="1476"/>
    </row>
    <row r="63" spans="1:9" s="39" customFormat="1" ht="18" customHeight="1">
      <c r="A63" s="141"/>
      <c r="B63" s="1502" t="s">
        <v>200</v>
      </c>
      <c r="C63" s="1502" t="s">
        <v>203</v>
      </c>
      <c r="D63" s="1502"/>
      <c r="E63" s="1502" t="s">
        <v>191</v>
      </c>
      <c r="F63" s="1502" t="s">
        <v>190</v>
      </c>
      <c r="G63" s="1502" t="s">
        <v>189</v>
      </c>
      <c r="H63" s="1497"/>
    </row>
    <row r="64" spans="1:9" ht="18" customHeight="1">
      <c r="A64" s="121"/>
      <c r="B64" s="1474" t="s">
        <v>6</v>
      </c>
      <c r="C64" s="106" t="s">
        <v>124</v>
      </c>
      <c r="D64" s="106"/>
      <c r="E64" s="106" t="s">
        <v>4</v>
      </c>
      <c r="F64" s="106" t="s">
        <v>2</v>
      </c>
      <c r="G64" s="106" t="s">
        <v>1</v>
      </c>
      <c r="H64" s="120"/>
    </row>
    <row r="65" spans="1:9" ht="18" customHeight="1">
      <c r="A65" s="1101" t="s">
        <v>1214</v>
      </c>
      <c r="B65" s="32"/>
      <c r="C65" s="1099"/>
      <c r="D65" s="1099"/>
      <c r="E65" s="1099"/>
      <c r="F65" s="1099"/>
      <c r="G65" s="1099"/>
      <c r="H65" s="1100" t="s">
        <v>1215</v>
      </c>
      <c r="I65" s="81"/>
    </row>
    <row r="66" spans="1:9" ht="18" customHeight="1">
      <c r="A66" s="269" t="s">
        <v>9</v>
      </c>
      <c r="B66" s="1509">
        <f>'[7]p107--110socR7'!B66</f>
        <v>91661</v>
      </c>
      <c r="C66" s="1509">
        <f>'[7]p107--110socR7'!C66</f>
        <v>210251</v>
      </c>
      <c r="D66" s="1509">
        <f>'[7]p107--110socR7'!D66</f>
        <v>14854</v>
      </c>
      <c r="E66" s="84">
        <f>'[7]p107--110socR7'!E66</f>
        <v>195397</v>
      </c>
      <c r="F66" s="84">
        <f>'[7]p107--110socR7'!F66</f>
        <v>89698</v>
      </c>
      <c r="G66" s="84">
        <f>'[7]p107--110socR7'!G66</f>
        <v>105699</v>
      </c>
      <c r="H66" s="122" t="s">
        <v>198</v>
      </c>
    </row>
    <row r="67" spans="1:9" ht="18" customHeight="1">
      <c r="A67" s="1109" t="s">
        <v>10</v>
      </c>
      <c r="B67" s="1110">
        <f>'[7]p107--110socR7'!B67</f>
        <v>0.64729144745669354</v>
      </c>
      <c r="C67" s="1110">
        <f>'[7]p107--110socR7'!C67</f>
        <v>0.13657628748116199</v>
      </c>
      <c r="D67" s="1110">
        <f>'[7]p107--110socR7'!D67</f>
        <v>9.9544964113149129E-2</v>
      </c>
      <c r="E67" s="1110">
        <f>'[7]p107--110socR7'!E67</f>
        <v>0.12816943813827425</v>
      </c>
      <c r="F67" s="1110">
        <f>'[7]p107--110socR7'!F67</f>
        <v>0.17076421067861725</v>
      </c>
      <c r="G67" s="1110">
        <f>'[7]p107--110socR7'!G67</f>
        <v>0.1057786513244473</v>
      </c>
      <c r="H67" s="961" t="s">
        <v>188</v>
      </c>
    </row>
    <row r="68" spans="1:9" ht="18" customHeight="1">
      <c r="A68" s="269" t="s">
        <v>501</v>
      </c>
      <c r="B68" s="84"/>
      <c r="C68" s="85">
        <f>'[7]p107--110socR7'!C68</f>
        <v>346</v>
      </c>
      <c r="D68" s="85">
        <f>'[7]p107--110socR7'!D68</f>
        <v>114</v>
      </c>
      <c r="E68" s="86">
        <f>'[7]p107--110socR7'!E68</f>
        <v>232</v>
      </c>
      <c r="F68" s="85">
        <f>'[7]p107--110socR7'!F68</f>
        <v>134</v>
      </c>
      <c r="G68" s="85">
        <f>'[7]p107--110socR7'!G68</f>
        <v>98</v>
      </c>
      <c r="H68" s="122" t="s">
        <v>500</v>
      </c>
    </row>
    <row r="69" spans="1:9" ht="18" customHeight="1">
      <c r="A69" s="976" t="s">
        <v>10</v>
      </c>
      <c r="B69" s="1111"/>
      <c r="C69" s="1112">
        <f>'[7]p107--110socR7'!C69</f>
        <v>0.10555216595485052</v>
      </c>
      <c r="D69" s="1112">
        <f>'[7]p107--110socR7'!D69</f>
        <v>8.6232980332829043E-2</v>
      </c>
      <c r="E69" s="1112">
        <f>'[7]p107--110socR7'!E69</f>
        <v>0.11860940695296524</v>
      </c>
      <c r="F69" s="1112">
        <f>'[7]p107--110socR7'!F69</f>
        <v>0.15801886792452829</v>
      </c>
      <c r="G69" s="1112">
        <f>'[7]p107--110socR7'!G69</f>
        <v>8.8447653429602882E-2</v>
      </c>
      <c r="H69" s="116" t="s">
        <v>188</v>
      </c>
    </row>
    <row r="70" spans="1:9" ht="18" customHeight="1">
      <c r="A70" s="1106"/>
      <c r="B70" s="1107"/>
      <c r="C70" s="1108"/>
      <c r="D70" s="1108"/>
      <c r="E70" s="1108"/>
      <c r="F70" s="1108"/>
      <c r="G70" s="1108"/>
      <c r="H70" s="329"/>
    </row>
    <row r="71" spans="1:9" ht="18" customHeight="1">
      <c r="A71" s="1102" t="s">
        <v>1216</v>
      </c>
      <c r="B71" s="1103"/>
      <c r="C71" s="1104"/>
      <c r="D71" s="1104"/>
      <c r="E71" s="1105"/>
      <c r="F71" s="1105"/>
      <c r="G71" s="1105"/>
      <c r="H71" s="1098" t="s">
        <v>1217</v>
      </c>
    </row>
    <row r="72" spans="1:9" ht="18" customHeight="1">
      <c r="A72" s="269" t="s">
        <v>9</v>
      </c>
      <c r="B72" s="1509">
        <f>'[7]p107--110socR7'!B72</f>
        <v>94042</v>
      </c>
      <c r="C72" s="1509">
        <f>'[7]p107--110socR7'!C72</f>
        <v>212576</v>
      </c>
      <c r="D72" s="1509">
        <f>'[7]p107--110socR7'!D72</f>
        <v>15821</v>
      </c>
      <c r="E72" s="84">
        <f>'[7]p107--110socR7'!E72</f>
        <v>196755</v>
      </c>
      <c r="F72" s="84">
        <f>'[7]p107--110socR7'!F72</f>
        <v>92777</v>
      </c>
      <c r="G72" s="84">
        <f>'[7]p107--110socR7'!G72</f>
        <v>103978</v>
      </c>
      <c r="H72" s="122" t="s">
        <v>198</v>
      </c>
    </row>
    <row r="73" spans="1:9" ht="18" customHeight="1">
      <c r="A73" s="1109" t="s">
        <v>10</v>
      </c>
      <c r="B73" s="1110">
        <f>'[7]p107--110socR7'!B73</f>
        <v>0.10901208450459327</v>
      </c>
      <c r="C73" s="1110">
        <f>'[7]p107--110socR7'!C73</f>
        <v>0.12595454222264357</v>
      </c>
      <c r="D73" s="1110">
        <f>'[7]p107--110socR7'!D73</f>
        <v>9.9753469398049188E-2</v>
      </c>
      <c r="E73" s="1110">
        <f>'[7]p107--110socR7'!E73</f>
        <v>0.12867213081519488</v>
      </c>
      <c r="F73" s="1110">
        <f>'[7]p107--110socR7'!F73</f>
        <v>0.17233167955450132</v>
      </c>
      <c r="G73" s="1110">
        <f>'[7]p107--110socR7'!G73</f>
        <v>0.10494814061181562</v>
      </c>
      <c r="H73" s="961" t="s">
        <v>188</v>
      </c>
    </row>
    <row r="74" spans="1:9" ht="18" customHeight="1">
      <c r="A74" s="269" t="s">
        <v>501</v>
      </c>
      <c r="B74" s="84"/>
      <c r="C74" s="85">
        <f>'[7]p107--110socR7'!C74</f>
        <v>369</v>
      </c>
      <c r="D74" s="85">
        <f>'[7]p107--110socR7'!D74</f>
        <v>129</v>
      </c>
      <c r="E74" s="86">
        <f>'[7]p107--110socR7'!E74</f>
        <v>240</v>
      </c>
      <c r="F74" s="85">
        <f>'[7]p107--110socR7'!F74</f>
        <v>0</v>
      </c>
      <c r="G74" s="85">
        <f>'[7]p107--110socR7'!G74</f>
        <v>0</v>
      </c>
      <c r="H74" s="122" t="s">
        <v>500</v>
      </c>
    </row>
    <row r="75" spans="1:9" ht="18" customHeight="1" thickBot="1">
      <c r="A75" s="1177" t="s">
        <v>10</v>
      </c>
      <c r="B75" s="1186"/>
      <c r="C75" s="1187">
        <f>'[7]p107--110socR7'!C75</f>
        <v>0.10783167738164816</v>
      </c>
      <c r="D75" s="1187">
        <f>'[7]p107--110socR7'!D75</f>
        <v>8.9273356401384077E-2</v>
      </c>
      <c r="E75" s="1187">
        <f>'[7]p107--110socR7'!E75</f>
        <v>0.12139605462822459</v>
      </c>
      <c r="F75" s="1187">
        <f>'[7]p107--110socR7'!F75</f>
        <v>0</v>
      </c>
      <c r="G75" s="1187">
        <f>'[7]p107--110socR7'!G75</f>
        <v>0</v>
      </c>
      <c r="H75" s="1179" t="s">
        <v>188</v>
      </c>
    </row>
    <row r="76" spans="1:9" ht="18" customHeight="1" thickTop="1">
      <c r="A76" s="102"/>
      <c r="B76" s="8"/>
      <c r="C76" s="15"/>
      <c r="D76" s="15"/>
      <c r="E76" s="16"/>
      <c r="F76" s="16"/>
      <c r="G76" s="16"/>
      <c r="H76" s="81"/>
    </row>
    <row r="77" spans="1:9" ht="18" customHeight="1" thickBot="1">
      <c r="A77" s="29" t="s">
        <v>104</v>
      </c>
      <c r="B77" s="52"/>
      <c r="C77" s="27"/>
      <c r="D77" s="27"/>
      <c r="E77" s="26"/>
      <c r="F77" s="26"/>
      <c r="G77" s="26"/>
      <c r="H77" s="107" t="s">
        <v>206</v>
      </c>
    </row>
    <row r="78" spans="1:9" ht="18" customHeight="1" thickTop="1">
      <c r="A78" s="1215"/>
      <c r="B78" s="1471" t="s">
        <v>199</v>
      </c>
      <c r="C78" s="1472" t="s">
        <v>191</v>
      </c>
      <c r="D78" s="1472" t="s">
        <v>202</v>
      </c>
      <c r="E78" s="1472"/>
      <c r="F78" s="1472" t="s">
        <v>201</v>
      </c>
      <c r="G78" s="1472"/>
      <c r="H78" s="1217"/>
    </row>
    <row r="79" spans="1:9" ht="18" customHeight="1">
      <c r="A79" s="229"/>
      <c r="B79" s="1475" t="s">
        <v>8</v>
      </c>
      <c r="C79" s="1475" t="s">
        <v>3</v>
      </c>
      <c r="D79" s="1475" t="s">
        <v>5</v>
      </c>
      <c r="E79" s="2302" t="s">
        <v>7</v>
      </c>
      <c r="F79" s="2302"/>
      <c r="G79" s="2302"/>
      <c r="H79" s="1476"/>
    </row>
    <row r="80" spans="1:9" ht="18" customHeight="1">
      <c r="A80" s="141"/>
      <c r="B80" s="1502" t="s">
        <v>200</v>
      </c>
      <c r="C80" s="1502" t="s">
        <v>203</v>
      </c>
      <c r="D80" s="1502"/>
      <c r="E80" s="1502" t="s">
        <v>191</v>
      </c>
      <c r="F80" s="1502" t="s">
        <v>190</v>
      </c>
      <c r="G80" s="1502" t="s">
        <v>189</v>
      </c>
      <c r="H80" s="1497"/>
    </row>
    <row r="81" spans="1:8" ht="18" customHeight="1">
      <c r="A81" s="121"/>
      <c r="B81" s="1474" t="s">
        <v>6</v>
      </c>
      <c r="C81" s="106" t="s">
        <v>124</v>
      </c>
      <c r="D81" s="106"/>
      <c r="E81" s="106" t="s">
        <v>4</v>
      </c>
      <c r="F81" s="106" t="s">
        <v>2</v>
      </c>
      <c r="G81" s="106" t="s">
        <v>1</v>
      </c>
      <c r="H81" s="120"/>
    </row>
    <row r="82" spans="1:8" ht="18" customHeight="1">
      <c r="A82" s="1101" t="s">
        <v>1214</v>
      </c>
      <c r="B82" s="32"/>
      <c r="C82" s="1099"/>
      <c r="D82" s="1099"/>
      <c r="E82" s="1099"/>
      <c r="F82" s="1099"/>
      <c r="G82" s="1099"/>
      <c r="H82" s="1100" t="s">
        <v>1215</v>
      </c>
    </row>
    <row r="83" spans="1:8" ht="18" customHeight="1">
      <c r="A83" s="269" t="s">
        <v>9</v>
      </c>
      <c r="B83" s="1992">
        <f>'[7]p107--110socR7'!B83</f>
        <v>51989</v>
      </c>
      <c r="C83" s="1768">
        <f>'[7]p107--110socR7'!C83</f>
        <v>108854</v>
      </c>
      <c r="D83" s="1768">
        <f>'[7]p107--110socR7'!D83</f>
        <v>7132</v>
      </c>
      <c r="E83" s="1509">
        <f>'[7]p107--110socR7'!E83</f>
        <v>101722</v>
      </c>
      <c r="F83" s="1509">
        <f>'[7]p107--110socR7'!F83</f>
        <v>22209</v>
      </c>
      <c r="G83" s="1509">
        <f>'[7]p107--110socR7'!G83</f>
        <v>79513</v>
      </c>
      <c r="H83" s="122" t="s">
        <v>198</v>
      </c>
    </row>
    <row r="84" spans="1:8" s="262" customFormat="1" ht="18" customHeight="1">
      <c r="A84" s="23" t="s">
        <v>10</v>
      </c>
      <c r="B84" s="483">
        <f>'[7]p107--110socR7'!B84</f>
        <v>0.10489816671845428</v>
      </c>
      <c r="C84" s="483">
        <f>'[7]p107--110socR7'!C84</f>
        <v>0.10837940657859234</v>
      </c>
      <c r="D84" s="483">
        <f>'[7]p107--110socR7'!D84</f>
        <v>8.3997785812712736E-2</v>
      </c>
      <c r="E84" s="483">
        <f>'[7]p107--110socR7'!E84</f>
        <v>0.11063088381157882</v>
      </c>
      <c r="F84" s="483">
        <f>'[7]p107--110socR7'!F84</f>
        <v>0.14106236621972676</v>
      </c>
      <c r="G84" s="483">
        <f>'[7]p107--110socR7'!G84</f>
        <v>0.1043435240823536</v>
      </c>
      <c r="H84" s="123" t="s">
        <v>188</v>
      </c>
    </row>
    <row r="85" spans="1:8" s="262" customFormat="1" ht="18" customHeight="1">
      <c r="A85" s="269" t="s">
        <v>501</v>
      </c>
      <c r="B85" s="90"/>
      <c r="C85" s="89">
        <f>'[7]p107--110socR7'!C85</f>
        <v>170</v>
      </c>
      <c r="D85" s="89">
        <f>'[7]p107--110socR7'!D85</f>
        <v>49</v>
      </c>
      <c r="E85" s="85">
        <f>'[7]p107--110socR7'!E85</f>
        <v>121</v>
      </c>
      <c r="F85" s="85">
        <f>'[7]p107--110socR7'!F85</f>
        <v>40</v>
      </c>
      <c r="G85" s="88">
        <f>'[7]p107--110socR7'!G85</f>
        <v>81</v>
      </c>
      <c r="H85" s="122" t="s">
        <v>500</v>
      </c>
    </row>
    <row r="86" spans="1:8" s="262" customFormat="1" ht="18" customHeight="1">
      <c r="A86" s="23" t="s">
        <v>10</v>
      </c>
      <c r="B86" s="484"/>
      <c r="C86" s="485">
        <f>'[7]p107--110socR7'!C86</f>
        <v>9.1152815013404831E-2</v>
      </c>
      <c r="D86" s="485">
        <f>'[7]p107--110socR7'!D86</f>
        <v>7.0301291248206596E-2</v>
      </c>
      <c r="E86" s="485">
        <f>'[7]p107--110socR7'!E86</f>
        <v>0.1035958904109589</v>
      </c>
      <c r="F86" s="485">
        <f>'[7]p107--110socR7'!F86</f>
        <v>0.125</v>
      </c>
      <c r="G86" s="485">
        <f>'[7]p107--110socR7'!G86</f>
        <v>9.5518867924528308E-2</v>
      </c>
      <c r="H86" s="116" t="s">
        <v>188</v>
      </c>
    </row>
    <row r="87" spans="1:8" s="262" customFormat="1" ht="18" customHeight="1">
      <c r="A87" s="1106"/>
      <c r="B87" s="1107"/>
      <c r="C87" s="1108"/>
      <c r="D87" s="1108"/>
      <c r="E87" s="1108"/>
      <c r="F87" s="1108"/>
      <c r="G87" s="1108"/>
      <c r="H87" s="329"/>
    </row>
    <row r="88" spans="1:8" ht="18" customHeight="1">
      <c r="A88" s="1102" t="s">
        <v>1216</v>
      </c>
      <c r="B88" s="1103"/>
      <c r="C88" s="1104"/>
      <c r="D88" s="1104"/>
      <c r="E88" s="1105"/>
      <c r="F88" s="1105"/>
      <c r="G88" s="1105"/>
      <c r="H88" s="1098" t="s">
        <v>1217</v>
      </c>
    </row>
    <row r="89" spans="1:8" ht="18" customHeight="1">
      <c r="A89" s="269" t="s">
        <v>9</v>
      </c>
      <c r="B89" s="1509">
        <f>'[7]p107--110socR7'!B89</f>
        <v>55145</v>
      </c>
      <c r="C89" s="1509">
        <f>'[7]p107--110socR7'!C89</f>
        <v>112439</v>
      </c>
      <c r="D89" s="1509">
        <f>'[7]p107--110socR7'!D89</f>
        <v>7928</v>
      </c>
      <c r="E89" s="84">
        <f>'[7]p107--110socR7'!E89</f>
        <v>104511</v>
      </c>
      <c r="F89" s="84">
        <f>'[7]p107--110socR7'!F89</f>
        <v>23995</v>
      </c>
      <c r="G89" s="84">
        <f>'[7]p107--110socR7'!G89</f>
        <v>80516</v>
      </c>
      <c r="H89" s="122" t="s">
        <v>198</v>
      </c>
    </row>
    <row r="90" spans="1:8" s="262" customFormat="1" ht="18" customHeight="1">
      <c r="A90" s="1109" t="s">
        <v>10</v>
      </c>
      <c r="B90" s="1110">
        <f>'[7]p107--110socR7'!B90</f>
        <v>0.10889419421850717</v>
      </c>
      <c r="C90" s="1110">
        <f>'[7]p107--110socR7'!C90</f>
        <v>0.20323251749199733</v>
      </c>
      <c r="D90" s="1110">
        <f>'[7]p107--110socR7'!D90</f>
        <v>8.792671295166693E-2</v>
      </c>
      <c r="E90" s="1110">
        <f>'[7]p107--110socR7'!E90</f>
        <v>0.11390944008231134</v>
      </c>
      <c r="F90" s="1110">
        <f>'[7]p107--110socR7'!F90</f>
        <v>0.14660149686879487</v>
      </c>
      <c r="G90" s="1110">
        <f>'[7]p107--110socR7'!G90</f>
        <v>0.10681106953013796</v>
      </c>
      <c r="H90" s="961" t="s">
        <v>188</v>
      </c>
    </row>
    <row r="91" spans="1:8" s="262" customFormat="1" ht="18" customHeight="1">
      <c r="A91" s="269" t="s">
        <v>501</v>
      </c>
      <c r="B91" s="84"/>
      <c r="C91" s="85">
        <f>'[7]p107--110socR7'!C91</f>
        <v>189</v>
      </c>
      <c r="D91" s="85">
        <f>'[7]p107--110socR7'!D91</f>
        <v>64</v>
      </c>
      <c r="E91" s="86">
        <f>'[7]p107--110socR7'!E91</f>
        <v>125</v>
      </c>
      <c r="F91" s="85">
        <f>'[7]p107--110socR7'!F91</f>
        <v>43</v>
      </c>
      <c r="G91" s="85">
        <f>'[7]p107--110socR7'!G91</f>
        <v>82</v>
      </c>
      <c r="H91" s="122" t="s">
        <v>500</v>
      </c>
    </row>
    <row r="92" spans="1:8" ht="18" customHeight="1" thickBot="1">
      <c r="A92" s="1177" t="s">
        <v>10</v>
      </c>
      <c r="B92" s="1186"/>
      <c r="C92" s="1187">
        <f>'[7]p107--110socR7'!C92</f>
        <v>9.351806036615537E-2</v>
      </c>
      <c r="D92" s="1187">
        <f>'[7]p107--110socR7'!D92</f>
        <v>7.8624078624078622E-2</v>
      </c>
      <c r="E92" s="1187">
        <f>'[7]p107--110socR7'!E92</f>
        <v>0.10356255178127589</v>
      </c>
      <c r="F92" s="1187">
        <f>'[7]p107--110socR7'!F92</f>
        <v>0.1239193083573487</v>
      </c>
      <c r="G92" s="1187">
        <f>'[7]p107--110socR7'!G92</f>
        <v>9.5348837209302331E-2</v>
      </c>
      <c r="H92" s="1179" t="s">
        <v>188</v>
      </c>
    </row>
    <row r="93" spans="1:8" ht="18" customHeight="1" thickTop="1">
      <c r="A93" s="98" t="s">
        <v>497</v>
      </c>
      <c r="B93" s="99"/>
      <c r="C93" s="99"/>
      <c r="D93" s="99"/>
      <c r="E93" s="100"/>
      <c r="F93" s="16"/>
      <c r="G93" s="16"/>
      <c r="H93" s="81" t="s">
        <v>498</v>
      </c>
    </row>
    <row r="94" spans="1:8" ht="18" customHeight="1">
      <c r="A94" s="102"/>
      <c r="B94" s="8"/>
      <c r="C94" s="15"/>
      <c r="D94" s="15"/>
      <c r="E94" s="16"/>
      <c r="F94" s="16"/>
      <c r="G94" s="16"/>
      <c r="H94" s="81"/>
    </row>
    <row r="95" spans="1:8" ht="18" customHeight="1">
      <c r="A95" s="18" t="s">
        <v>977</v>
      </c>
      <c r="B95" s="7"/>
      <c r="C95" s="7"/>
      <c r="D95" s="7"/>
      <c r="E95" s="7"/>
      <c r="F95" s="7"/>
      <c r="G95" s="7"/>
      <c r="H95" s="107" t="s">
        <v>760</v>
      </c>
    </row>
    <row r="96" spans="1:8" ht="18" customHeight="1" thickBot="1">
      <c r="A96" s="48" t="s">
        <v>1219</v>
      </c>
      <c r="B96" s="7"/>
      <c r="C96" s="7"/>
      <c r="D96" s="7"/>
      <c r="E96" s="7"/>
      <c r="F96" s="3"/>
      <c r="G96" s="19"/>
      <c r="H96" s="114" t="s">
        <v>1218</v>
      </c>
    </row>
    <row r="97" spans="1:8" ht="18" customHeight="1" thickTop="1">
      <c r="A97" s="1214"/>
      <c r="B97" s="2296" t="s">
        <v>191</v>
      </c>
      <c r="C97" s="2296"/>
      <c r="D97" s="2296" t="s">
        <v>202</v>
      </c>
      <c r="E97" s="2296"/>
      <c r="F97" s="2296" t="s">
        <v>201</v>
      </c>
      <c r="G97" s="2296"/>
      <c r="H97" s="1174"/>
    </row>
    <row r="98" spans="1:8" ht="18" customHeight="1">
      <c r="A98" s="95"/>
      <c r="B98" s="2299" t="s">
        <v>3</v>
      </c>
      <c r="C98" s="2299"/>
      <c r="D98" s="2299" t="s">
        <v>5</v>
      </c>
      <c r="E98" s="2299"/>
      <c r="F98" s="2299" t="s">
        <v>7</v>
      </c>
      <c r="G98" s="2299"/>
      <c r="H98" s="117"/>
    </row>
    <row r="99" spans="1:8" ht="18" customHeight="1">
      <c r="A99" s="95"/>
      <c r="B99" s="1097" t="s">
        <v>1221</v>
      </c>
      <c r="C99" s="1097" t="s">
        <v>1220</v>
      </c>
      <c r="D99" s="1097" t="s">
        <v>1221</v>
      </c>
      <c r="E99" s="1097" t="s">
        <v>1220</v>
      </c>
      <c r="F99" s="1097" t="s">
        <v>1221</v>
      </c>
      <c r="G99" s="1097" t="s">
        <v>1220</v>
      </c>
      <c r="H99" s="117"/>
    </row>
    <row r="100" spans="1:8" s="39" customFormat="1" ht="18" customHeight="1">
      <c r="A100" s="232" t="s">
        <v>63</v>
      </c>
      <c r="B100" s="125">
        <f>'[7]p107--110socR7'!B100</f>
        <v>3803</v>
      </c>
      <c r="C100" s="125">
        <f>'[7]p107--110socR7'!C100</f>
        <v>4573</v>
      </c>
      <c r="D100" s="1113">
        <f>'[7]p107--110socR7'!D100</f>
        <v>1031</v>
      </c>
      <c r="E100" s="1113">
        <f>'[7]p107--110socR7'!E100</f>
        <v>1152</v>
      </c>
      <c r="F100" s="125">
        <f>'[7]p107--110socR7'!F100</f>
        <v>2772</v>
      </c>
      <c r="G100" s="125">
        <f>'[7]p107--110socR7'!G100</f>
        <v>3421</v>
      </c>
      <c r="H100" s="128" t="s">
        <v>212</v>
      </c>
    </row>
    <row r="101" spans="1:8" s="39" customFormat="1" ht="18" customHeight="1">
      <c r="A101" s="23" t="s">
        <v>10</v>
      </c>
      <c r="B101" s="1377">
        <f>'[7]p107--110socR7'!B101</f>
        <v>7.0284056256814942E-2</v>
      </c>
      <c r="C101" s="1377">
        <f>'[7]p107--110socR7'!C101</f>
        <v>8.6942469295410468E-2</v>
      </c>
      <c r="D101" s="1114">
        <f>'[7]p107--110socR7'!D101</f>
        <v>5.9736948838287271E-2</v>
      </c>
      <c r="E101" s="1114">
        <f>'[7]p107--110socR7'!E101</f>
        <v>0.21301775147928995</v>
      </c>
      <c r="F101" s="1377">
        <f>'[7]p107--110socR7'!F101</f>
        <v>7.522388059701493E-2</v>
      </c>
      <c r="G101" s="1377">
        <f>'[7]p107--110socR7'!G101</f>
        <v>7.249417249417249E-2</v>
      </c>
      <c r="H101" s="123" t="s">
        <v>188</v>
      </c>
    </row>
    <row r="102" spans="1:8" ht="18" customHeight="1">
      <c r="A102" s="269" t="s">
        <v>64</v>
      </c>
      <c r="B102" s="1720">
        <f>'[7]p107--110socR7'!B102</f>
        <v>9123</v>
      </c>
      <c r="C102" s="1720">
        <f>'[7]p107--110socR7'!C102</f>
        <v>8914</v>
      </c>
      <c r="D102" s="1113">
        <f>'[7]p107--110socR7'!D102</f>
        <v>1206</v>
      </c>
      <c r="E102" s="1113">
        <f>'[7]p107--110socR7'!E102</f>
        <v>457</v>
      </c>
      <c r="F102" s="1720">
        <f>'[7]p107--110socR7'!F102</f>
        <v>7917</v>
      </c>
      <c r="G102" s="1720">
        <f>'[7]p107--110socR7'!G102</f>
        <v>8457</v>
      </c>
      <c r="H102" s="129" t="s">
        <v>214</v>
      </c>
    </row>
    <row r="103" spans="1:8" ht="18" customHeight="1">
      <c r="A103" s="23" t="s">
        <v>10</v>
      </c>
      <c r="B103" s="1377">
        <f>'[7]p107--110socR7'!B103</f>
        <v>0.11017317585682197</v>
      </c>
      <c r="C103" s="1377">
        <f>'[7]p107--110socR7'!C103</f>
        <v>0.11315485484341876</v>
      </c>
      <c r="D103" s="1114">
        <f>'[7]p107--110socR7'!D103</f>
        <v>0.12371768567911366</v>
      </c>
      <c r="E103" s="1114">
        <f>'[7]p107--110socR7'!E103</f>
        <v>7.8079617290278486E-2</v>
      </c>
      <c r="F103" s="1377">
        <f>'[7]p107--110socR7'!F103</f>
        <v>0.10836595581592708</v>
      </c>
      <c r="G103" s="1377">
        <f>'[7]p107--110socR7'!G103</f>
        <v>0.11597005101201251</v>
      </c>
      <c r="H103" s="123" t="s">
        <v>188</v>
      </c>
    </row>
    <row r="104" spans="1:8" ht="18" customHeight="1">
      <c r="A104" s="269" t="s">
        <v>65</v>
      </c>
      <c r="B104" s="1720">
        <f>'[7]p107--110socR7'!B104</f>
        <v>12319</v>
      </c>
      <c r="C104" s="1720">
        <f>'[7]p107--110socR7'!C104</f>
        <v>12278</v>
      </c>
      <c r="D104" s="1113">
        <f>'[7]p107--110socR7'!D104</f>
        <v>2841</v>
      </c>
      <c r="E104" s="1113">
        <f>'[7]p107--110socR7'!E104</f>
        <v>2054</v>
      </c>
      <c r="F104" s="1972">
        <f>'[7]p107--110socR7'!F104</f>
        <v>9478</v>
      </c>
      <c r="G104" s="1972">
        <f>'[7]p107--110socR7'!G104</f>
        <v>10224</v>
      </c>
      <c r="H104" s="129" t="s">
        <v>213</v>
      </c>
    </row>
    <row r="105" spans="1:8" ht="18" customHeight="1">
      <c r="A105" s="23" t="s">
        <v>10</v>
      </c>
      <c r="B105" s="1377">
        <f>'[7]p107--110socR7'!B105</f>
        <v>0.11046151914851644</v>
      </c>
      <c r="C105" s="1377">
        <f>'[7]p107--110socR7'!C105</f>
        <v>0.10883304525107478</v>
      </c>
      <c r="D105" s="1114">
        <f>'[7]p107--110socR7'!D105</f>
        <v>0.14154750635244881</v>
      </c>
      <c r="E105" s="1114">
        <f>'[7]p107--110socR7'!E105</f>
        <v>0.13982300884955753</v>
      </c>
      <c r="F105" s="1377">
        <f>'[7]p107--110socR7'!F105</f>
        <v>0.10363906748895596</v>
      </c>
      <c r="G105" s="1377">
        <f>'[7]p107--110socR7'!G105</f>
        <v>0.1041936305732484</v>
      </c>
      <c r="H105" s="123" t="s">
        <v>188</v>
      </c>
    </row>
    <row r="106" spans="1:8" ht="18" customHeight="1">
      <c r="A106" s="269" t="s">
        <v>66</v>
      </c>
      <c r="B106" s="1768">
        <f>'[7]p107--110socR7'!B106</f>
        <v>14879</v>
      </c>
      <c r="C106" s="1768">
        <f>'[7]p107--110socR7'!C106</f>
        <v>13371</v>
      </c>
      <c r="D106" s="1113">
        <f>'[7]p107--110socR7'!D106</f>
        <v>4279</v>
      </c>
      <c r="E106" s="1113">
        <f>'[7]p107--110socR7'!E106</f>
        <v>3060</v>
      </c>
      <c r="F106" s="1973">
        <f>'[7]p107--110socR7'!F106</f>
        <v>10600</v>
      </c>
      <c r="G106" s="1973">
        <f>'[7]p107--110socR7'!G106</f>
        <v>10311</v>
      </c>
      <c r="H106" s="129" t="s">
        <v>215</v>
      </c>
    </row>
    <row r="107" spans="1:8" ht="18" customHeight="1">
      <c r="A107" s="23" t="s">
        <v>10</v>
      </c>
      <c r="B107" s="1377">
        <f>'[7]p107--110socR7'!B107</f>
        <v>0.1007441211719062</v>
      </c>
      <c r="C107" s="1377">
        <f>'[7]p107--110socR7'!C107</f>
        <v>9.7754805126442995E-2</v>
      </c>
      <c r="D107" s="1114">
        <f>'[7]p107--110socR7'!D107</f>
        <v>0.14611076965102779</v>
      </c>
      <c r="E107" s="1114">
        <f>'[7]p107--110socR7'!E107</f>
        <v>0.13713978398243176</v>
      </c>
      <c r="F107" s="1377">
        <f>'[7]p107--110socR7'!F107</f>
        <v>8.9523246484523464E-2</v>
      </c>
      <c r="G107" s="1377">
        <f>'[7]p107--110socR7'!G107</f>
        <v>9.0077576265855955E-2</v>
      </c>
      <c r="H107" s="123" t="s">
        <v>188</v>
      </c>
    </row>
    <row r="108" spans="1:8" ht="18" customHeight="1">
      <c r="A108" s="22"/>
      <c r="B108" s="53"/>
      <c r="C108" s="53"/>
      <c r="D108" s="53"/>
      <c r="E108" s="53"/>
      <c r="F108" s="53"/>
      <c r="G108" s="53"/>
      <c r="H108" s="122"/>
    </row>
    <row r="109" spans="1:8" ht="18" customHeight="1">
      <c r="A109" s="23" t="s">
        <v>67</v>
      </c>
      <c r="B109" s="1504">
        <f>'[7]p107--110socR7'!B109</f>
        <v>40124</v>
      </c>
      <c r="C109" s="1504">
        <f>'[7]p107--110socR7'!C109</f>
        <v>39136</v>
      </c>
      <c r="D109" s="1115">
        <f>'[7]p107--110socR7'!D109</f>
        <v>9357</v>
      </c>
      <c r="E109" s="1115">
        <f>'[7]p107--110socR7'!E109</f>
        <v>6723</v>
      </c>
      <c r="F109" s="1504">
        <f>'[7]p107--110socR7'!F109</f>
        <v>30767</v>
      </c>
      <c r="G109" s="1504">
        <f>'[7]p107--110socR7'!G109</f>
        <v>32413</v>
      </c>
      <c r="H109" s="123" t="s">
        <v>204</v>
      </c>
    </row>
    <row r="110" spans="1:8" ht="18" customHeight="1" thickBot="1">
      <c r="A110" s="1177" t="s">
        <v>10</v>
      </c>
      <c r="B110" s="1188">
        <f>'[7]p107--110socR7'!B110</f>
        <v>0.10129023626141989</v>
      </c>
      <c r="C110" s="1188">
        <f>'[7]p107--110socR7'!C110</f>
        <v>0.10272697921889068</v>
      </c>
      <c r="D110" s="1189">
        <f>'[7]p107--110socR7'!D110</f>
        <v>0.12253155937352679</v>
      </c>
      <c r="E110" s="1189">
        <f>'[7]p107--110socR7'!E110</f>
        <v>0.13929636996519146</v>
      </c>
      <c r="F110" s="1188">
        <f>'[7]p107--110socR7'!F110</f>
        <v>9.6217534752083556E-2</v>
      </c>
      <c r="G110" s="1188">
        <f>'[7]p107--110socR7'!G110</f>
        <v>9.7422056043305366E-2</v>
      </c>
      <c r="H110" s="1179" t="s">
        <v>188</v>
      </c>
    </row>
    <row r="111" spans="1:8" ht="18" customHeight="1" thickTop="1">
      <c r="A111" s="101" t="s">
        <v>390</v>
      </c>
      <c r="B111" s="98"/>
      <c r="C111" s="7"/>
      <c r="D111" s="7"/>
      <c r="E111" s="7"/>
      <c r="F111" s="7"/>
      <c r="G111" s="7"/>
      <c r="H111" s="265" t="s">
        <v>207</v>
      </c>
    </row>
    <row r="112" spans="1:8" ht="18" customHeight="1">
      <c r="A112" s="101" t="s">
        <v>399</v>
      </c>
      <c r="B112" s="98"/>
      <c r="C112" s="7"/>
      <c r="D112" s="7"/>
      <c r="E112" s="7"/>
      <c r="F112" s="7"/>
      <c r="G112" s="7"/>
      <c r="H112" s="118" t="s">
        <v>400</v>
      </c>
    </row>
    <row r="113" spans="1:8" ht="27.75" customHeight="1">
      <c r="A113" s="102"/>
      <c r="B113" s="8"/>
      <c r="C113" s="15"/>
      <c r="D113" s="15"/>
      <c r="E113" s="16"/>
      <c r="F113" s="16"/>
      <c r="G113" s="16"/>
      <c r="H113" s="81"/>
    </row>
    <row r="114" spans="1:8" ht="18" customHeight="1">
      <c r="A114" s="102"/>
      <c r="B114" s="8"/>
      <c r="C114" s="15"/>
      <c r="D114" s="15"/>
      <c r="E114" s="16"/>
      <c r="F114" s="16"/>
      <c r="G114" s="16"/>
      <c r="H114" s="81"/>
    </row>
    <row r="115" spans="1:8" ht="18" customHeight="1" thickBot="1">
      <c r="A115" s="888"/>
      <c r="B115" s="889"/>
      <c r="C115" s="890"/>
      <c r="D115" s="890"/>
      <c r="E115" s="891"/>
      <c r="F115" s="891"/>
      <c r="G115" s="891"/>
      <c r="H115" s="892"/>
    </row>
    <row r="116" spans="1:8" ht="13.5" customHeight="1" thickTop="1">
      <c r="A116" s="102"/>
      <c r="B116" s="8"/>
      <c r="C116" s="15"/>
      <c r="D116" s="15"/>
      <c r="E116" s="16"/>
      <c r="F116" s="16"/>
      <c r="G116" s="16"/>
      <c r="H116" s="81"/>
    </row>
    <row r="117" spans="1:8" ht="18" customHeight="1">
      <c r="A117" s="7"/>
      <c r="B117" s="7"/>
      <c r="C117" s="7"/>
      <c r="D117" s="7"/>
      <c r="E117" s="7"/>
      <c r="F117" s="7"/>
      <c r="G117" s="7"/>
      <c r="H117" s="7"/>
    </row>
    <row r="118" spans="1:8" ht="18" customHeight="1">
      <c r="A118" s="426" t="s">
        <v>391</v>
      </c>
      <c r="B118" s="427"/>
      <c r="C118" s="7"/>
      <c r="D118" s="7"/>
      <c r="E118" s="7"/>
      <c r="F118" s="7"/>
      <c r="G118" s="427"/>
      <c r="H118" s="428" t="s">
        <v>208</v>
      </c>
    </row>
    <row r="119" spans="1:8" ht="18" customHeight="1">
      <c r="A119" s="44"/>
      <c r="B119" s="20"/>
      <c r="C119" s="20"/>
      <c r="D119" s="20"/>
      <c r="E119" s="20"/>
      <c r="F119" s="20"/>
      <c r="G119" s="20"/>
      <c r="H119" s="20"/>
    </row>
    <row r="120" spans="1:8" ht="18" customHeight="1" thickBot="1">
      <c r="A120" s="18" t="s">
        <v>108</v>
      </c>
      <c r="B120" s="7"/>
      <c r="C120" s="7"/>
      <c r="D120" s="7"/>
      <c r="E120" s="7"/>
      <c r="F120" s="7"/>
      <c r="G120" s="7"/>
      <c r="H120" s="107" t="s">
        <v>211</v>
      </c>
    </row>
    <row r="121" spans="1:8" ht="18" customHeight="1" thickTop="1">
      <c r="A121" s="1212"/>
      <c r="B121" s="2298" t="s">
        <v>188</v>
      </c>
      <c r="C121" s="2298"/>
      <c r="D121" s="1213"/>
      <c r="E121" s="1174"/>
      <c r="F121" s="2294" t="s">
        <v>187</v>
      </c>
      <c r="G121" s="2294"/>
      <c r="H121" s="1174"/>
    </row>
    <row r="122" spans="1:8" ht="18" customHeight="1">
      <c r="A122" s="130"/>
      <c r="B122" s="2299" t="s">
        <v>10</v>
      </c>
      <c r="C122" s="2299"/>
      <c r="D122" s="143"/>
      <c r="E122" s="1473"/>
      <c r="F122" s="2299" t="s">
        <v>14</v>
      </c>
      <c r="G122" s="2299"/>
      <c r="H122" s="1473"/>
    </row>
    <row r="123" spans="1:8" ht="18" customHeight="1">
      <c r="A123" s="130"/>
      <c r="B123" s="1097">
        <v>2017</v>
      </c>
      <c r="C123" s="1097">
        <v>2016</v>
      </c>
      <c r="D123" s="1097"/>
      <c r="E123" s="1097"/>
      <c r="F123" s="1097">
        <v>2017</v>
      </c>
      <c r="G123" s="1097">
        <v>2016</v>
      </c>
      <c r="H123" s="1473"/>
    </row>
    <row r="124" spans="1:8" ht="18" customHeight="1">
      <c r="A124" s="130" t="s">
        <v>12</v>
      </c>
      <c r="B124" s="31"/>
      <c r="C124" s="31"/>
      <c r="D124" s="31"/>
      <c r="E124" s="31"/>
      <c r="F124" s="31"/>
      <c r="G124" s="31"/>
      <c r="H124" s="131" t="s">
        <v>209</v>
      </c>
    </row>
    <row r="125" spans="1:8" ht="18" customHeight="1">
      <c r="A125" s="54" t="s">
        <v>107</v>
      </c>
      <c r="B125" s="2023">
        <f>'[8]p107--110socR7'!B125</f>
        <v>5.1448686704576224E-2</v>
      </c>
      <c r="C125" s="1380" t="str">
        <f>'[8]p107--110socR7'!C125</f>
        <v>…</v>
      </c>
      <c r="D125" s="1380"/>
      <c r="E125" s="33"/>
      <c r="F125" s="1509">
        <f>'[8]p107--110socR7'!F125</f>
        <v>570</v>
      </c>
      <c r="G125" s="38" t="str">
        <f>'[8]p107--110socR7'!G125</f>
        <v>…</v>
      </c>
      <c r="H125" s="126" t="s">
        <v>216</v>
      </c>
    </row>
    <row r="126" spans="1:8" ht="18" customHeight="1">
      <c r="A126" s="54" t="s">
        <v>106</v>
      </c>
      <c r="B126" s="2023">
        <f>'[8]p107--110socR7'!B126</f>
        <v>6.3180827886710242E-2</v>
      </c>
      <c r="C126" s="1380" t="str">
        <f>'[8]p107--110socR7'!C126</f>
        <v>…</v>
      </c>
      <c r="D126" s="1380"/>
      <c r="E126" s="33"/>
      <c r="F126" s="1509">
        <f>'[8]p107--110socR7'!F126</f>
        <v>29</v>
      </c>
      <c r="G126" s="38" t="str">
        <f>'[8]p107--110socR7'!G126</f>
        <v>…</v>
      </c>
      <c r="H126" s="126" t="s">
        <v>217</v>
      </c>
    </row>
    <row r="127" spans="1:8" ht="18" customHeight="1">
      <c r="A127" s="1116" t="s">
        <v>402</v>
      </c>
      <c r="B127" s="2024">
        <f>'[8]p107--110socR7'!B127</f>
        <v>0.13444799944954761</v>
      </c>
      <c r="C127" s="1117" t="str">
        <f>'[8]p107--110socR7'!C127</f>
        <v>…</v>
      </c>
      <c r="D127" s="1117"/>
      <c r="E127" s="653"/>
      <c r="F127" s="1501">
        <f>'[8]p107--110socR7'!F127</f>
        <v>3908</v>
      </c>
      <c r="G127" s="1847" t="str">
        <f>'[8]p107--110socR7'!G127</f>
        <v>…</v>
      </c>
      <c r="H127" s="1118" t="s">
        <v>401</v>
      </c>
    </row>
    <row r="128" spans="1:8" ht="18" customHeight="1">
      <c r="A128" s="34" t="s">
        <v>11</v>
      </c>
      <c r="B128" s="2023"/>
      <c r="C128" s="486"/>
      <c r="D128" s="486"/>
      <c r="E128" s="22"/>
      <c r="F128" s="1509"/>
      <c r="G128" s="38"/>
      <c r="H128" s="127" t="s">
        <v>210</v>
      </c>
    </row>
    <row r="129" spans="1:8" ht="18" customHeight="1">
      <c r="A129" s="54" t="s">
        <v>107</v>
      </c>
      <c r="B129" s="2023">
        <f>'[8]p107--110socR7'!B129</f>
        <v>9.8836256351417795E-2</v>
      </c>
      <c r="C129" s="1380" t="str">
        <f>'[8]p107--110socR7'!C129</f>
        <v>…</v>
      </c>
      <c r="D129" s="1380"/>
      <c r="E129" s="22"/>
      <c r="F129" s="1509">
        <f>'[8]p107--110socR7'!F129</f>
        <v>1206</v>
      </c>
      <c r="G129" s="38" t="str">
        <f>'[8]p107--110socR7'!G129</f>
        <v>…</v>
      </c>
      <c r="H129" s="126" t="s">
        <v>216</v>
      </c>
    </row>
    <row r="130" spans="1:8" ht="18" customHeight="1" thickBot="1">
      <c r="A130" s="1190" t="s">
        <v>106</v>
      </c>
      <c r="B130" s="2025">
        <f>'[8]p107--110socR7'!B130</f>
        <v>9.8045498237744319E-2</v>
      </c>
      <c r="C130" s="1191" t="str">
        <f>'[8]p107--110socR7'!C130</f>
        <v>…</v>
      </c>
      <c r="D130" s="1191"/>
      <c r="E130" s="1192"/>
      <c r="F130" s="1193">
        <f>'[8]p107--110socR7'!F130</f>
        <v>306</v>
      </c>
      <c r="G130" s="1848" t="str">
        <f>'[8]p107--110socR7'!G130</f>
        <v>…</v>
      </c>
      <c r="H130" s="1194" t="s">
        <v>217</v>
      </c>
    </row>
    <row r="131" spans="1:8" ht="18" customHeight="1" thickTop="1">
      <c r="A131" s="98" t="s">
        <v>453</v>
      </c>
      <c r="B131" s="98"/>
      <c r="C131" s="98"/>
      <c r="D131" s="98"/>
      <c r="E131" s="7"/>
      <c r="F131" s="7"/>
      <c r="G131" s="7"/>
      <c r="H131" s="118" t="s">
        <v>454</v>
      </c>
    </row>
    <row r="132" spans="1:8" ht="18" customHeight="1">
      <c r="A132" s="98" t="s">
        <v>455</v>
      </c>
      <c r="B132" s="98"/>
      <c r="C132" s="98"/>
      <c r="D132" s="98"/>
      <c r="E132" s="7"/>
      <c r="F132" s="7"/>
      <c r="G132" s="7"/>
      <c r="H132" s="118" t="s">
        <v>456</v>
      </c>
    </row>
    <row r="133" spans="1:8" ht="18" customHeight="1">
      <c r="A133" s="98" t="s">
        <v>457</v>
      </c>
      <c r="B133" s="98"/>
      <c r="C133" s="98"/>
      <c r="D133" s="98"/>
      <c r="E133" s="7"/>
      <c r="F133" s="7"/>
      <c r="G133" s="7"/>
      <c r="H133" s="118" t="s">
        <v>458</v>
      </c>
    </row>
    <row r="134" spans="1:8" ht="18" customHeight="1">
      <c r="A134" s="55"/>
      <c r="B134" s="21"/>
      <c r="C134" s="56"/>
      <c r="D134" s="21"/>
      <c r="E134" s="21"/>
      <c r="F134" s="57"/>
      <c r="G134" s="21"/>
      <c r="H134" s="7"/>
    </row>
    <row r="135" spans="1:8" ht="18" customHeight="1" thickBot="1">
      <c r="A135" s="18" t="s">
        <v>109</v>
      </c>
      <c r="B135" s="7"/>
      <c r="C135" s="7"/>
      <c r="D135" s="7"/>
      <c r="E135" s="7"/>
      <c r="F135" s="7"/>
      <c r="G135" s="7"/>
      <c r="H135" s="184" t="s">
        <v>410</v>
      </c>
    </row>
    <row r="136" spans="1:8" ht="18" customHeight="1" thickTop="1">
      <c r="A136" s="1212"/>
      <c r="B136" s="2298" t="s">
        <v>188</v>
      </c>
      <c r="C136" s="2298"/>
      <c r="D136" s="1213"/>
      <c r="E136" s="1174"/>
      <c r="F136" s="2294" t="s">
        <v>187</v>
      </c>
      <c r="G136" s="2294"/>
      <c r="H136" s="1174"/>
    </row>
    <row r="137" spans="1:8" ht="18" customHeight="1">
      <c r="A137" s="130"/>
      <c r="B137" s="2299" t="s">
        <v>10</v>
      </c>
      <c r="C137" s="2299"/>
      <c r="D137" s="143"/>
      <c r="E137" s="1473"/>
      <c r="F137" s="2299" t="s">
        <v>14</v>
      </c>
      <c r="G137" s="2299"/>
      <c r="H137" s="1473"/>
    </row>
    <row r="138" spans="1:8" ht="18" customHeight="1">
      <c r="A138" s="130"/>
      <c r="B138" s="1097">
        <v>2017</v>
      </c>
      <c r="C138" s="1097">
        <v>2016</v>
      </c>
      <c r="D138" s="1097"/>
      <c r="E138" s="1097"/>
      <c r="F138" s="1097">
        <v>2017</v>
      </c>
      <c r="G138" s="1097">
        <v>2016</v>
      </c>
      <c r="H138" s="1473"/>
    </row>
    <row r="139" spans="1:8" ht="18" customHeight="1">
      <c r="A139" s="388" t="s">
        <v>502</v>
      </c>
      <c r="B139" s="2018">
        <f>'[8]p107--110socR7'!B139</f>
        <v>0.13157894736842105</v>
      </c>
      <c r="C139" s="389" t="str">
        <f>'[8]p107--110socR7'!C139</f>
        <v>…</v>
      </c>
      <c r="D139" s="32"/>
      <c r="E139" s="188"/>
      <c r="F139" s="391">
        <f>'[8]p107--110socR7'!F139</f>
        <v>15</v>
      </c>
      <c r="G139" s="32" t="str">
        <f>'[8]p107--110socR7'!G139</f>
        <v>…</v>
      </c>
      <c r="H139" s="46" t="s">
        <v>503</v>
      </c>
    </row>
    <row r="140" spans="1:8" ht="18" customHeight="1">
      <c r="A140" s="388" t="s">
        <v>459</v>
      </c>
      <c r="B140" s="2018">
        <f>'[8]p107--110socR7'!B140</f>
        <v>0.11311672683513839</v>
      </c>
      <c r="C140" s="389" t="str">
        <f>'[8]p107--110socR7'!C140</f>
        <v>…</v>
      </c>
      <c r="D140" s="32"/>
      <c r="E140" s="188"/>
      <c r="F140" s="391">
        <f>'[8]p107--110socR7'!F140</f>
        <v>94</v>
      </c>
      <c r="G140" s="32" t="str">
        <f>'[8]p107--110socR7'!G140</f>
        <v>…</v>
      </c>
      <c r="H140" s="46" t="s">
        <v>218</v>
      </c>
    </row>
    <row r="141" spans="1:8" ht="18" customHeight="1">
      <c r="A141" s="395" t="s">
        <v>411</v>
      </c>
      <c r="B141" s="2018">
        <f>'[8]p107--110socR7'!B141</f>
        <v>0.14921465968586387</v>
      </c>
      <c r="C141" s="389" t="str">
        <f>'[8]p107--110socR7'!C141</f>
        <v>…</v>
      </c>
      <c r="D141" s="32"/>
      <c r="E141" s="188"/>
      <c r="F141" s="391">
        <f>'[8]p107--110socR7'!F141</f>
        <v>114</v>
      </c>
      <c r="G141" s="32" t="str">
        <f>'[8]p107--110socR7'!G141</f>
        <v>…</v>
      </c>
      <c r="H141" s="46" t="s">
        <v>219</v>
      </c>
    </row>
    <row r="142" spans="1:8" ht="18" customHeight="1">
      <c r="A142" s="388" t="s">
        <v>460</v>
      </c>
      <c r="B142" s="2018">
        <f>'[8]p107--110socR7'!B142</f>
        <v>0.17952755905511811</v>
      </c>
      <c r="C142" s="396" t="str">
        <f>'[8]p107--110socR7'!C142</f>
        <v>…</v>
      </c>
      <c r="D142" s="32"/>
      <c r="E142" s="32"/>
      <c r="F142" s="32">
        <f>'[8]p107--110socR7'!F142</f>
        <v>228</v>
      </c>
      <c r="G142" s="32" t="str">
        <f>'[8]p107--110socR7'!G142</f>
        <v>…</v>
      </c>
      <c r="H142" s="46" t="s">
        <v>220</v>
      </c>
    </row>
    <row r="143" spans="1:8" ht="18" customHeight="1">
      <c r="A143" s="51" t="s">
        <v>461</v>
      </c>
      <c r="B143" s="2019">
        <f>'[8]p107--110socR7'!B143</f>
        <v>0</v>
      </c>
      <c r="C143" s="271" t="str">
        <f>'[8]p107--110socR7'!C143</f>
        <v>…</v>
      </c>
      <c r="D143" s="1766"/>
      <c r="E143" s="1766"/>
      <c r="F143" s="271">
        <f>'[8]p107--110socR7'!F143</f>
        <v>0</v>
      </c>
      <c r="G143" s="38" t="str">
        <f>'[8]p107--110socR7'!G143</f>
        <v>…</v>
      </c>
      <c r="H143" s="59" t="s">
        <v>221</v>
      </c>
    </row>
    <row r="144" spans="1:8" ht="18" customHeight="1">
      <c r="A144" s="51" t="s">
        <v>125</v>
      </c>
      <c r="B144" s="2019">
        <f>'[8]p107--110socR7'!B144</f>
        <v>0.14054054054054055</v>
      </c>
      <c r="C144" s="271" t="str">
        <f>'[8]p107--110socR7'!C144</f>
        <v>…</v>
      </c>
      <c r="D144" s="50"/>
      <c r="E144" s="1766"/>
      <c r="F144" s="271">
        <f>'[8]p107--110socR7'!F144</f>
        <v>52</v>
      </c>
      <c r="G144" s="38" t="str">
        <f>'[8]p107--110socR7'!G144</f>
        <v>…</v>
      </c>
      <c r="H144" s="59" t="s">
        <v>439</v>
      </c>
    </row>
    <row r="145" spans="1:8" ht="18" customHeight="1">
      <c r="A145" s="395" t="s">
        <v>13</v>
      </c>
      <c r="B145" s="2018">
        <f>'[8]p107--110socR7'!B145</f>
        <v>0.1038961038961039</v>
      </c>
      <c r="C145" s="391" t="str">
        <f>'[8]p107--110socR7'!C145</f>
        <v>…</v>
      </c>
      <c r="D145" s="65"/>
      <c r="E145" s="32"/>
      <c r="F145" s="391">
        <f>'[8]p107--110socR7'!F145</f>
        <v>8</v>
      </c>
      <c r="G145" s="32" t="str">
        <f>'[8]p107--110socR7'!G145</f>
        <v>…</v>
      </c>
      <c r="H145" s="397" t="s">
        <v>222</v>
      </c>
    </row>
    <row r="146" spans="1:8" ht="18" customHeight="1" thickBot="1">
      <c r="A146" s="1195" t="s">
        <v>85</v>
      </c>
      <c r="B146" s="2020">
        <f>'[8]p107--110socR7'!B146</f>
        <v>0.11538461538461539</v>
      </c>
      <c r="C146" s="1197" t="str">
        <f>'[8]p107--110socR7'!C146</f>
        <v>…</v>
      </c>
      <c r="D146" s="1296"/>
      <c r="E146" s="1296"/>
      <c r="F146" s="1197">
        <f>'[8]p107--110socR7'!F146</f>
        <v>3</v>
      </c>
      <c r="G146" s="1296" t="str">
        <f>'[8]p107--110socR7'!G146</f>
        <v>…</v>
      </c>
      <c r="H146" s="1198" t="s">
        <v>223</v>
      </c>
    </row>
    <row r="147" spans="1:8" ht="18" customHeight="1" thickTop="1">
      <c r="A147" s="98" t="s">
        <v>462</v>
      </c>
      <c r="B147" s="98"/>
      <c r="C147" s="98"/>
      <c r="D147" s="98"/>
      <c r="E147" s="7"/>
      <c r="F147" s="7"/>
      <c r="G147" s="7"/>
      <c r="H147" s="7"/>
    </row>
    <row r="148" spans="1:8" ht="18" customHeight="1">
      <c r="A148" s="98" t="s">
        <v>95</v>
      </c>
      <c r="B148" s="98"/>
      <c r="C148" s="98"/>
      <c r="D148" s="98"/>
      <c r="E148" s="7"/>
      <c r="F148" s="7"/>
      <c r="G148" s="7"/>
      <c r="H148" s="118" t="s">
        <v>224</v>
      </c>
    </row>
    <row r="149" spans="1:8" ht="18" customHeight="1">
      <c r="A149" s="98" t="s">
        <v>463</v>
      </c>
      <c r="B149" s="98"/>
      <c r="C149" s="98"/>
      <c r="D149" s="98"/>
      <c r="E149" s="7"/>
      <c r="F149" s="7"/>
      <c r="G149" s="7"/>
      <c r="H149" s="118" t="s">
        <v>464</v>
      </c>
    </row>
    <row r="150" spans="1:8" ht="18" customHeight="1">
      <c r="A150" s="98"/>
      <c r="B150" s="98"/>
      <c r="C150" s="98"/>
      <c r="D150" s="98"/>
      <c r="E150" s="7"/>
      <c r="F150" s="7"/>
      <c r="G150" s="7"/>
      <c r="H150" s="118"/>
    </row>
    <row r="151" spans="1:8" ht="18" customHeight="1">
      <c r="A151" s="2300" t="s">
        <v>160</v>
      </c>
      <c r="B151" s="2300"/>
      <c r="C151" s="7"/>
      <c r="D151" s="7"/>
      <c r="E151" s="7"/>
      <c r="F151" s="7"/>
      <c r="G151" s="7"/>
      <c r="H151" s="107" t="s">
        <v>226</v>
      </c>
    </row>
    <row r="152" spans="1:8" ht="18" customHeight="1" thickBot="1">
      <c r="A152" s="2301" t="s">
        <v>560</v>
      </c>
      <c r="B152" s="2301"/>
      <c r="C152" s="2301"/>
      <c r="D152" s="7"/>
      <c r="E152" s="7"/>
      <c r="F152" s="7"/>
      <c r="G152" s="7"/>
      <c r="H152" s="133" t="s">
        <v>562</v>
      </c>
    </row>
    <row r="153" spans="1:8" ht="18" customHeight="1" thickTop="1">
      <c r="A153" s="1212"/>
      <c r="B153" s="2298" t="s">
        <v>188</v>
      </c>
      <c r="C153" s="2298"/>
      <c r="D153" s="1213"/>
      <c r="E153" s="1174"/>
      <c r="F153" s="2294" t="s">
        <v>187</v>
      </c>
      <c r="G153" s="2294"/>
      <c r="H153" s="1174"/>
    </row>
    <row r="154" spans="1:8" ht="18" customHeight="1">
      <c r="A154" s="130"/>
      <c r="B154" s="2299" t="s">
        <v>10</v>
      </c>
      <c r="C154" s="2299"/>
      <c r="D154" s="143"/>
      <c r="E154" s="1473"/>
      <c r="F154" s="2299" t="s">
        <v>14</v>
      </c>
      <c r="G154" s="2299"/>
      <c r="H154" s="1473"/>
    </row>
    <row r="155" spans="1:8" ht="18" customHeight="1">
      <c r="A155" s="130"/>
      <c r="B155" s="1097">
        <v>2017</v>
      </c>
      <c r="C155" s="1097">
        <v>2016</v>
      </c>
      <c r="D155" s="1097"/>
      <c r="E155" s="1097"/>
      <c r="F155" s="1097">
        <v>2017</v>
      </c>
      <c r="G155" s="1097">
        <v>2016</v>
      </c>
      <c r="H155" s="1473"/>
    </row>
    <row r="156" spans="1:8" ht="36" customHeight="1">
      <c r="A156" s="105" t="s">
        <v>161</v>
      </c>
      <c r="B156" s="2021">
        <f>'[8]p107--110socR7'!B156</f>
        <v>0.1280216654435252</v>
      </c>
      <c r="C156" s="480">
        <f>'[8]p107--110socR7'!C156</f>
        <v>9.2032250736480872E-2</v>
      </c>
      <c r="D156" s="1827"/>
      <c r="E156" s="1827"/>
      <c r="F156" s="195">
        <f>'[8]p107--110socR7'!F156</f>
        <v>387963</v>
      </c>
      <c r="G156" s="1827">
        <f>'[8]p107--110socR7'!G156</f>
        <v>278322</v>
      </c>
      <c r="H156" s="132" t="s">
        <v>225</v>
      </c>
    </row>
    <row r="157" spans="1:8" ht="18" customHeight="1" thickBot="1">
      <c r="A157" s="1199" t="s">
        <v>162</v>
      </c>
      <c r="B157" s="2022">
        <f>'[8]p107--110socR7'!B157</f>
        <v>0.11808276168840355</v>
      </c>
      <c r="C157" s="1200">
        <f>'[8]p107--110socR7'!C157</f>
        <v>0.11774367759213379</v>
      </c>
      <c r="D157" s="1828"/>
      <c r="E157" s="1828"/>
      <c r="F157" s="1203">
        <f>'[8]p107--110socR7'!F157</f>
        <v>770373</v>
      </c>
      <c r="G157" s="1828">
        <f>'[8]p107--110socR7'!G157</f>
        <v>716203</v>
      </c>
      <c r="H157" s="1204" t="s">
        <v>427</v>
      </c>
    </row>
    <row r="158" spans="1:8" ht="18" customHeight="1" thickTop="1">
      <c r="A158" s="102" t="s">
        <v>440</v>
      </c>
      <c r="B158" s="7"/>
      <c r="C158" s="7"/>
      <c r="D158" s="7"/>
      <c r="E158" s="7"/>
      <c r="F158" s="7"/>
      <c r="G158" s="7"/>
      <c r="H158" s="118" t="s">
        <v>429</v>
      </c>
    </row>
    <row r="159" spans="1:8" ht="18" customHeight="1">
      <c r="A159" s="924" t="s">
        <v>403</v>
      </c>
      <c r="B159" s="925"/>
      <c r="C159" s="925"/>
      <c r="D159" s="925"/>
      <c r="E159" s="925"/>
      <c r="F159" s="925"/>
      <c r="G159" s="925"/>
      <c r="H159" s="926" t="s">
        <v>606</v>
      </c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8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8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8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8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8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8" ht="25.5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8" ht="18" customHeight="1">
      <c r="A170" s="924"/>
      <c r="B170" s="925"/>
      <c r="C170" s="925"/>
      <c r="D170" s="925"/>
      <c r="E170" s="925"/>
      <c r="F170" s="925"/>
      <c r="G170" s="925"/>
      <c r="H170" s="926"/>
    </row>
    <row r="171" spans="1:8" ht="18" customHeight="1">
      <c r="A171" s="924"/>
      <c r="B171" s="925"/>
      <c r="C171" s="925"/>
      <c r="D171" s="925"/>
      <c r="E171" s="925"/>
      <c r="F171" s="925"/>
      <c r="G171" s="925"/>
      <c r="H171" s="926"/>
    </row>
    <row r="172" spans="1:8" ht="18" customHeight="1" thickBot="1">
      <c r="A172" s="924"/>
      <c r="B172" s="925"/>
      <c r="C172" s="925"/>
      <c r="D172" s="925"/>
      <c r="E172" s="925"/>
      <c r="F172" s="925"/>
      <c r="G172" s="925"/>
      <c r="H172" s="926"/>
    </row>
    <row r="173" spans="1:8" ht="13.5" customHeight="1" thickTop="1">
      <c r="A173" s="927"/>
      <c r="B173" s="942"/>
      <c r="C173" s="942"/>
      <c r="D173" s="942"/>
      <c r="E173" s="942"/>
      <c r="F173" s="942"/>
      <c r="G173" s="942"/>
      <c r="H173" s="943"/>
    </row>
    <row r="174" spans="1:8" ht="18" customHeight="1">
      <c r="A174" s="508"/>
      <c r="B174" s="620"/>
      <c r="C174" s="94"/>
      <c r="D174" s="21"/>
      <c r="E174" s="52"/>
      <c r="F174" s="57"/>
      <c r="G174" s="52"/>
    </row>
    <row r="175" spans="1:8" ht="18" customHeight="1">
      <c r="A175" s="449" t="s">
        <v>558</v>
      </c>
      <c r="B175" s="20"/>
      <c r="C175" s="20"/>
      <c r="D175" s="7"/>
      <c r="E175" s="7"/>
      <c r="F175" s="7"/>
      <c r="G175" s="7"/>
      <c r="H175" s="133" t="s">
        <v>559</v>
      </c>
    </row>
    <row r="176" spans="1:8" ht="18" customHeight="1" thickBot="1">
      <c r="A176" s="28" t="s">
        <v>465</v>
      </c>
      <c r="B176" s="20"/>
      <c r="C176" s="20"/>
      <c r="D176" s="7"/>
      <c r="E176" s="7"/>
      <c r="F176" s="7"/>
      <c r="G176" s="7"/>
      <c r="H176" s="133" t="s">
        <v>466</v>
      </c>
    </row>
    <row r="177" spans="1:8" ht="18" customHeight="1" thickTop="1">
      <c r="A177" s="1210"/>
      <c r="B177" s="2298" t="s">
        <v>188</v>
      </c>
      <c r="C177" s="2298"/>
      <c r="D177" s="1471" t="s">
        <v>435</v>
      </c>
      <c r="E177" s="2298" t="s">
        <v>188</v>
      </c>
      <c r="F177" s="2298"/>
      <c r="G177" s="1471" t="s">
        <v>187</v>
      </c>
      <c r="H177" s="1209"/>
    </row>
    <row r="178" spans="1:8" ht="18" customHeight="1">
      <c r="A178" s="31"/>
      <c r="B178" s="2299" t="s">
        <v>10</v>
      </c>
      <c r="C178" s="2299"/>
      <c r="D178" s="1473" t="s">
        <v>428</v>
      </c>
      <c r="E178" s="2299" t="s">
        <v>10</v>
      </c>
      <c r="F178" s="2299"/>
      <c r="G178" s="1473" t="s">
        <v>14</v>
      </c>
      <c r="H178" s="136"/>
    </row>
    <row r="179" spans="1:8" ht="18" customHeight="1">
      <c r="A179" s="1101" t="s">
        <v>1222</v>
      </c>
      <c r="B179" s="1124"/>
      <c r="C179" s="74"/>
      <c r="D179" s="74"/>
      <c r="E179" s="74"/>
      <c r="F179" s="74"/>
      <c r="G179" s="74"/>
      <c r="H179" s="397" t="s">
        <v>1223</v>
      </c>
    </row>
    <row r="180" spans="1:8" ht="36" customHeight="1">
      <c r="A180" s="134" t="s">
        <v>161</v>
      </c>
      <c r="B180" s="2303">
        <f>'[8]p107--110socR7'!B180:C180</f>
        <v>9.3988979870469294E-2</v>
      </c>
      <c r="C180" s="2303"/>
      <c r="D180" s="1123">
        <f>'[8]p107--110socR7'!D180</f>
        <v>190415</v>
      </c>
      <c r="E180" s="2303">
        <f>'[8]p107--110socR7'!E180:F180</f>
        <v>9.1014827765301426E-2</v>
      </c>
      <c r="F180" s="2303"/>
      <c r="G180" s="243">
        <f>'[8]p107--110socR7'!G180</f>
        <v>12442</v>
      </c>
      <c r="H180" s="135" t="s">
        <v>225</v>
      </c>
    </row>
    <row r="181" spans="1:8" ht="18" customHeight="1">
      <c r="A181" s="73" t="s">
        <v>162</v>
      </c>
      <c r="B181" s="2292">
        <f>'[8]p107--110socR7'!B181:C181</f>
        <v>8.1426631852568238E-2</v>
      </c>
      <c r="C181" s="2292"/>
      <c r="D181" s="243">
        <f>'[8]p107--110socR7'!D181</f>
        <v>139679</v>
      </c>
      <c r="E181" s="2292">
        <f>'[8]p107--110socR7'!E181:F181</f>
        <v>7.9632117244859524E-2</v>
      </c>
      <c r="F181" s="2292"/>
      <c r="G181" s="242">
        <f>'[8]p107--110socR7'!G181</f>
        <v>11204</v>
      </c>
      <c r="H181" s="109" t="s">
        <v>427</v>
      </c>
    </row>
    <row r="182" spans="1:8" ht="18" customHeight="1">
      <c r="A182" s="93"/>
      <c r="B182" s="1119"/>
      <c r="C182" s="1119"/>
      <c r="D182" s="1120"/>
      <c r="E182" s="1119"/>
      <c r="F182" s="1119"/>
      <c r="G182" s="1121"/>
      <c r="H182" s="1122"/>
    </row>
    <row r="183" spans="1:8" ht="18" customHeight="1">
      <c r="A183" s="1102" t="s">
        <v>1224</v>
      </c>
      <c r="B183" s="723"/>
      <c r="C183" s="262"/>
      <c r="D183" s="262"/>
      <c r="E183" s="262"/>
      <c r="F183" s="262"/>
      <c r="G183" s="262"/>
      <c r="H183" s="1125" t="s">
        <v>1225</v>
      </c>
    </row>
    <row r="184" spans="1:8" ht="36" customHeight="1">
      <c r="A184" s="134" t="s">
        <v>161</v>
      </c>
      <c r="B184" s="2292">
        <f>'[8]p107--110socR7'!B184:C184</f>
        <v>9.8362045172520951E-2</v>
      </c>
      <c r="C184" s="2292"/>
      <c r="D184" s="244">
        <f>'[8]p107--110socR7'!D184</f>
        <v>226305</v>
      </c>
      <c r="E184" s="2292">
        <f>'[8]p107--110socR7'!E184:F184</f>
        <v>9.3840636849214565E-2</v>
      </c>
      <c r="F184" s="2292"/>
      <c r="G184" s="195">
        <f>'[8]p107--110socR7'!G184</f>
        <v>13686</v>
      </c>
      <c r="H184" s="135" t="s">
        <v>225</v>
      </c>
    </row>
    <row r="185" spans="1:8" ht="18" customHeight="1" thickBot="1">
      <c r="A185" s="1199" t="s">
        <v>162</v>
      </c>
      <c r="B185" s="2293">
        <f>'[8]p107--110socR7'!B185:C185</f>
        <v>8.3956422495824551E-2</v>
      </c>
      <c r="C185" s="2293"/>
      <c r="D185" s="1203">
        <f>'[8]p107--110socR7'!D185</f>
        <v>159299</v>
      </c>
      <c r="E185" s="2293">
        <f>'[8]p107--110socR7'!E185:F185</f>
        <v>8.1274879217421936E-2</v>
      </c>
      <c r="F185" s="2293"/>
      <c r="G185" s="1205">
        <f>'[8]p107--110socR7'!G185</f>
        <v>12230</v>
      </c>
      <c r="H185" s="1204" t="s">
        <v>427</v>
      </c>
    </row>
    <row r="186" spans="1:8" ht="18" customHeight="1" thickTop="1">
      <c r="A186" s="102" t="s">
        <v>437</v>
      </c>
      <c r="B186" s="7"/>
      <c r="C186" s="7"/>
      <c r="D186" s="7"/>
      <c r="E186" s="7"/>
      <c r="F186" s="7"/>
      <c r="G186" s="7"/>
      <c r="H186" s="118" t="s">
        <v>429</v>
      </c>
    </row>
    <row r="187" spans="1:8" ht="18" customHeight="1">
      <c r="A187" s="102" t="s">
        <v>431</v>
      </c>
      <c r="B187" s="7"/>
      <c r="C187" s="7"/>
      <c r="D187" s="7"/>
      <c r="E187" s="7"/>
      <c r="F187" s="7"/>
      <c r="G187" s="7"/>
      <c r="H187" s="118" t="s">
        <v>430</v>
      </c>
    </row>
    <row r="188" spans="1:8" ht="18" customHeight="1">
      <c r="A188" s="102" t="s">
        <v>403</v>
      </c>
      <c r="B188" s="7"/>
      <c r="C188" s="7"/>
      <c r="D188" s="7"/>
      <c r="E188" s="7"/>
      <c r="F188" s="7"/>
      <c r="G188" s="7"/>
      <c r="H188" s="118" t="s">
        <v>606</v>
      </c>
    </row>
    <row r="189" spans="1:8" ht="18" customHeight="1">
      <c r="A189" s="7"/>
      <c r="B189" s="7"/>
      <c r="C189" s="7"/>
      <c r="D189" s="7"/>
      <c r="E189" s="7"/>
      <c r="F189" s="7"/>
      <c r="G189" s="7"/>
    </row>
    <row r="190" spans="1:8" ht="18" customHeight="1">
      <c r="A190" s="426" t="s">
        <v>96</v>
      </c>
      <c r="B190" s="427"/>
      <c r="G190" s="427"/>
      <c r="H190" s="428" t="s">
        <v>228</v>
      </c>
    </row>
    <row r="191" spans="1:8" ht="18" customHeight="1">
      <c r="A191" s="44"/>
      <c r="B191" s="20"/>
      <c r="C191" s="39"/>
      <c r="D191" s="39"/>
      <c r="E191" s="39"/>
      <c r="F191" s="39"/>
      <c r="G191" s="39"/>
    </row>
    <row r="192" spans="1:8" ht="18" customHeight="1" thickBot="1">
      <c r="A192" s="2297" t="s">
        <v>177</v>
      </c>
      <c r="B192" s="2297"/>
      <c r="H192" s="107" t="s">
        <v>234</v>
      </c>
    </row>
    <row r="193" spans="1:8" ht="18" customHeight="1" thickTop="1">
      <c r="A193" s="1208"/>
      <c r="B193" s="2296" t="s">
        <v>191</v>
      </c>
      <c r="C193" s="2296"/>
      <c r="D193" s="2296" t="s">
        <v>200</v>
      </c>
      <c r="E193" s="2296"/>
      <c r="F193" s="2294" t="s">
        <v>229</v>
      </c>
      <c r="G193" s="2294"/>
      <c r="H193" s="1209"/>
    </row>
    <row r="194" spans="1:8" ht="18" customHeight="1">
      <c r="A194" s="67"/>
      <c r="B194" s="2295" t="s">
        <v>4</v>
      </c>
      <c r="C194" s="2295"/>
      <c r="D194" s="2295" t="s">
        <v>6</v>
      </c>
      <c r="E194" s="2295"/>
      <c r="F194" s="2295" t="s">
        <v>100</v>
      </c>
      <c r="G194" s="2295"/>
      <c r="H194" s="136"/>
    </row>
    <row r="195" spans="1:8" ht="18" customHeight="1">
      <c r="A195" s="31"/>
      <c r="B195" s="1097">
        <v>2017</v>
      </c>
      <c r="C195" s="1097">
        <v>2016</v>
      </c>
      <c r="D195" s="1097">
        <v>2017</v>
      </c>
      <c r="E195" s="1097">
        <v>2016</v>
      </c>
      <c r="F195" s="1097">
        <v>2017</v>
      </c>
      <c r="G195" s="1097">
        <v>2016</v>
      </c>
      <c r="H195" s="115"/>
    </row>
    <row r="196" spans="1:8" ht="18" customHeight="1">
      <c r="A196" s="137" t="s">
        <v>126</v>
      </c>
      <c r="B196" s="277" t="s">
        <v>871</v>
      </c>
      <c r="C196" s="277" t="s">
        <v>871</v>
      </c>
      <c r="D196" s="277" t="s">
        <v>871</v>
      </c>
      <c r="E196" s="277" t="s">
        <v>871</v>
      </c>
      <c r="F196" s="277" t="s">
        <v>871</v>
      </c>
      <c r="G196" s="277" t="s">
        <v>871</v>
      </c>
      <c r="H196" s="139" t="s">
        <v>230</v>
      </c>
    </row>
    <row r="197" spans="1:8" ht="18" customHeight="1">
      <c r="A197" s="60" t="s">
        <v>467</v>
      </c>
      <c r="B197" s="271">
        <f t="shared" ref="B197:B201" si="0">F197+D197</f>
        <v>297</v>
      </c>
      <c r="C197" s="277">
        <f t="shared" ref="C197:C201" si="1">G197+E197</f>
        <v>292</v>
      </c>
      <c r="D197" s="271">
        <v>15</v>
      </c>
      <c r="E197" s="618">
        <v>15</v>
      </c>
      <c r="F197" s="271">
        <v>282</v>
      </c>
      <c r="G197" s="618">
        <v>277</v>
      </c>
      <c r="H197" s="139" t="s">
        <v>486</v>
      </c>
    </row>
    <row r="198" spans="1:8" ht="18" customHeight="1">
      <c r="A198" s="60" t="s">
        <v>181</v>
      </c>
      <c r="B198" s="271">
        <f t="shared" si="0"/>
        <v>19</v>
      </c>
      <c r="C198" s="277">
        <f t="shared" si="1"/>
        <v>19</v>
      </c>
      <c r="D198" s="271">
        <v>2</v>
      </c>
      <c r="E198" s="271">
        <v>2</v>
      </c>
      <c r="F198" s="271">
        <v>17</v>
      </c>
      <c r="G198" s="618">
        <v>17</v>
      </c>
      <c r="H198" s="139" t="s">
        <v>231</v>
      </c>
    </row>
    <row r="199" spans="1:8" ht="18" customHeight="1">
      <c r="A199" s="60" t="s">
        <v>97</v>
      </c>
      <c r="B199" s="271">
        <f t="shared" si="0"/>
        <v>132</v>
      </c>
      <c r="C199" s="277">
        <f t="shared" si="1"/>
        <v>130</v>
      </c>
      <c r="D199" s="271">
        <v>22</v>
      </c>
      <c r="E199" s="271">
        <v>23</v>
      </c>
      <c r="F199" s="271">
        <v>110</v>
      </c>
      <c r="G199" s="271">
        <v>107</v>
      </c>
      <c r="H199" s="139" t="s">
        <v>485</v>
      </c>
    </row>
    <row r="200" spans="1:8" ht="18" customHeight="1">
      <c r="A200" s="60" t="s">
        <v>98</v>
      </c>
      <c r="B200" s="271">
        <f t="shared" si="0"/>
        <v>175</v>
      </c>
      <c r="C200" s="277">
        <f t="shared" si="1"/>
        <v>176</v>
      </c>
      <c r="D200" s="271">
        <v>65</v>
      </c>
      <c r="E200" s="277">
        <v>66</v>
      </c>
      <c r="F200" s="271">
        <v>110</v>
      </c>
      <c r="G200" s="277">
        <v>110</v>
      </c>
      <c r="H200" s="139" t="s">
        <v>436</v>
      </c>
    </row>
    <row r="201" spans="1:8" ht="15">
      <c r="A201" s="60" t="s">
        <v>99</v>
      </c>
      <c r="B201" s="271">
        <f t="shared" si="0"/>
        <v>287</v>
      </c>
      <c r="C201" s="277">
        <f t="shared" si="1"/>
        <v>282</v>
      </c>
      <c r="D201" s="1804">
        <v>0</v>
      </c>
      <c r="E201" s="416">
        <v>0</v>
      </c>
      <c r="F201" s="271">
        <v>287</v>
      </c>
      <c r="G201" s="271">
        <v>282</v>
      </c>
      <c r="H201" s="139" t="s">
        <v>232</v>
      </c>
    </row>
    <row r="202" spans="1:8" ht="15.75" thickBot="1">
      <c r="A202" s="1206" t="s">
        <v>178</v>
      </c>
      <c r="B202" s="1202">
        <f>F202+D202</f>
        <v>80</v>
      </c>
      <c r="C202" s="1202">
        <f>G202+E202</f>
        <v>79</v>
      </c>
      <c r="D202" s="1202">
        <v>28</v>
      </c>
      <c r="E202" s="1202">
        <v>26</v>
      </c>
      <c r="F202" s="1202">
        <v>52</v>
      </c>
      <c r="G202" s="1202">
        <v>53</v>
      </c>
      <c r="H202" s="1207" t="s">
        <v>233</v>
      </c>
    </row>
    <row r="203" spans="1:8" ht="13.5" thickTop="1">
      <c r="A203" s="98" t="s">
        <v>1226</v>
      </c>
      <c r="H203" s="81" t="s">
        <v>1227</v>
      </c>
    </row>
    <row r="204" spans="1:8" ht="15">
      <c r="A204" s="900"/>
      <c r="B204" s="237"/>
      <c r="C204" s="340"/>
      <c r="D204" s="340"/>
      <c r="E204" s="340"/>
      <c r="F204" s="340"/>
      <c r="G204" s="340"/>
      <c r="H204" s="901"/>
    </row>
    <row r="205" spans="1:8" ht="15">
      <c r="A205" s="900"/>
      <c r="B205" s="237"/>
      <c r="C205" s="340"/>
      <c r="D205" s="340"/>
      <c r="E205" s="340"/>
      <c r="F205" s="340"/>
      <c r="G205" s="340"/>
      <c r="H205" s="901"/>
    </row>
    <row r="206" spans="1:8" ht="15">
      <c r="A206" s="900"/>
      <c r="B206" s="237"/>
      <c r="C206" s="340"/>
      <c r="D206" s="340"/>
      <c r="E206" s="340"/>
      <c r="F206" s="340"/>
      <c r="G206" s="340"/>
      <c r="H206" s="901"/>
    </row>
    <row r="207" spans="1:8" ht="18" customHeight="1">
      <c r="A207" s="900"/>
      <c r="B207" s="237"/>
      <c r="C207" s="340"/>
      <c r="D207" s="340"/>
      <c r="E207" s="340"/>
      <c r="F207" s="340"/>
      <c r="G207" s="340"/>
      <c r="H207" s="901"/>
    </row>
    <row r="208" spans="1:8" ht="15">
      <c r="A208" s="900"/>
      <c r="B208" s="237"/>
      <c r="C208" s="340"/>
      <c r="D208" s="340"/>
      <c r="E208" s="340"/>
      <c r="F208" s="340"/>
      <c r="G208" s="340"/>
      <c r="H208" s="901"/>
    </row>
    <row r="209" spans="1:8" ht="15">
      <c r="A209" s="900"/>
      <c r="B209" s="237"/>
      <c r="C209" s="340"/>
      <c r="D209" s="340"/>
      <c r="E209" s="340"/>
      <c r="F209" s="340"/>
      <c r="G209" s="340"/>
      <c r="H209" s="901"/>
    </row>
    <row r="210" spans="1:8" ht="15">
      <c r="A210" s="900"/>
      <c r="B210" s="237"/>
      <c r="C210" s="340"/>
      <c r="D210" s="340"/>
      <c r="E210" s="340"/>
      <c r="F210" s="340"/>
      <c r="G210" s="340"/>
      <c r="H210" s="901"/>
    </row>
    <row r="211" spans="1:8" ht="15">
      <c r="A211" s="900"/>
      <c r="B211" s="237"/>
      <c r="C211" s="340"/>
      <c r="D211" s="340"/>
      <c r="E211" s="340"/>
      <c r="F211" s="340"/>
      <c r="G211" s="340"/>
      <c r="H211" s="901"/>
    </row>
    <row r="212" spans="1:8" ht="15">
      <c r="A212" s="900"/>
      <c r="B212" s="237"/>
      <c r="C212" s="340"/>
      <c r="D212" s="340"/>
      <c r="E212" s="340"/>
      <c r="F212" s="340"/>
      <c r="G212" s="340"/>
      <c r="H212" s="901"/>
    </row>
    <row r="213" spans="1:8" ht="15">
      <c r="A213" s="900"/>
      <c r="B213" s="237"/>
      <c r="C213" s="340"/>
      <c r="D213" s="340"/>
      <c r="E213" s="340"/>
      <c r="F213" s="340"/>
      <c r="G213" s="340"/>
      <c r="H213" s="901"/>
    </row>
    <row r="214" spans="1:8" ht="15">
      <c r="A214" s="900"/>
      <c r="B214" s="237"/>
      <c r="C214" s="340"/>
      <c r="D214" s="340"/>
      <c r="E214" s="340"/>
      <c r="F214" s="340"/>
      <c r="G214" s="340"/>
      <c r="H214" s="901"/>
    </row>
    <row r="215" spans="1:8" ht="15">
      <c r="A215" s="900"/>
      <c r="B215" s="237"/>
      <c r="C215" s="340"/>
      <c r="D215" s="340"/>
      <c r="E215" s="340"/>
      <c r="F215" s="340"/>
      <c r="G215" s="340"/>
      <c r="H215" s="901"/>
    </row>
    <row r="216" spans="1:8" ht="15">
      <c r="A216" s="900"/>
      <c r="B216" s="237"/>
      <c r="C216" s="340"/>
      <c r="D216" s="340"/>
      <c r="E216" s="340"/>
      <c r="F216" s="340"/>
      <c r="G216" s="340"/>
      <c r="H216" s="901"/>
    </row>
    <row r="217" spans="1:8" ht="15">
      <c r="A217" s="900"/>
      <c r="B217" s="237"/>
      <c r="C217" s="340"/>
      <c r="D217" s="340"/>
      <c r="E217" s="340"/>
      <c r="F217" s="340"/>
      <c r="G217" s="340"/>
      <c r="H217" s="901"/>
    </row>
    <row r="218" spans="1:8" ht="15">
      <c r="A218" s="900"/>
      <c r="B218" s="237"/>
      <c r="C218" s="340"/>
      <c r="D218" s="340"/>
      <c r="E218" s="340"/>
      <c r="F218" s="340"/>
      <c r="G218" s="340"/>
      <c r="H218" s="901"/>
    </row>
    <row r="219" spans="1:8" ht="15">
      <c r="A219" s="900"/>
      <c r="B219" s="237"/>
      <c r="C219" s="340"/>
      <c r="D219" s="340"/>
      <c r="E219" s="340"/>
      <c r="F219" s="340"/>
      <c r="G219" s="340"/>
      <c r="H219" s="901"/>
    </row>
    <row r="220" spans="1:8" ht="15">
      <c r="A220" s="900"/>
      <c r="B220" s="237"/>
      <c r="C220" s="340"/>
      <c r="D220" s="340"/>
      <c r="E220" s="340"/>
      <c r="F220" s="340"/>
      <c r="G220" s="340"/>
      <c r="H220" s="901"/>
    </row>
    <row r="221" spans="1:8" ht="15">
      <c r="A221" s="900"/>
      <c r="B221" s="237"/>
      <c r="C221" s="340"/>
      <c r="D221" s="340"/>
      <c r="E221" s="340"/>
      <c r="F221" s="340"/>
      <c r="G221" s="340"/>
      <c r="H221" s="901"/>
    </row>
    <row r="222" spans="1:8" ht="15">
      <c r="A222" s="900"/>
      <c r="B222" s="237"/>
      <c r="C222" s="340"/>
      <c r="D222" s="340"/>
      <c r="E222" s="340"/>
      <c r="F222" s="340"/>
      <c r="G222" s="340"/>
      <c r="H222" s="901"/>
    </row>
    <row r="223" spans="1:8" ht="15">
      <c r="A223" s="900"/>
      <c r="B223" s="237"/>
      <c r="C223" s="340"/>
      <c r="D223" s="340"/>
      <c r="E223" s="340"/>
      <c r="F223" s="340"/>
      <c r="G223" s="340"/>
      <c r="H223" s="901"/>
    </row>
    <row r="224" spans="1:8" ht="15">
      <c r="A224" s="900"/>
      <c r="B224" s="237"/>
      <c r="C224" s="340"/>
      <c r="D224" s="340"/>
      <c r="E224" s="340"/>
      <c r="F224" s="340"/>
      <c r="G224" s="340"/>
      <c r="H224" s="901"/>
    </row>
    <row r="225" spans="1:8" ht="15">
      <c r="A225" s="900"/>
      <c r="B225" s="237"/>
      <c r="C225" s="340"/>
      <c r="D225" s="340"/>
      <c r="E225" s="340"/>
      <c r="F225" s="340"/>
      <c r="G225" s="340"/>
      <c r="H225" s="901"/>
    </row>
    <row r="226" spans="1:8" ht="15">
      <c r="A226" s="900"/>
      <c r="B226" s="237"/>
      <c r="C226" s="340"/>
      <c r="D226" s="340"/>
      <c r="E226" s="340"/>
      <c r="F226" s="340"/>
      <c r="G226" s="340"/>
      <c r="H226" s="901"/>
    </row>
    <row r="227" spans="1:8" ht="15">
      <c r="A227" s="900"/>
      <c r="B227" s="237"/>
      <c r="C227" s="340"/>
      <c r="D227" s="340"/>
      <c r="E227" s="340"/>
      <c r="F227" s="340"/>
      <c r="G227" s="340"/>
      <c r="H227" s="901"/>
    </row>
    <row r="228" spans="1:8" ht="15">
      <c r="A228" s="900"/>
      <c r="B228" s="237"/>
      <c r="C228" s="340"/>
      <c r="D228" s="340"/>
      <c r="E228" s="340"/>
      <c r="F228" s="340"/>
      <c r="G228" s="340"/>
      <c r="H228" s="901"/>
    </row>
    <row r="229" spans="1:8" ht="15">
      <c r="A229" s="900"/>
      <c r="B229" s="237"/>
      <c r="C229" s="340"/>
      <c r="D229" s="340"/>
      <c r="E229" s="340"/>
      <c r="F229" s="340"/>
      <c r="G229" s="340"/>
      <c r="H229" s="901"/>
    </row>
    <row r="230" spans="1:8" ht="16.5" customHeight="1">
      <c r="A230" s="900"/>
      <c r="B230" s="237"/>
      <c r="C230" s="340"/>
      <c r="D230" s="340"/>
      <c r="E230" s="340"/>
      <c r="F230" s="340"/>
      <c r="G230" s="340"/>
      <c r="H230" s="901"/>
    </row>
    <row r="231" spans="1:8" ht="15">
      <c r="A231" s="900"/>
      <c r="B231" s="237"/>
      <c r="C231" s="340"/>
      <c r="D231" s="340"/>
      <c r="E231" s="340"/>
      <c r="F231" s="340"/>
      <c r="G231" s="340"/>
      <c r="H231" s="901"/>
    </row>
    <row r="232" spans="1:8" ht="15">
      <c r="A232" s="900"/>
      <c r="B232" s="237"/>
      <c r="C232" s="340"/>
      <c r="D232" s="340"/>
      <c r="E232" s="340"/>
      <c r="F232" s="340"/>
      <c r="G232" s="340"/>
      <c r="H232" s="901"/>
    </row>
    <row r="233" spans="1:8" ht="15">
      <c r="A233" s="900"/>
      <c r="B233" s="237"/>
      <c r="C233" s="340"/>
      <c r="D233" s="340"/>
      <c r="E233" s="340"/>
      <c r="F233" s="340"/>
      <c r="G233" s="340"/>
      <c r="H233" s="901"/>
    </row>
    <row r="234" spans="1:8" ht="15.75" thickBot="1">
      <c r="A234" s="900"/>
      <c r="B234" s="237"/>
      <c r="C234" s="340"/>
      <c r="D234" s="340"/>
      <c r="E234" s="340"/>
      <c r="F234" s="340"/>
      <c r="G234" s="340"/>
      <c r="H234" s="901"/>
    </row>
    <row r="235" spans="1:8" ht="13.5" customHeight="1" thickTop="1">
      <c r="A235" s="945"/>
      <c r="B235" s="914"/>
      <c r="C235" s="914"/>
      <c r="D235" s="914"/>
      <c r="E235" s="914"/>
      <c r="F235" s="914"/>
      <c r="G235" s="914"/>
      <c r="H235" s="928"/>
    </row>
    <row r="236" spans="1:8" ht="14.25">
      <c r="A236" s="17"/>
    </row>
  </sheetData>
  <mergeCells count="63">
    <mergeCell ref="B8:C8"/>
    <mergeCell ref="D8:E8"/>
    <mergeCell ref="F8:G8"/>
    <mergeCell ref="B9:C9"/>
    <mergeCell ref="D9:E9"/>
    <mergeCell ref="F9:G9"/>
    <mergeCell ref="D13:E13"/>
    <mergeCell ref="F17:H17"/>
    <mergeCell ref="B19:C19"/>
    <mergeCell ref="D19:E19"/>
    <mergeCell ref="F19:G19"/>
    <mergeCell ref="B20:C20"/>
    <mergeCell ref="D20:E20"/>
    <mergeCell ref="F20:G20"/>
    <mergeCell ref="F27:H27"/>
    <mergeCell ref="B29:C29"/>
    <mergeCell ref="D29:E29"/>
    <mergeCell ref="F29:G29"/>
    <mergeCell ref="B30:C30"/>
    <mergeCell ref="D30:E30"/>
    <mergeCell ref="F30:G30"/>
    <mergeCell ref="E40:G40"/>
    <mergeCell ref="E62:G62"/>
    <mergeCell ref="E79:G79"/>
    <mergeCell ref="B97:C97"/>
    <mergeCell ref="D97:E97"/>
    <mergeCell ref="F97:G97"/>
    <mergeCell ref="B98:C98"/>
    <mergeCell ref="D98:E98"/>
    <mergeCell ref="F98:G98"/>
    <mergeCell ref="B121:C121"/>
    <mergeCell ref="F121:G121"/>
    <mergeCell ref="B122:C122"/>
    <mergeCell ref="F122:G122"/>
    <mergeCell ref="B136:C136"/>
    <mergeCell ref="F136:G136"/>
    <mergeCell ref="B137:C137"/>
    <mergeCell ref="F137:G137"/>
    <mergeCell ref="A151:B151"/>
    <mergeCell ref="A152:C152"/>
    <mergeCell ref="B153:C153"/>
    <mergeCell ref="F153:G153"/>
    <mergeCell ref="B154:C154"/>
    <mergeCell ref="F154:G154"/>
    <mergeCell ref="B177:C177"/>
    <mergeCell ref="E177:F177"/>
    <mergeCell ref="B178:C178"/>
    <mergeCell ref="E178:F178"/>
    <mergeCell ref="B180:C180"/>
    <mergeCell ref="E180:F180"/>
    <mergeCell ref="B181:C181"/>
    <mergeCell ref="E181:F181"/>
    <mergeCell ref="B184:C184"/>
    <mergeCell ref="E184:F184"/>
    <mergeCell ref="B194:C194"/>
    <mergeCell ref="D194:E194"/>
    <mergeCell ref="F194:G194"/>
    <mergeCell ref="B185:C185"/>
    <mergeCell ref="E185:F185"/>
    <mergeCell ref="A192:B192"/>
    <mergeCell ref="B193:C193"/>
    <mergeCell ref="D193:E193"/>
    <mergeCell ref="F193:G193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7"/>
  <dimension ref="A1:N419"/>
  <sheetViews>
    <sheetView showGridLines="0" topLeftCell="A157" zoomScaleNormal="100" workbookViewId="0">
      <selection activeCell="A171" sqref="A171:M171"/>
    </sheetView>
  </sheetViews>
  <sheetFormatPr baseColWidth="10" defaultColWidth="9.33203125" defaultRowHeight="12.75"/>
  <cols>
    <col min="1" max="1" width="25" style="81" customWidth="1"/>
    <col min="2" max="3" width="10.6640625" style="81" customWidth="1"/>
    <col min="4" max="4" width="9.33203125" style="81" customWidth="1"/>
    <col min="5" max="6" width="9.5" style="81" customWidth="1"/>
    <col min="7" max="7" width="10.83203125" style="81" customWidth="1"/>
    <col min="8" max="10" width="9.33203125" style="81" customWidth="1"/>
    <col min="11" max="11" width="8.83203125" style="81" customWidth="1"/>
    <col min="12" max="12" width="7.5" style="81" customWidth="1"/>
    <col min="13" max="13" width="12.1640625" style="81" customWidth="1"/>
    <col min="14" max="18" width="9.33203125" style="81" customWidth="1"/>
    <col min="19" max="16384" width="9.33203125" style="81"/>
  </cols>
  <sheetData>
    <row r="1" spans="1:13" ht="12" customHeight="1"/>
    <row r="2" spans="1:13" ht="21" customHeight="1">
      <c r="A2" s="260" t="s">
        <v>235</v>
      </c>
      <c r="M2" s="261" t="s">
        <v>236</v>
      </c>
    </row>
    <row r="3" spans="1:13" ht="18" customHeight="1">
      <c r="A3" s="262"/>
    </row>
    <row r="4" spans="1:13" ht="18" customHeight="1">
      <c r="A4" s="431" t="s">
        <v>122</v>
      </c>
      <c r="B4" s="427"/>
      <c r="C4" s="263"/>
      <c r="K4" s="427"/>
      <c r="L4" s="427"/>
      <c r="M4" s="428" t="s">
        <v>237</v>
      </c>
    </row>
    <row r="5" spans="1:13" s="263" customFormat="1" ht="18" customHeight="1">
      <c r="A5" s="719"/>
    </row>
    <row r="6" spans="1:13" ht="18" customHeight="1" thickBot="1">
      <c r="A6" s="150" t="s">
        <v>110</v>
      </c>
      <c r="M6" s="107" t="s">
        <v>238</v>
      </c>
    </row>
    <row r="7" spans="1:13" ht="18" customHeight="1" thickTop="1">
      <c r="A7" s="1218"/>
      <c r="B7" s="1218"/>
      <c r="C7" s="1218"/>
      <c r="D7" s="1471" t="s">
        <v>244</v>
      </c>
      <c r="E7" s="1218"/>
      <c r="F7" s="1218"/>
      <c r="G7" s="1218"/>
      <c r="H7" s="1218"/>
      <c r="I7" s="1471" t="s">
        <v>243</v>
      </c>
      <c r="J7" s="1218"/>
      <c r="K7" s="1219"/>
      <c r="L7" s="1219"/>
      <c r="M7" s="1218"/>
    </row>
    <row r="8" spans="1:13" ht="18" customHeight="1">
      <c r="A8" s="95" t="s">
        <v>68</v>
      </c>
      <c r="B8" s="143"/>
      <c r="C8" s="143"/>
      <c r="D8" s="1473" t="s">
        <v>148</v>
      </c>
      <c r="E8" s="143"/>
      <c r="F8" s="1473"/>
      <c r="G8" s="143"/>
      <c r="H8" s="143"/>
      <c r="I8" s="1473" t="s">
        <v>182</v>
      </c>
      <c r="J8" s="143"/>
      <c r="K8" s="143"/>
      <c r="L8" s="143"/>
      <c r="M8" s="144" t="s">
        <v>239</v>
      </c>
    </row>
    <row r="9" spans="1:13" ht="18" customHeight="1">
      <c r="A9" s="95"/>
      <c r="B9" s="31"/>
      <c r="C9" s="1097" t="s">
        <v>1220</v>
      </c>
      <c r="D9" s="264"/>
      <c r="E9" s="1097" t="s">
        <v>1252</v>
      </c>
      <c r="F9" s="1097"/>
      <c r="G9" s="1097"/>
      <c r="H9" s="1097" t="s">
        <v>1220</v>
      </c>
      <c r="I9" s="264"/>
      <c r="J9" s="1097" t="s">
        <v>1252</v>
      </c>
      <c r="K9" s="140"/>
      <c r="L9" s="140"/>
      <c r="M9" s="145"/>
    </row>
    <row r="10" spans="1:13" ht="23.1" customHeight="1">
      <c r="A10" s="232" t="s">
        <v>69</v>
      </c>
      <c r="B10" s="232"/>
      <c r="C10" s="720">
        <f>'[6]p111--117écoR7'!C10</f>
        <v>12569.9</v>
      </c>
      <c r="D10" s="1980"/>
      <c r="E10" s="720">
        <f>'[6]p111--117écoR7'!E10</f>
        <v>3983</v>
      </c>
      <c r="F10" s="1980"/>
      <c r="G10" s="1980"/>
      <c r="H10" s="720">
        <f>'[6]p111--117écoR7'!H10</f>
        <v>1355.4</v>
      </c>
      <c r="I10" s="268"/>
      <c r="J10" s="720">
        <f>'[6]p111--117écoR7'!J10</f>
        <v>560.9</v>
      </c>
      <c r="K10" s="721"/>
      <c r="L10" s="721"/>
      <c r="M10" s="511" t="s">
        <v>240</v>
      </c>
    </row>
    <row r="11" spans="1:13" ht="23.1" customHeight="1">
      <c r="A11" s="269" t="s">
        <v>446</v>
      </c>
      <c r="B11" s="269"/>
      <c r="C11" s="268">
        <f>'[6]p111--117écoR7'!C11</f>
        <v>3284.1</v>
      </c>
      <c r="D11" s="268"/>
      <c r="E11" s="268">
        <f>'[6]p111--117écoR7'!E11</f>
        <v>1118.7</v>
      </c>
      <c r="F11" s="268"/>
      <c r="G11" s="1981"/>
      <c r="H11" s="268">
        <f>'[6]p111--117écoR7'!H11</f>
        <v>242.6</v>
      </c>
      <c r="I11" s="268"/>
      <c r="J11" s="268">
        <f>'[6]p111--117écoR7'!J11</f>
        <v>121.2</v>
      </c>
      <c r="K11" s="247"/>
      <c r="L11" s="247"/>
      <c r="M11" s="512" t="s">
        <v>449</v>
      </c>
    </row>
    <row r="12" spans="1:13" ht="23.1" customHeight="1">
      <c r="A12" s="269" t="s">
        <v>447</v>
      </c>
      <c r="B12" s="269"/>
      <c r="C12" s="268">
        <f>'[6]p111--117écoR7'!C12</f>
        <v>4182</v>
      </c>
      <c r="D12" s="268"/>
      <c r="E12" s="268">
        <f>'[6]p111--117écoR7'!E12</f>
        <v>1659.5</v>
      </c>
      <c r="F12" s="268"/>
      <c r="G12" s="1981"/>
      <c r="H12" s="268">
        <f>'[6]p111--117écoR7'!H12</f>
        <v>413.5</v>
      </c>
      <c r="I12" s="268"/>
      <c r="J12" s="268">
        <f>'[6]p111--117écoR7'!J12</f>
        <v>176.1</v>
      </c>
      <c r="K12" s="247"/>
      <c r="L12" s="247"/>
      <c r="M12" s="512" t="s">
        <v>450</v>
      </c>
    </row>
    <row r="13" spans="1:13" ht="23.1" customHeight="1">
      <c r="A13" s="269" t="s">
        <v>448</v>
      </c>
      <c r="B13" s="269"/>
      <c r="C13" s="268">
        <f>'[6]p111--117écoR7'!C13</f>
        <v>4709.3</v>
      </c>
      <c r="D13" s="268"/>
      <c r="E13" s="268">
        <f>'[6]p111--117écoR7'!E13</f>
        <v>1025.7</v>
      </c>
      <c r="F13" s="268"/>
      <c r="G13" s="1981"/>
      <c r="H13" s="268">
        <f>'[6]p111--117écoR7'!H13</f>
        <v>636.20000000000005</v>
      </c>
      <c r="I13" s="268"/>
      <c r="J13" s="268">
        <f>'[6]p111--117écoR7'!J13</f>
        <v>202.9</v>
      </c>
      <c r="K13" s="247"/>
      <c r="L13" s="247"/>
      <c r="M13" s="512" t="s">
        <v>451</v>
      </c>
    </row>
    <row r="14" spans="1:13" ht="23.1" customHeight="1">
      <c r="A14" s="269" t="s">
        <v>70</v>
      </c>
      <c r="B14" s="269"/>
      <c r="C14" s="268">
        <f>'[6]p111--117écoR7'!C14</f>
        <v>119.1</v>
      </c>
      <c r="D14" s="268"/>
      <c r="E14" s="268">
        <f>'[6]p111--117écoR7'!E14</f>
        <v>32.200000000000003</v>
      </c>
      <c r="F14" s="268"/>
      <c r="G14" s="1981"/>
      <c r="H14" s="268">
        <f>'[6]p111--117écoR7'!H14</f>
        <v>18.600000000000001</v>
      </c>
      <c r="I14" s="268"/>
      <c r="J14" s="268">
        <f>'[6]p111--117écoR7'!J14</f>
        <v>6.8</v>
      </c>
      <c r="K14" s="247"/>
      <c r="L14" s="247"/>
      <c r="M14" s="512" t="s">
        <v>241</v>
      </c>
    </row>
    <row r="15" spans="1:13" ht="23.1" customHeight="1">
      <c r="A15" s="269" t="s">
        <v>1099</v>
      </c>
      <c r="B15" s="269"/>
      <c r="C15" s="247" t="str">
        <f>'[6]p111--117écoR7'!C15</f>
        <v>…</v>
      </c>
      <c r="D15" s="268"/>
      <c r="E15" s="268">
        <f>'[6]p111--117écoR7'!E15</f>
        <v>1013.4</v>
      </c>
      <c r="F15" s="247"/>
      <c r="G15" s="269"/>
      <c r="H15" s="247" t="str">
        <f>'[6]p111--117écoR7'!H15</f>
        <v>…</v>
      </c>
      <c r="I15" s="268"/>
      <c r="J15" s="247">
        <f>'[6]p111--117écoR7'!J15</f>
        <v>1.4</v>
      </c>
      <c r="K15" s="247"/>
      <c r="L15" s="247"/>
      <c r="M15" s="512" t="s">
        <v>1098</v>
      </c>
    </row>
    <row r="16" spans="1:13" ht="23.1" customHeight="1" thickBot="1">
      <c r="A16" s="2075" t="s">
        <v>71</v>
      </c>
      <c r="B16" s="2075"/>
      <c r="C16" s="1917">
        <f>'[6]p111--117écoR7'!C16</f>
        <v>0</v>
      </c>
      <c r="D16" s="1917"/>
      <c r="E16" s="1917">
        <f>'[6]p111--117écoR7'!E16</f>
        <v>0</v>
      </c>
      <c r="F16" s="1917"/>
      <c r="G16" s="2186"/>
      <c r="H16" s="1917">
        <f>'[6]p111--117écoR7'!H16</f>
        <v>0</v>
      </c>
      <c r="I16" s="1917"/>
      <c r="J16" s="1917">
        <f>'[6]p111--117écoR7'!J16</f>
        <v>0</v>
      </c>
      <c r="K16" s="1816"/>
      <c r="L16" s="1816"/>
      <c r="M16" s="2088" t="s">
        <v>242</v>
      </c>
    </row>
    <row r="17" spans="1:13" ht="18" customHeight="1" thickTop="1">
      <c r="A17" s="237"/>
      <c r="B17" s="237"/>
      <c r="C17" s="336"/>
      <c r="D17" s="2162"/>
      <c r="E17" s="336"/>
      <c r="F17" s="336"/>
      <c r="G17" s="237"/>
      <c r="H17" s="336"/>
      <c r="I17" s="2162"/>
      <c r="J17" s="336"/>
      <c r="K17" s="728"/>
      <c r="L17" s="728"/>
      <c r="M17" s="2087"/>
    </row>
    <row r="18" spans="1:13" ht="2.25" customHeight="1">
      <c r="A18" s="237"/>
      <c r="B18" s="237"/>
      <c r="C18" s="336"/>
      <c r="D18" s="2162"/>
      <c r="E18" s="336"/>
      <c r="F18" s="336"/>
      <c r="G18" s="2174"/>
      <c r="H18" s="336"/>
      <c r="I18" s="2162"/>
      <c r="J18" s="336"/>
      <c r="K18" s="728"/>
      <c r="L18" s="728"/>
      <c r="M18" s="2087"/>
    </row>
    <row r="19" spans="1:13" ht="2.25" customHeight="1">
      <c r="A19" s="237"/>
      <c r="B19" s="237"/>
      <c r="C19" s="336"/>
      <c r="D19" s="2162"/>
      <c r="E19" s="336"/>
      <c r="F19" s="336"/>
      <c r="G19" s="2174"/>
      <c r="H19" s="336"/>
      <c r="I19" s="2162"/>
      <c r="J19" s="336"/>
      <c r="K19" s="728"/>
      <c r="L19" s="728"/>
      <c r="M19" s="2087"/>
    </row>
    <row r="20" spans="1:13" ht="2.25" customHeight="1">
      <c r="A20" s="237"/>
      <c r="B20" s="237"/>
      <c r="C20" s="336"/>
      <c r="D20" s="2162"/>
      <c r="E20" s="336"/>
      <c r="F20" s="336"/>
      <c r="G20" s="2174"/>
      <c r="H20" s="336"/>
      <c r="I20" s="2162"/>
      <c r="J20" s="336"/>
      <c r="K20" s="728"/>
      <c r="L20" s="728"/>
      <c r="M20" s="2087"/>
    </row>
    <row r="21" spans="1:13" ht="2.25" customHeight="1">
      <c r="A21" s="102"/>
      <c r="C21" s="82"/>
      <c r="D21" s="82"/>
      <c r="E21" s="82"/>
      <c r="F21" s="82"/>
      <c r="M21" s="265"/>
    </row>
    <row r="22" spans="1:13" ht="18" customHeight="1" thickBot="1">
      <c r="A22" s="368" t="s">
        <v>127</v>
      </c>
      <c r="B22" s="229"/>
      <c r="C22" s="444"/>
      <c r="D22" s="444"/>
      <c r="E22" s="444"/>
      <c r="F22" s="444"/>
      <c r="G22" s="8"/>
      <c r="H22" s="8"/>
      <c r="I22" s="8"/>
      <c r="J22" s="8"/>
      <c r="K22" s="229"/>
      <c r="L22" s="229"/>
      <c r="M22" s="445" t="s">
        <v>246</v>
      </c>
    </row>
    <row r="23" spans="1:13" ht="18" customHeight="1" thickTop="1">
      <c r="A23" s="1218"/>
      <c r="B23" s="1220"/>
      <c r="C23" s="1220"/>
      <c r="D23" s="1471" t="s">
        <v>245</v>
      </c>
      <c r="E23" s="1220"/>
      <c r="F23" s="1218"/>
      <c r="G23" s="1220"/>
      <c r="H23" s="1220"/>
      <c r="I23" s="1471" t="s">
        <v>484</v>
      </c>
      <c r="J23" s="1220"/>
      <c r="K23" s="1218"/>
      <c r="L23" s="1218"/>
      <c r="M23" s="1218"/>
    </row>
    <row r="24" spans="1:13" ht="18" customHeight="1">
      <c r="A24" s="232"/>
      <c r="B24" s="69"/>
      <c r="C24" s="69"/>
      <c r="D24" s="1474" t="s">
        <v>80</v>
      </c>
      <c r="E24" s="69"/>
      <c r="F24" s="69"/>
      <c r="G24" s="69"/>
      <c r="H24" s="69"/>
      <c r="I24" s="1474" t="s">
        <v>79</v>
      </c>
      <c r="J24" s="69"/>
      <c r="K24" s="69"/>
      <c r="L24" s="69"/>
      <c r="M24" s="69"/>
    </row>
    <row r="25" spans="1:13" ht="18" customHeight="1">
      <c r="A25" s="232"/>
      <c r="B25" s="69"/>
      <c r="C25" s="1097" t="s">
        <v>1220</v>
      </c>
      <c r="D25" s="264"/>
      <c r="E25" s="1097" t="s">
        <v>1252</v>
      </c>
      <c r="F25" s="1097"/>
      <c r="G25" s="1097"/>
      <c r="H25" s="1097" t="s">
        <v>1220</v>
      </c>
      <c r="I25" s="264"/>
      <c r="J25" s="1097" t="s">
        <v>1252</v>
      </c>
      <c r="K25" s="69"/>
      <c r="L25" s="69"/>
      <c r="M25" s="69"/>
    </row>
    <row r="26" spans="1:13" ht="23.1" customHeight="1" thickBot="1">
      <c r="A26" s="2075" t="s">
        <v>127</v>
      </c>
      <c r="B26" s="2070"/>
      <c r="C26" s="1815">
        <f>'[6]p111--117écoR7'!C26</f>
        <v>257360.8</v>
      </c>
      <c r="D26" s="1815"/>
      <c r="E26" s="1815">
        <f>'[6]p111--117écoR7'!E26</f>
        <v>248472.4</v>
      </c>
      <c r="F26" s="2072"/>
      <c r="G26" s="2072"/>
      <c r="H26" s="1815">
        <f>'[6]p111--117écoR7'!H26</f>
        <v>17005.400000000001</v>
      </c>
      <c r="I26" s="1815"/>
      <c r="J26" s="1815">
        <f>'[6]p111--117écoR7'!J26</f>
        <v>16636.400000000001</v>
      </c>
      <c r="K26" s="2070"/>
      <c r="L26" s="2070"/>
      <c r="M26" s="2070" t="s">
        <v>246</v>
      </c>
    </row>
    <row r="27" spans="1:13" ht="18" customHeight="1" thickTop="1">
      <c r="A27" s="47"/>
      <c r="B27" s="728"/>
      <c r="C27" s="157"/>
      <c r="D27" s="157"/>
      <c r="E27" s="157"/>
      <c r="F27" s="156"/>
      <c r="G27" s="156"/>
      <c r="H27" s="157"/>
      <c r="I27" s="157"/>
      <c r="J27" s="157"/>
      <c r="K27" s="728"/>
      <c r="L27" s="728"/>
      <c r="M27" s="1098"/>
    </row>
    <row r="28" spans="1:13" ht="18" customHeight="1"/>
    <row r="29" spans="1:13" ht="18" customHeight="1" thickBot="1">
      <c r="A29" s="2" t="s">
        <v>165</v>
      </c>
      <c r="M29" s="114" t="s">
        <v>247</v>
      </c>
    </row>
    <row r="30" spans="1:13" ht="18" customHeight="1" thickTop="1">
      <c r="A30" s="1221"/>
      <c r="B30" s="1488"/>
      <c r="C30" s="2333" t="s">
        <v>250</v>
      </c>
      <c r="D30" s="2333"/>
      <c r="E30" s="1488"/>
      <c r="F30" s="2333" t="s">
        <v>249</v>
      </c>
      <c r="G30" s="2333"/>
      <c r="H30" s="1488"/>
      <c r="I30" s="2333" t="s">
        <v>248</v>
      </c>
      <c r="J30" s="2333"/>
      <c r="K30" s="1219"/>
      <c r="L30" s="1219"/>
      <c r="M30" s="1218"/>
    </row>
    <row r="31" spans="1:13" ht="18" customHeight="1">
      <c r="A31" s="232"/>
      <c r="B31" s="69"/>
      <c r="C31" s="2302" t="s">
        <v>83</v>
      </c>
      <c r="D31" s="2302"/>
      <c r="E31" s="69"/>
      <c r="F31" s="2302" t="s">
        <v>82</v>
      </c>
      <c r="G31" s="2302"/>
      <c r="H31" s="69"/>
      <c r="I31" s="2302" t="s">
        <v>81</v>
      </c>
      <c r="J31" s="2302"/>
      <c r="K31" s="69"/>
      <c r="L31" s="69"/>
      <c r="M31" s="142"/>
    </row>
    <row r="32" spans="1:13" ht="18" customHeight="1">
      <c r="A32" s="269"/>
      <c r="B32" s="1097"/>
      <c r="C32" s="1097">
        <v>2017</v>
      </c>
      <c r="D32" s="1097">
        <v>2016</v>
      </c>
      <c r="E32" s="1978"/>
      <c r="F32" s="1097">
        <v>2017</v>
      </c>
      <c r="G32" s="1097">
        <v>2016</v>
      </c>
      <c r="H32" s="1978"/>
      <c r="I32" s="1097">
        <v>2017</v>
      </c>
      <c r="J32" s="1097">
        <v>2016</v>
      </c>
      <c r="K32" s="69"/>
      <c r="L32" s="69"/>
      <c r="M32" s="142"/>
    </row>
    <row r="33" spans="1:13" ht="23.1" customHeight="1" thickBot="1">
      <c r="A33" s="2071" t="s">
        <v>1228</v>
      </c>
      <c r="B33" s="2072"/>
      <c r="C33" s="2073">
        <f>'[6]p111--117écoR7'!C33</f>
        <v>816</v>
      </c>
      <c r="D33" s="1815">
        <f>'[6]p111--117écoR7'!D33</f>
        <v>1161.0999999999999</v>
      </c>
      <c r="E33" s="2073"/>
      <c r="F33" s="2073">
        <f>'[6]p111--117écoR7'!F33</f>
        <v>3687.1</v>
      </c>
      <c r="G33" s="2073">
        <f>'[6]p111--117écoR7'!G33</f>
        <v>3472.5</v>
      </c>
      <c r="H33" s="2073"/>
      <c r="I33" s="1815">
        <f>'[6]p111--117écoR7'!I33</f>
        <v>523.1</v>
      </c>
      <c r="J33" s="2073">
        <f>'[6]p111--117écoR7'!J33</f>
        <v>589.9</v>
      </c>
      <c r="K33" s="2074"/>
      <c r="L33" s="2074"/>
      <c r="M33" s="2074" t="s">
        <v>1229</v>
      </c>
    </row>
    <row r="34" spans="1:13" ht="6" customHeight="1" thickTop="1">
      <c r="A34" s="47"/>
      <c r="B34" s="728"/>
      <c r="C34" s="157"/>
      <c r="D34" s="157"/>
      <c r="E34" s="157"/>
      <c r="F34" s="157"/>
      <c r="G34" s="157"/>
      <c r="H34" s="157"/>
      <c r="I34" s="157"/>
      <c r="J34" s="157"/>
      <c r="K34" s="728"/>
      <c r="L34" s="728"/>
      <c r="M34" s="1098"/>
    </row>
    <row r="35" spans="1:13" ht="18" customHeight="1">
      <c r="A35" s="98" t="s">
        <v>404</v>
      </c>
      <c r="B35" s="98"/>
      <c r="C35" s="98"/>
      <c r="M35" s="81" t="s">
        <v>405</v>
      </c>
    </row>
    <row r="36" spans="1:13" ht="18" customHeight="1"/>
    <row r="37" spans="1:13" ht="18" customHeight="1">
      <c r="A37" s="150" t="s">
        <v>111</v>
      </c>
      <c r="M37" s="107" t="s">
        <v>441</v>
      </c>
    </row>
    <row r="38" spans="1:13" ht="18" customHeight="1">
      <c r="A38" s="723" t="s">
        <v>506</v>
      </c>
      <c r="B38" s="723"/>
      <c r="M38" s="150" t="s">
        <v>392</v>
      </c>
    </row>
    <row r="39" spans="1:13" ht="18" customHeight="1" thickBot="1">
      <c r="A39" s="1225" t="s">
        <v>1222</v>
      </c>
      <c r="B39" s="723"/>
      <c r="C39" s="1226"/>
      <c r="D39" s="1226"/>
      <c r="E39" s="1226"/>
      <c r="F39" s="1226"/>
      <c r="G39" s="1226"/>
      <c r="H39" s="1226"/>
      <c r="I39" s="1226"/>
      <c r="J39" s="1226"/>
      <c r="K39" s="1226"/>
      <c r="L39" s="1226"/>
      <c r="M39" s="70" t="s">
        <v>1223</v>
      </c>
    </row>
    <row r="40" spans="1:13" ht="18" customHeight="1" thickTop="1">
      <c r="A40" s="1220"/>
      <c r="B40" s="1471"/>
      <c r="C40" s="1471" t="s">
        <v>873</v>
      </c>
      <c r="D40" s="1471"/>
      <c r="E40" s="1471"/>
      <c r="F40" s="2294" t="s">
        <v>908</v>
      </c>
      <c r="G40" s="2294"/>
      <c r="H40" s="1220"/>
      <c r="I40" s="1471" t="s">
        <v>909</v>
      </c>
      <c r="J40" s="1471"/>
      <c r="K40" s="1220"/>
      <c r="L40" s="1471"/>
      <c r="M40" s="1218"/>
    </row>
    <row r="41" spans="1:13" ht="18" customHeight="1">
      <c r="A41" s="232"/>
      <c r="B41" s="615"/>
      <c r="C41" s="615" t="s">
        <v>175</v>
      </c>
      <c r="D41" s="615"/>
      <c r="E41" s="615"/>
      <c r="F41" s="2302" t="s">
        <v>910</v>
      </c>
      <c r="G41" s="2302"/>
      <c r="H41" s="69"/>
      <c r="I41" s="615" t="s">
        <v>911</v>
      </c>
      <c r="J41" s="615"/>
      <c r="K41" s="69"/>
      <c r="L41" s="615"/>
      <c r="M41" s="142"/>
    </row>
    <row r="42" spans="1:13" ht="18" customHeight="1">
      <c r="A42" s="121" t="s">
        <v>15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149" t="s">
        <v>251</v>
      </c>
    </row>
    <row r="43" spans="1:13" ht="18" customHeight="1">
      <c r="A43" s="269" t="s">
        <v>18</v>
      </c>
      <c r="B43" s="623"/>
      <c r="C43" s="623">
        <f>'[6]p111--117écoR7'!C43</f>
        <v>3338</v>
      </c>
      <c r="D43" s="623"/>
      <c r="E43" s="623">
        <f>'[6]p111--117écoR7'!E43</f>
        <v>0</v>
      </c>
      <c r="F43" s="2365">
        <f>'[6]p111--117écoR7'!F43</f>
        <v>1012</v>
      </c>
      <c r="G43" s="2365"/>
      <c r="H43" s="750"/>
      <c r="I43" s="623">
        <f>'[6]p111--117écoR7'!I43</f>
        <v>1556</v>
      </c>
      <c r="J43" s="623"/>
      <c r="K43" s="750"/>
      <c r="L43" s="623"/>
      <c r="M43" s="139" t="s">
        <v>252</v>
      </c>
    </row>
    <row r="44" spans="1:13" ht="18" customHeight="1">
      <c r="A44" s="269" t="s">
        <v>19</v>
      </c>
      <c r="B44" s="623"/>
      <c r="C44" s="623">
        <f>'[6]p111--117écoR7'!C44</f>
        <v>115717</v>
      </c>
      <c r="D44" s="623"/>
      <c r="E44" s="623">
        <f>'[6]p111--117écoR7'!E44</f>
        <v>0</v>
      </c>
      <c r="F44" s="2365">
        <f>'[6]p111--117écoR7'!F44</f>
        <v>29043</v>
      </c>
      <c r="G44" s="2365"/>
      <c r="H44" s="750"/>
      <c r="I44" s="623">
        <f>'[6]p111--117écoR7'!I44</f>
        <v>62483</v>
      </c>
      <c r="J44" s="623"/>
      <c r="K44" s="750"/>
      <c r="L44" s="623"/>
      <c r="M44" s="139" t="s">
        <v>253</v>
      </c>
    </row>
    <row r="45" spans="1:13" ht="18" customHeight="1">
      <c r="A45" s="46" t="s">
        <v>16</v>
      </c>
      <c r="B45" s="623"/>
      <c r="C45" s="623"/>
      <c r="D45" s="623"/>
      <c r="E45" s="623"/>
      <c r="F45" s="623"/>
      <c r="G45" s="623"/>
      <c r="H45" s="623"/>
      <c r="I45" s="623"/>
      <c r="J45" s="623"/>
      <c r="K45" s="623"/>
      <c r="L45" s="623"/>
      <c r="M45" s="166" t="s">
        <v>254</v>
      </c>
    </row>
    <row r="46" spans="1:13" ht="18" customHeight="1">
      <c r="A46" s="269" t="s">
        <v>18</v>
      </c>
      <c r="B46" s="623"/>
      <c r="C46" s="623">
        <f>'[6]p111--117écoR7'!C46</f>
        <v>41975</v>
      </c>
      <c r="D46" s="623"/>
      <c r="E46" s="623">
        <f>'[6]p111--117écoR7'!E46</f>
        <v>0</v>
      </c>
      <c r="F46" s="2365">
        <f>'[6]p111--117écoR7'!F46</f>
        <v>10364</v>
      </c>
      <c r="G46" s="2365"/>
      <c r="H46" s="750"/>
      <c r="I46" s="623">
        <f>'[6]p111--117écoR7'!I46</f>
        <v>31574</v>
      </c>
      <c r="J46" s="623"/>
      <c r="K46" s="750"/>
      <c r="L46" s="623"/>
      <c r="M46" s="139" t="s">
        <v>252</v>
      </c>
    </row>
    <row r="47" spans="1:13" ht="18" customHeight="1">
      <c r="A47" s="269" t="s">
        <v>19</v>
      </c>
      <c r="B47" s="623"/>
      <c r="C47" s="623">
        <f>'[6]p111--117écoR7'!C47</f>
        <v>147832</v>
      </c>
      <c r="D47" s="623"/>
      <c r="E47" s="623">
        <f>'[6]p111--117écoR7'!E47</f>
        <v>0</v>
      </c>
      <c r="F47" s="2365">
        <f>'[6]p111--117écoR7'!F47</f>
        <v>45503</v>
      </c>
      <c r="G47" s="2365"/>
      <c r="H47" s="750"/>
      <c r="I47" s="623">
        <f>'[6]p111--117écoR7'!I47</f>
        <v>102115</v>
      </c>
      <c r="J47" s="623"/>
      <c r="K47" s="750"/>
      <c r="L47" s="623"/>
      <c r="M47" s="139" t="s">
        <v>253</v>
      </c>
    </row>
    <row r="48" spans="1:13" ht="18" customHeight="1">
      <c r="A48" s="46" t="s">
        <v>1271</v>
      </c>
      <c r="B48" s="623"/>
      <c r="C48" s="623"/>
      <c r="D48" s="623"/>
      <c r="E48" s="623"/>
      <c r="F48" s="623"/>
      <c r="G48" s="623"/>
      <c r="H48" s="623"/>
      <c r="I48" s="623"/>
      <c r="J48" s="623"/>
      <c r="K48" s="623"/>
      <c r="L48" s="623"/>
      <c r="M48" s="149" t="s">
        <v>1253</v>
      </c>
    </row>
    <row r="49" spans="1:13" ht="18" customHeight="1">
      <c r="A49" s="269" t="s">
        <v>18</v>
      </c>
      <c r="B49" s="623"/>
      <c r="C49" s="623">
        <f>'[6]p111--117écoR7'!C49</f>
        <v>731</v>
      </c>
      <c r="D49" s="623"/>
      <c r="E49" s="623">
        <f>'[6]p111--117écoR7'!E49</f>
        <v>0</v>
      </c>
      <c r="F49" s="2365">
        <f>'[6]p111--117écoR7'!F49</f>
        <v>420</v>
      </c>
      <c r="G49" s="2365"/>
      <c r="H49" s="751"/>
      <c r="I49" s="623">
        <f>'[6]p111--117écoR7'!I49</f>
        <v>305</v>
      </c>
      <c r="J49" s="623"/>
      <c r="K49" s="750"/>
      <c r="L49" s="623"/>
      <c r="M49" s="139" t="s">
        <v>252</v>
      </c>
    </row>
    <row r="50" spans="1:13" ht="18" customHeight="1">
      <c r="A50" s="269" t="s">
        <v>19</v>
      </c>
      <c r="B50" s="623"/>
      <c r="C50" s="623">
        <f>'[6]p111--117écoR7'!C50</f>
        <v>39604</v>
      </c>
      <c r="D50" s="623"/>
      <c r="E50" s="623">
        <f>'[6]p111--117écoR7'!E50</f>
        <v>0</v>
      </c>
      <c r="F50" s="2365">
        <f>'[6]p111--117écoR7'!F50</f>
        <v>23124</v>
      </c>
      <c r="G50" s="2365"/>
      <c r="H50" s="750"/>
      <c r="I50" s="623">
        <f>'[6]p111--117écoR7'!I50</f>
        <v>15795</v>
      </c>
      <c r="J50" s="623"/>
      <c r="K50" s="750"/>
      <c r="L50" s="623"/>
      <c r="M50" s="139" t="s">
        <v>253</v>
      </c>
    </row>
    <row r="51" spans="1:13" s="302" customFormat="1" ht="18" customHeight="1">
      <c r="A51" s="46" t="s">
        <v>17</v>
      </c>
      <c r="B51" s="623"/>
      <c r="C51" s="623"/>
      <c r="D51" s="623"/>
      <c r="E51" s="623"/>
      <c r="F51" s="623"/>
      <c r="G51" s="623"/>
      <c r="H51" s="623"/>
      <c r="I51" s="623"/>
      <c r="J51" s="623"/>
      <c r="K51" s="623"/>
      <c r="L51" s="623"/>
      <c r="M51" s="149" t="s">
        <v>256</v>
      </c>
    </row>
    <row r="52" spans="1:13" s="302" customFormat="1" ht="18" customHeight="1">
      <c r="A52" s="269" t="s">
        <v>18</v>
      </c>
      <c r="B52" s="623"/>
      <c r="C52" s="623">
        <f>'[6]p111--117écoR7'!C52</f>
        <v>3019</v>
      </c>
      <c r="D52" s="623"/>
      <c r="E52" s="623">
        <f>'[6]p111--117écoR7'!E52</f>
        <v>0</v>
      </c>
      <c r="F52" s="2365">
        <f>'[6]p111--117écoR7'!F52</f>
        <v>662</v>
      </c>
      <c r="G52" s="2365"/>
      <c r="H52" s="750"/>
      <c r="I52" s="623">
        <f>'[6]p111--117écoR7'!I52</f>
        <v>1316</v>
      </c>
      <c r="J52" s="623"/>
      <c r="K52" s="750"/>
      <c r="L52" s="623"/>
      <c r="M52" s="139" t="s">
        <v>252</v>
      </c>
    </row>
    <row r="53" spans="1:13" s="302" customFormat="1" ht="18" customHeight="1">
      <c r="A53" s="269" t="s">
        <v>19</v>
      </c>
      <c r="B53" s="623"/>
      <c r="C53" s="623">
        <f>'[6]p111--117écoR7'!C53</f>
        <v>164908</v>
      </c>
      <c r="D53" s="623"/>
      <c r="E53" s="623">
        <f>'[6]p111--117écoR7'!E53</f>
        <v>0</v>
      </c>
      <c r="F53" s="2365">
        <f>'[6]p111--117écoR7'!F53</f>
        <v>36437</v>
      </c>
      <c r="G53" s="2365"/>
      <c r="H53" s="750"/>
      <c r="I53" s="623">
        <f>'[6]p111--117écoR7'!I53</f>
        <v>71793</v>
      </c>
      <c r="J53" s="623"/>
      <c r="K53" s="750"/>
      <c r="L53" s="623"/>
      <c r="M53" s="139" t="s">
        <v>253</v>
      </c>
    </row>
    <row r="54" spans="1:13" ht="18" customHeight="1">
      <c r="A54" s="46" t="s">
        <v>880</v>
      </c>
      <c r="B54" s="623"/>
      <c r="C54" s="623"/>
      <c r="D54" s="623"/>
      <c r="E54" s="623"/>
      <c r="F54" s="623"/>
      <c r="G54" s="623"/>
      <c r="H54" s="623"/>
      <c r="I54" s="623"/>
      <c r="J54" s="623"/>
      <c r="K54" s="623"/>
      <c r="L54" s="623"/>
      <c r="M54" s="149" t="s">
        <v>257</v>
      </c>
    </row>
    <row r="55" spans="1:13" ht="18" customHeight="1">
      <c r="A55" s="46" t="s">
        <v>18</v>
      </c>
      <c r="B55" s="624"/>
      <c r="C55" s="624">
        <f>'[6]p111--117écoR7'!C55</f>
        <v>49063</v>
      </c>
      <c r="D55" s="624"/>
      <c r="E55" s="624">
        <f>'[6]p111--117écoR7'!E55</f>
        <v>0</v>
      </c>
      <c r="F55" s="2367">
        <f>'[6]p111--117écoR7'!F55</f>
        <v>12458</v>
      </c>
      <c r="G55" s="2367"/>
      <c r="H55" s="752"/>
      <c r="I55" s="624">
        <f>'[6]p111--117écoR7'!I55</f>
        <v>34751</v>
      </c>
      <c r="J55" s="624"/>
      <c r="K55" s="752"/>
      <c r="L55" s="624"/>
      <c r="M55" s="149" t="s">
        <v>252</v>
      </c>
    </row>
    <row r="56" spans="1:13" ht="18" customHeight="1" thickBot="1">
      <c r="A56" s="1196" t="s">
        <v>19</v>
      </c>
      <c r="B56" s="1512"/>
      <c r="C56" s="1512">
        <f>'[6]p111--117écoR7'!C56</f>
        <v>468061</v>
      </c>
      <c r="D56" s="1512"/>
      <c r="E56" s="1512">
        <f>'[6]p111--117écoR7'!E56</f>
        <v>0</v>
      </c>
      <c r="F56" s="2368">
        <f>'[6]p111--117écoR7'!F56</f>
        <v>134107</v>
      </c>
      <c r="G56" s="2368"/>
      <c r="H56" s="1569"/>
      <c r="I56" s="1512">
        <f>'[6]p111--117écoR7'!I56</f>
        <v>252186</v>
      </c>
      <c r="J56" s="1512"/>
      <c r="K56" s="1569"/>
      <c r="L56" s="1512"/>
      <c r="M56" s="1267" t="s">
        <v>253</v>
      </c>
    </row>
    <row r="57" spans="1:13" ht="60.75" customHeight="1" thickTop="1" thickBot="1">
      <c r="A57" s="47"/>
      <c r="B57" s="1127"/>
      <c r="C57" s="1127"/>
      <c r="D57" s="1127"/>
      <c r="E57" s="1127"/>
      <c r="F57" s="1127"/>
      <c r="G57" s="1127"/>
      <c r="H57" s="1570"/>
      <c r="I57" s="1127"/>
      <c r="J57" s="1127"/>
      <c r="K57" s="1570"/>
      <c r="L57" s="1127"/>
      <c r="M57" s="1128"/>
    </row>
    <row r="58" spans="1:13" ht="13.5" customHeight="1" thickTop="1">
      <c r="A58" s="1571"/>
      <c r="B58" s="1572"/>
      <c r="C58" s="1572"/>
      <c r="D58" s="1572"/>
      <c r="E58" s="1572"/>
      <c r="F58" s="1572"/>
      <c r="G58" s="1572"/>
      <c r="H58" s="1573"/>
      <c r="I58" s="1572"/>
      <c r="J58" s="1572"/>
      <c r="K58" s="1573"/>
      <c r="L58" s="1572"/>
      <c r="M58" s="1574"/>
    </row>
    <row r="59" spans="1:13" ht="18" customHeight="1">
      <c r="A59" s="47"/>
      <c r="B59" s="1127"/>
      <c r="C59" s="1127"/>
      <c r="D59" s="1127"/>
      <c r="E59" s="1127"/>
      <c r="F59" s="1127"/>
      <c r="G59" s="1127"/>
      <c r="H59" s="1570"/>
      <c r="I59" s="1127"/>
      <c r="J59" s="1127"/>
      <c r="K59" s="1570"/>
      <c r="L59" s="1127"/>
      <c r="M59" s="1128"/>
    </row>
    <row r="60" spans="1:13" ht="15.95" customHeight="1" thickBot="1">
      <c r="A60" s="1225" t="s">
        <v>1224</v>
      </c>
      <c r="B60" s="723"/>
      <c r="C60" s="1226"/>
      <c r="D60" s="1226"/>
      <c r="E60" s="1226"/>
      <c r="F60" s="1226"/>
      <c r="G60" s="1226"/>
      <c r="H60" s="1226"/>
      <c r="I60" s="1226"/>
      <c r="J60" s="1226"/>
      <c r="K60" s="1226"/>
      <c r="L60" s="1226"/>
      <c r="M60" s="70" t="s">
        <v>1225</v>
      </c>
    </row>
    <row r="61" spans="1:13" s="263" customFormat="1" ht="18" customHeight="1" thickTop="1">
      <c r="A61" s="1220"/>
      <c r="B61" s="1471"/>
      <c r="C61" s="1471" t="s">
        <v>873</v>
      </c>
      <c r="D61" s="1471"/>
      <c r="E61" s="1471"/>
      <c r="F61" s="2294" t="s">
        <v>908</v>
      </c>
      <c r="G61" s="2294"/>
      <c r="H61" s="1220"/>
      <c r="I61" s="1471" t="s">
        <v>909</v>
      </c>
      <c r="J61" s="1471"/>
      <c r="K61" s="1220"/>
      <c r="L61" s="1471"/>
      <c r="M61" s="1218"/>
    </row>
    <row r="62" spans="1:13" s="317" customFormat="1" ht="18" customHeight="1">
      <c r="A62" s="232"/>
      <c r="B62" s="1474"/>
      <c r="C62" s="1474" t="s">
        <v>175</v>
      </c>
      <c r="D62" s="1474"/>
      <c r="E62" s="1474"/>
      <c r="F62" s="2302" t="s">
        <v>910</v>
      </c>
      <c r="G62" s="2302"/>
      <c r="H62" s="69"/>
      <c r="I62" s="1474" t="s">
        <v>911</v>
      </c>
      <c r="J62" s="1474"/>
      <c r="K62" s="69"/>
      <c r="L62" s="1474"/>
      <c r="M62" s="142"/>
    </row>
    <row r="63" spans="1:13" s="302" customFormat="1" ht="18" customHeight="1">
      <c r="A63" s="121" t="s">
        <v>15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149" t="s">
        <v>251</v>
      </c>
    </row>
    <row r="64" spans="1:13" s="302" customFormat="1" ht="18" customHeight="1">
      <c r="A64" s="269" t="s">
        <v>18</v>
      </c>
      <c r="B64" s="1495"/>
      <c r="C64" s="1495">
        <f>'[6]p111--117écoR7'!C64</f>
        <v>2909</v>
      </c>
      <c r="D64" s="1495"/>
      <c r="E64" s="1495">
        <f>'[6]p111--117écoR7'!E64</f>
        <v>0</v>
      </c>
      <c r="F64" s="2365">
        <f>'[6]p111--117écoR7'!F64</f>
        <v>652</v>
      </c>
      <c r="G64" s="2365"/>
      <c r="H64" s="750"/>
      <c r="I64" s="1495">
        <f>'[6]p111--117écoR7'!I64</f>
        <v>1400</v>
      </c>
      <c r="J64" s="1495"/>
      <c r="K64" s="750"/>
      <c r="L64" s="1495"/>
      <c r="M64" s="139" t="s">
        <v>252</v>
      </c>
    </row>
    <row r="65" spans="1:13" ht="18" customHeight="1">
      <c r="A65" s="269" t="s">
        <v>19</v>
      </c>
      <c r="B65" s="1495"/>
      <c r="C65" s="1495">
        <f>'[6]p111--117écoR7'!C65</f>
        <v>108089</v>
      </c>
      <c r="D65" s="1495"/>
      <c r="E65" s="1495">
        <f>'[6]p111--117écoR7'!E65</f>
        <v>0</v>
      </c>
      <c r="F65" s="2365">
        <f>'[6]p111--117écoR7'!F65</f>
        <v>20392</v>
      </c>
      <c r="G65" s="2365"/>
      <c r="H65" s="750"/>
      <c r="I65" s="1495">
        <f>'[6]p111--117écoR7'!I65</f>
        <v>64008</v>
      </c>
      <c r="J65" s="1495"/>
      <c r="K65" s="750"/>
      <c r="L65" s="1495"/>
      <c r="M65" s="139" t="s">
        <v>253</v>
      </c>
    </row>
    <row r="66" spans="1:13" ht="18" customHeight="1">
      <c r="A66" s="46" t="s">
        <v>16</v>
      </c>
      <c r="B66" s="1495"/>
      <c r="C66" s="1495"/>
      <c r="D66" s="1495"/>
      <c r="E66" s="1495"/>
      <c r="F66" s="1495"/>
      <c r="G66" s="1495"/>
      <c r="H66" s="1495"/>
      <c r="I66" s="1495"/>
      <c r="J66" s="1495"/>
      <c r="K66" s="1495"/>
      <c r="L66" s="1495"/>
      <c r="M66" s="166" t="s">
        <v>254</v>
      </c>
    </row>
    <row r="67" spans="1:13" ht="18" customHeight="1">
      <c r="A67" s="269" t="s">
        <v>18</v>
      </c>
      <c r="B67" s="1495"/>
      <c r="C67" s="1495">
        <f>'[6]p111--117écoR7'!C67</f>
        <v>44467</v>
      </c>
      <c r="D67" s="1495"/>
      <c r="E67" s="1495">
        <f>'[6]p111--117écoR7'!E67</f>
        <v>0</v>
      </c>
      <c r="F67" s="2365">
        <f>'[6]p111--117écoR7'!F67</f>
        <v>7739</v>
      </c>
      <c r="G67" s="2365"/>
      <c r="H67" s="750"/>
      <c r="I67" s="1495">
        <f>'[6]p111--117écoR7'!I67</f>
        <v>36689</v>
      </c>
      <c r="J67" s="1495"/>
      <c r="K67" s="750"/>
      <c r="L67" s="1495"/>
      <c r="M67" s="139" t="s">
        <v>252</v>
      </c>
    </row>
    <row r="68" spans="1:13" s="263" customFormat="1" ht="18" customHeight="1">
      <c r="A68" s="269" t="s">
        <v>19</v>
      </c>
      <c r="B68" s="1495"/>
      <c r="C68" s="1495">
        <f>'[6]p111--117écoR7'!C68</f>
        <v>123360</v>
      </c>
      <c r="D68" s="1495"/>
      <c r="E68" s="1495">
        <f>'[6]p111--117écoR7'!E68</f>
        <v>0</v>
      </c>
      <c r="F68" s="2365">
        <f>'[6]p111--117écoR7'!F68</f>
        <v>31830</v>
      </c>
      <c r="G68" s="2365"/>
      <c r="H68" s="750"/>
      <c r="I68" s="1495">
        <f>'[6]p111--117écoR7'!I68</f>
        <v>91290</v>
      </c>
      <c r="J68" s="1495"/>
      <c r="K68" s="750"/>
      <c r="L68" s="1495"/>
      <c r="M68" s="139" t="s">
        <v>253</v>
      </c>
    </row>
    <row r="69" spans="1:13" ht="18" customHeight="1">
      <c r="A69" s="46" t="s">
        <v>1254</v>
      </c>
      <c r="B69" s="1495"/>
      <c r="C69" s="1495"/>
      <c r="D69" s="1495"/>
      <c r="E69" s="1495"/>
      <c r="F69" s="1495"/>
      <c r="G69" s="1495"/>
      <c r="H69" s="1495"/>
      <c r="I69" s="1495"/>
      <c r="J69" s="1495"/>
      <c r="K69" s="1495"/>
      <c r="L69" s="1495"/>
      <c r="M69" s="149" t="s">
        <v>1253</v>
      </c>
    </row>
    <row r="70" spans="1:13" ht="18" customHeight="1">
      <c r="A70" s="269" t="s">
        <v>18</v>
      </c>
      <c r="B70" s="1495"/>
      <c r="C70" s="1495">
        <f>'[6]p111--117écoR7'!C70</f>
        <v>478</v>
      </c>
      <c r="D70" s="1495"/>
      <c r="E70" s="1495">
        <f>'[6]p111--117écoR7'!E70</f>
        <v>0</v>
      </c>
      <c r="F70" s="2365">
        <f>'[6]p111--117écoR7'!F70</f>
        <v>276</v>
      </c>
      <c r="G70" s="2365"/>
      <c r="H70" s="751"/>
      <c r="I70" s="1495">
        <f>'[6]p111--117écoR7'!I70</f>
        <v>190</v>
      </c>
      <c r="J70" s="1495"/>
      <c r="K70" s="750"/>
      <c r="L70" s="1495"/>
      <c r="M70" s="139" t="s">
        <v>252</v>
      </c>
    </row>
    <row r="71" spans="1:13" ht="18" customHeight="1">
      <c r="A71" s="269" t="s">
        <v>19</v>
      </c>
      <c r="B71" s="1495"/>
      <c r="C71" s="1495">
        <f>'[6]p111--117écoR7'!C71</f>
        <v>32444</v>
      </c>
      <c r="D71" s="1495"/>
      <c r="E71" s="1495">
        <f>'[6]p111--117écoR7'!E71</f>
        <v>0</v>
      </c>
      <c r="F71" s="2365">
        <f>'[6]p111--117écoR7'!F71</f>
        <v>15874</v>
      </c>
      <c r="G71" s="2365"/>
      <c r="H71" s="750"/>
      <c r="I71" s="1495">
        <f>'[6]p111--117écoR7'!I71</f>
        <v>14470</v>
      </c>
      <c r="J71" s="1495"/>
      <c r="K71" s="750"/>
      <c r="L71" s="1495"/>
      <c r="M71" s="139" t="s">
        <v>253</v>
      </c>
    </row>
    <row r="72" spans="1:13" ht="18" customHeight="1">
      <c r="A72" s="46" t="s">
        <v>17</v>
      </c>
      <c r="B72" s="1495"/>
      <c r="C72" s="1495"/>
      <c r="D72" s="1495"/>
      <c r="E72" s="1495"/>
      <c r="F72" s="1495"/>
      <c r="G72" s="1495"/>
      <c r="H72" s="1495"/>
      <c r="I72" s="1495"/>
      <c r="J72" s="1495"/>
      <c r="K72" s="1495"/>
      <c r="L72" s="1495"/>
      <c r="M72" s="149" t="s">
        <v>256</v>
      </c>
    </row>
    <row r="73" spans="1:13" ht="18" customHeight="1">
      <c r="A73" s="269" t="s">
        <v>18</v>
      </c>
      <c r="B73" s="1495"/>
      <c r="C73" s="1495">
        <f>'[6]p111--117écoR7'!C73</f>
        <v>2437</v>
      </c>
      <c r="D73" s="1495"/>
      <c r="E73" s="1495">
        <f>'[6]p111--117écoR7'!E73</f>
        <v>0</v>
      </c>
      <c r="F73" s="2365">
        <f>'[6]p111--117écoR7'!F73</f>
        <v>873</v>
      </c>
      <c r="G73" s="2365"/>
      <c r="H73" s="750"/>
      <c r="I73" s="1495">
        <f>'[6]p111--117écoR7'!I73</f>
        <v>801</v>
      </c>
      <c r="J73" s="1495"/>
      <c r="K73" s="750"/>
      <c r="L73" s="1495"/>
      <c r="M73" s="139" t="s">
        <v>252</v>
      </c>
    </row>
    <row r="74" spans="1:13" ht="18" customHeight="1">
      <c r="A74" s="269" t="s">
        <v>19</v>
      </c>
      <c r="B74" s="1495"/>
      <c r="C74" s="1495">
        <f>'[6]p111--117écoR7'!C74</f>
        <v>151019</v>
      </c>
      <c r="D74" s="1495"/>
      <c r="E74" s="1495">
        <f>'[6]p111--117écoR7'!E74</f>
        <v>0</v>
      </c>
      <c r="F74" s="2365">
        <f>'[6]p111--117écoR7'!F74</f>
        <v>52486</v>
      </c>
      <c r="G74" s="2365"/>
      <c r="H74" s="750"/>
      <c r="I74" s="1495">
        <f>'[6]p111--117écoR7'!I74</f>
        <v>51031</v>
      </c>
      <c r="J74" s="1495"/>
      <c r="K74" s="750"/>
      <c r="L74" s="1495"/>
      <c r="M74" s="139" t="s">
        <v>253</v>
      </c>
    </row>
    <row r="75" spans="1:13" ht="18" customHeight="1">
      <c r="A75" s="46" t="s">
        <v>880</v>
      </c>
      <c r="B75" s="1495"/>
      <c r="C75" s="1495"/>
      <c r="D75" s="1495"/>
      <c r="E75" s="1495"/>
      <c r="F75" s="1495"/>
      <c r="G75" s="1495"/>
      <c r="H75" s="1495"/>
      <c r="I75" s="1495"/>
      <c r="J75" s="1495"/>
      <c r="K75" s="1495"/>
      <c r="L75" s="1495"/>
      <c r="M75" s="149" t="s">
        <v>257</v>
      </c>
    </row>
    <row r="76" spans="1:13" ht="18" customHeight="1">
      <c r="A76" s="46" t="s">
        <v>18</v>
      </c>
      <c r="B76" s="1496"/>
      <c r="C76" s="1496">
        <f>'[6]p111--117écoR7'!C76</f>
        <v>50291</v>
      </c>
      <c r="D76" s="1496"/>
      <c r="E76" s="1496">
        <f>'[6]p111--117écoR7'!E76</f>
        <v>0</v>
      </c>
      <c r="F76" s="2367">
        <f>'[6]p111--117écoR7'!F76</f>
        <v>9540</v>
      </c>
      <c r="G76" s="2367"/>
      <c r="H76" s="752"/>
      <c r="I76" s="1496">
        <f>'[6]p111--117écoR7'!I76</f>
        <v>39080</v>
      </c>
      <c r="J76" s="1496"/>
      <c r="K76" s="752"/>
      <c r="L76" s="1496"/>
      <c r="M76" s="149" t="s">
        <v>252</v>
      </c>
    </row>
    <row r="77" spans="1:13" ht="18" customHeight="1" thickBot="1">
      <c r="A77" s="1196" t="s">
        <v>19</v>
      </c>
      <c r="B77" s="1512"/>
      <c r="C77" s="1512">
        <f>'[6]p111--117écoR7'!C77</f>
        <v>414912</v>
      </c>
      <c r="D77" s="1512"/>
      <c r="E77" s="1512">
        <f>'[6]p111--117écoR7'!E77</f>
        <v>0</v>
      </c>
      <c r="F77" s="2368">
        <f>'[6]p111--117écoR7'!F77</f>
        <v>120582</v>
      </c>
      <c r="G77" s="2368"/>
      <c r="H77" s="1569"/>
      <c r="I77" s="1512">
        <f>'[6]p111--117écoR7'!I77</f>
        <v>220799</v>
      </c>
      <c r="J77" s="1512"/>
      <c r="K77" s="1569"/>
      <c r="L77" s="1512"/>
      <c r="M77" s="1267" t="s">
        <v>253</v>
      </c>
    </row>
    <row r="78" spans="1:13" ht="15.95" customHeight="1" thickTop="1">
      <c r="A78" s="102" t="s">
        <v>406</v>
      </c>
      <c r="B78" s="102"/>
      <c r="K78" s="726"/>
      <c r="L78" s="726"/>
      <c r="M78" s="265" t="s">
        <v>408</v>
      </c>
    </row>
    <row r="79" spans="1:13" ht="15.95" customHeight="1">
      <c r="A79" s="102" t="s">
        <v>407</v>
      </c>
      <c r="B79" s="102"/>
      <c r="K79" s="726"/>
      <c r="L79" s="726"/>
      <c r="M79" s="81" t="s">
        <v>409</v>
      </c>
    </row>
    <row r="80" spans="1:13" ht="18" customHeight="1">
      <c r="D80" s="153"/>
      <c r="G80" s="727"/>
    </row>
    <row r="81" spans="1:13" ht="18" customHeight="1">
      <c r="A81" s="431" t="s">
        <v>128</v>
      </c>
      <c r="B81" s="427"/>
      <c r="C81" s="263"/>
      <c r="G81" s="727"/>
      <c r="K81" s="427"/>
      <c r="L81" s="427"/>
      <c r="M81" s="428" t="s">
        <v>258</v>
      </c>
    </row>
    <row r="82" spans="1:13" ht="18" customHeight="1">
      <c r="A82" s="719"/>
      <c r="B82" s="263"/>
      <c r="C82" s="263"/>
      <c r="D82" s="263"/>
      <c r="E82" s="263"/>
      <c r="F82" s="263"/>
      <c r="G82" s="727"/>
      <c r="H82" s="263"/>
      <c r="I82" s="263"/>
      <c r="J82" s="263"/>
      <c r="K82" s="263"/>
      <c r="L82" s="263"/>
      <c r="M82" s="263"/>
    </row>
    <row r="83" spans="1:13" ht="18" customHeight="1">
      <c r="A83" s="150" t="s">
        <v>112</v>
      </c>
      <c r="M83" s="107" t="s">
        <v>259</v>
      </c>
    </row>
    <row r="84" spans="1:13" ht="15.95" customHeight="1" thickBot="1">
      <c r="A84" s="103" t="s">
        <v>20</v>
      </c>
      <c r="M84" s="81" t="s">
        <v>260</v>
      </c>
    </row>
    <row r="85" spans="1:13" ht="18" customHeight="1" thickTop="1">
      <c r="A85" s="1387"/>
      <c r="B85" s="1322"/>
      <c r="C85" s="1322"/>
      <c r="D85" s="1323"/>
      <c r="E85" s="1323">
        <v>2017</v>
      </c>
      <c r="F85" s="1323"/>
      <c r="G85" s="1576"/>
      <c r="H85" s="1323">
        <v>2016</v>
      </c>
      <c r="I85" s="1316"/>
      <c r="J85" s="1318"/>
      <c r="K85" s="1319"/>
      <c r="L85" s="1319"/>
      <c r="M85" s="1316"/>
    </row>
    <row r="86" spans="1:13" ht="18" customHeight="1">
      <c r="A86" s="262" t="s">
        <v>586</v>
      </c>
      <c r="B86" s="69"/>
      <c r="C86" s="69"/>
      <c r="D86" s="615"/>
      <c r="E86" s="2165"/>
      <c r="F86" s="753"/>
      <c r="G86" s="2165"/>
      <c r="H86" s="2165"/>
      <c r="I86" s="615"/>
      <c r="J86" s="69"/>
      <c r="K86" s="69"/>
      <c r="L86" s="69"/>
      <c r="M86" s="150" t="s">
        <v>594</v>
      </c>
    </row>
    <row r="87" spans="1:13" ht="18" customHeight="1">
      <c r="A87" s="269" t="s">
        <v>912</v>
      </c>
      <c r="B87" s="62"/>
      <c r="C87" s="62"/>
      <c r="D87" s="32"/>
      <c r="E87" s="271">
        <f>'[9]p111--117écoR7'!E87</f>
        <v>23.1</v>
      </c>
      <c r="F87" s="271"/>
      <c r="G87" s="271"/>
      <c r="H87" s="271">
        <f>'[9]p111--117écoR7'!H87</f>
        <v>20.399999999999999</v>
      </c>
      <c r="I87" s="32"/>
      <c r="J87" s="62"/>
      <c r="K87" s="62"/>
      <c r="L87" s="62"/>
      <c r="M87" s="239" t="s">
        <v>913</v>
      </c>
    </row>
    <row r="88" spans="1:13" ht="18" customHeight="1" thickBot="1">
      <c r="A88" s="1275" t="s">
        <v>914</v>
      </c>
      <c r="B88" s="1294"/>
      <c r="C88" s="1294"/>
      <c r="D88" s="1295"/>
      <c r="E88" s="1295">
        <f>'[9]p111--117écoR7'!E88</f>
        <v>9.6</v>
      </c>
      <c r="F88" s="1295"/>
      <c r="G88" s="1295"/>
      <c r="H88" s="1295">
        <f>'[9]p111--117écoR7'!H88</f>
        <v>8.6999999999999993</v>
      </c>
      <c r="I88" s="1295"/>
      <c r="J88" s="1294"/>
      <c r="K88" s="1294"/>
      <c r="L88" s="1294"/>
      <c r="M88" s="1207" t="s">
        <v>915</v>
      </c>
    </row>
    <row r="89" spans="1:13" ht="15.95" customHeight="1" thickTop="1">
      <c r="A89" s="102" t="s">
        <v>482</v>
      </c>
      <c r="F89" s="753"/>
      <c r="M89" s="81" t="s">
        <v>483</v>
      </c>
    </row>
    <row r="90" spans="1:13" ht="18" customHeight="1">
      <c r="A90" s="102"/>
      <c r="F90" s="753"/>
    </row>
    <row r="91" spans="1:13" ht="18" customHeight="1">
      <c r="A91" s="150" t="s">
        <v>590</v>
      </c>
      <c r="B91" s="153"/>
      <c r="C91" s="153"/>
      <c r="D91" s="612"/>
      <c r="E91" s="153"/>
      <c r="F91" s="336"/>
      <c r="G91" s="153"/>
      <c r="H91" s="153"/>
      <c r="I91" s="612"/>
      <c r="J91" s="153"/>
      <c r="K91" s="153"/>
      <c r="L91" s="153"/>
      <c r="M91" s="468" t="s">
        <v>598</v>
      </c>
    </row>
    <row r="92" spans="1:13" ht="18" customHeight="1" thickBot="1">
      <c r="A92" s="124" t="s">
        <v>20</v>
      </c>
      <c r="B92" s="229"/>
      <c r="C92" s="229"/>
      <c r="D92" s="229"/>
      <c r="E92" s="229"/>
      <c r="F92" s="754"/>
      <c r="G92" s="229"/>
      <c r="H92" s="229"/>
      <c r="I92" s="229"/>
      <c r="J92" s="229"/>
      <c r="K92" s="229"/>
      <c r="L92" s="229"/>
      <c r="M92" s="229" t="s">
        <v>260</v>
      </c>
    </row>
    <row r="93" spans="1:13" ht="18" customHeight="1" thickTop="1">
      <c r="A93" s="1387"/>
      <c r="B93" s="1322"/>
      <c r="C93" s="1322"/>
      <c r="D93" s="1323"/>
      <c r="E93" s="1323">
        <v>2017</v>
      </c>
      <c r="F93" s="1323"/>
      <c r="G93" s="1316"/>
      <c r="H93" s="1323">
        <v>2016</v>
      </c>
      <c r="I93" s="1316"/>
      <c r="J93" s="1318"/>
      <c r="K93" s="1319"/>
      <c r="L93" s="1319"/>
      <c r="M93" s="1316"/>
    </row>
    <row r="94" spans="1:13" ht="18" customHeight="1">
      <c r="A94" s="518" t="s">
        <v>725</v>
      </c>
      <c r="B94" s="734"/>
      <c r="C94" s="731"/>
      <c r="D94" s="732"/>
      <c r="E94" s="1987">
        <f>'[9]p111--117écoR7'!E94</f>
        <v>3551.8</v>
      </c>
      <c r="F94" s="519"/>
      <c r="G94" s="1987"/>
      <c r="H94" s="1987">
        <f>'[9]p111--117écoR7'!H94</f>
        <v>3342</v>
      </c>
      <c r="I94" s="247"/>
      <c r="J94" s="272"/>
      <c r="K94" s="272"/>
      <c r="L94" s="272"/>
      <c r="M94" s="755" t="s">
        <v>916</v>
      </c>
    </row>
    <row r="95" spans="1:13" ht="18" customHeight="1" thickBot="1">
      <c r="A95" s="1183" t="s">
        <v>10</v>
      </c>
      <c r="B95" s="1565"/>
      <c r="C95" s="1268"/>
      <c r="D95" s="1491"/>
      <c r="E95" s="2168">
        <f>'[9]p111--117écoR7'!E95</f>
        <v>11.3</v>
      </c>
      <c r="F95" s="1575"/>
      <c r="G95" s="1995"/>
      <c r="H95" s="2167">
        <f>'[9]p111--117écoR7'!H95</f>
        <v>11.1</v>
      </c>
      <c r="I95" s="1491"/>
      <c r="J95" s="1268"/>
      <c r="K95" s="1388"/>
      <c r="L95" s="1388"/>
      <c r="M95" s="1566" t="s">
        <v>188</v>
      </c>
    </row>
    <row r="96" spans="1:13" ht="15.95" customHeight="1" thickTop="1">
      <c r="A96" s="102" t="s">
        <v>482</v>
      </c>
      <c r="M96" s="81" t="s">
        <v>483</v>
      </c>
    </row>
    <row r="97" spans="1:13" ht="18" customHeight="1">
      <c r="A97" s="302"/>
      <c r="B97" s="302"/>
      <c r="C97" s="302"/>
      <c r="D97" s="302"/>
      <c r="E97" s="302"/>
      <c r="F97" s="302"/>
      <c r="G97" s="302"/>
      <c r="H97" s="302"/>
      <c r="I97" s="302"/>
      <c r="J97" s="302"/>
      <c r="K97" s="302"/>
      <c r="L97" s="302"/>
      <c r="M97" s="302"/>
    </row>
    <row r="98" spans="1:13" ht="18" customHeight="1" thickBot="1">
      <c r="A98" s="150" t="s">
        <v>625</v>
      </c>
      <c r="M98" s="107" t="s">
        <v>626</v>
      </c>
    </row>
    <row r="99" spans="1:13" ht="15.95" customHeight="1" thickTop="1">
      <c r="A99" s="1234"/>
      <c r="B99" s="2329" t="s">
        <v>262</v>
      </c>
      <c r="C99" s="2329"/>
      <c r="D99" s="2329" t="s">
        <v>487</v>
      </c>
      <c r="E99" s="2329"/>
      <c r="F99" s="2329"/>
      <c r="G99" s="2329"/>
      <c r="H99" s="2349" t="s">
        <v>261</v>
      </c>
      <c r="I99" s="2349"/>
      <c r="J99" s="1490"/>
      <c r="K99" s="1236"/>
      <c r="L99" s="1236"/>
      <c r="M99" s="1237"/>
    </row>
    <row r="100" spans="1:13" ht="15.95" customHeight="1">
      <c r="A100" s="303"/>
      <c r="B100" s="2330"/>
      <c r="C100" s="2330"/>
      <c r="D100" s="2330"/>
      <c r="E100" s="2330"/>
      <c r="F100" s="2330"/>
      <c r="G100" s="2330"/>
      <c r="H100" s="303" t="s">
        <v>488</v>
      </c>
      <c r="I100" s="1507"/>
      <c r="J100" s="1507"/>
      <c r="K100" s="305"/>
      <c r="L100" s="305"/>
      <c r="M100" s="304"/>
    </row>
    <row r="101" spans="1:13" ht="15.95" customHeight="1">
      <c r="A101" s="306"/>
      <c r="B101" s="2331" t="s">
        <v>94</v>
      </c>
      <c r="C101" s="2331"/>
      <c r="D101" s="2331" t="s">
        <v>489</v>
      </c>
      <c r="E101" s="2331"/>
      <c r="F101" s="2331"/>
      <c r="G101" s="2331"/>
      <c r="H101" s="2331" t="s">
        <v>93</v>
      </c>
      <c r="I101" s="2331"/>
      <c r="J101" s="1487"/>
      <c r="K101" s="307"/>
      <c r="L101" s="307"/>
      <c r="M101" s="304"/>
    </row>
    <row r="102" spans="1:13" ht="15.95" customHeight="1">
      <c r="A102" s="306"/>
      <c r="B102" s="2332"/>
      <c r="C102" s="2332"/>
      <c r="D102" s="2332"/>
      <c r="E102" s="2332"/>
      <c r="F102" s="2332"/>
      <c r="G102" s="2332"/>
      <c r="H102" s="2348" t="s">
        <v>490</v>
      </c>
      <c r="I102" s="2348"/>
      <c r="J102" s="1510"/>
      <c r="K102" s="309"/>
      <c r="L102" s="307"/>
      <c r="M102" s="304"/>
    </row>
    <row r="103" spans="1:13" ht="15.95" customHeight="1">
      <c r="A103" s="236"/>
      <c r="B103" s="2327" t="s">
        <v>491</v>
      </c>
      <c r="C103" s="2327"/>
      <c r="D103" s="2327" t="s">
        <v>492</v>
      </c>
      <c r="E103" s="2327"/>
      <c r="F103" s="2328" t="s">
        <v>600</v>
      </c>
      <c r="G103" s="2328"/>
      <c r="H103" s="154"/>
      <c r="I103" s="1485"/>
      <c r="J103" s="1485"/>
      <c r="K103" s="154"/>
      <c r="L103" s="154"/>
      <c r="M103" s="141"/>
    </row>
    <row r="104" spans="1:13" ht="15.95" customHeight="1">
      <c r="A104" s="232"/>
      <c r="B104" s="2326" t="s">
        <v>264</v>
      </c>
      <c r="C104" s="2326"/>
      <c r="D104" s="2326" t="s">
        <v>263</v>
      </c>
      <c r="E104" s="2326"/>
      <c r="F104" s="2326" t="s">
        <v>601</v>
      </c>
      <c r="G104" s="2326"/>
      <c r="H104" s="1486"/>
      <c r="I104" s="1486"/>
      <c r="J104" s="1486"/>
      <c r="K104" s="152"/>
      <c r="L104" s="152"/>
      <c r="M104" s="142"/>
    </row>
    <row r="105" spans="1:13" ht="18" customHeight="1">
      <c r="A105" s="232"/>
      <c r="B105" s="1097">
        <v>2017</v>
      </c>
      <c r="C105" s="1097">
        <v>2016</v>
      </c>
      <c r="D105" s="1097">
        <v>2017</v>
      </c>
      <c r="E105" s="1097">
        <v>2016</v>
      </c>
      <c r="F105" s="1097">
        <v>2017</v>
      </c>
      <c r="G105" s="1097">
        <v>2016</v>
      </c>
      <c r="H105" s="1097">
        <v>2017</v>
      </c>
      <c r="I105" s="1097">
        <v>2016</v>
      </c>
      <c r="J105" s="1486"/>
      <c r="K105" s="152"/>
      <c r="L105" s="187"/>
      <c r="M105" s="239"/>
    </row>
    <row r="106" spans="1:13" ht="18" customHeight="1">
      <c r="A106" s="232" t="s">
        <v>493</v>
      </c>
      <c r="B106" s="735">
        <f>'[9]p111--117écoR7'!B106</f>
        <v>209185</v>
      </c>
      <c r="C106" s="2002">
        <f>'[9]p111--117écoR7'!C106</f>
        <v>201129</v>
      </c>
      <c r="D106" s="2002">
        <f>'[9]p111--117écoR7'!D106</f>
        <v>27424</v>
      </c>
      <c r="E106" s="2002">
        <f>'[9]p111--117écoR7'!E106</f>
        <v>24578</v>
      </c>
      <c r="F106" s="2002">
        <f>'[9]p111--117écoR7'!F106</f>
        <v>77386</v>
      </c>
      <c r="G106" s="2002">
        <f>'[9]p111--117écoR7'!G106</f>
        <v>73811</v>
      </c>
      <c r="H106" s="2002">
        <f>'[9]p111--117écoR7'!H106</f>
        <v>120732</v>
      </c>
      <c r="I106" s="1994">
        <f>'[9]p111--117écoR7'!I106</f>
        <v>114119</v>
      </c>
      <c r="J106" s="619"/>
      <c r="K106" s="756"/>
      <c r="L106" s="736"/>
      <c r="M106" s="1988" t="s">
        <v>494</v>
      </c>
    </row>
    <row r="107" spans="1:13" ht="18" customHeight="1">
      <c r="A107" s="30" t="s">
        <v>10</v>
      </c>
      <c r="B107" s="1997">
        <f>'[9]p111--117écoR7'!B107</f>
        <v>10</v>
      </c>
      <c r="C107" s="1997">
        <f>'[9]p111--117écoR7'!C107</f>
        <v>10.1</v>
      </c>
      <c r="D107" s="1997">
        <f>'[9]p111--117écoR7'!D107</f>
        <v>9</v>
      </c>
      <c r="E107" s="1997">
        <f>'[9]p111--117écoR7'!E107</f>
        <v>8.3000000000000007</v>
      </c>
      <c r="F107" s="1997">
        <f>'[9]p111--117écoR7'!F107</f>
        <v>12</v>
      </c>
      <c r="G107" s="1997">
        <f>'[9]p111--117écoR7'!G107</f>
        <v>11.8</v>
      </c>
      <c r="H107" s="1997">
        <f>'[9]p111--117écoR7'!H107</f>
        <v>10.6</v>
      </c>
      <c r="I107" s="1997">
        <f>'[9]p111--117écoR7'!I107</f>
        <v>10.3</v>
      </c>
      <c r="J107" s="616"/>
      <c r="K107" s="514"/>
      <c r="L107" s="514"/>
      <c r="M107" s="515" t="s">
        <v>188</v>
      </c>
    </row>
    <row r="108" spans="1:13" ht="15.95" customHeight="1">
      <c r="A108" s="313" t="s">
        <v>495</v>
      </c>
      <c r="B108" s="314"/>
      <c r="C108" s="315"/>
      <c r="D108" s="315"/>
      <c r="E108" s="315"/>
      <c r="F108" s="315"/>
      <c r="G108" s="315"/>
      <c r="H108" s="315"/>
      <c r="I108" s="315"/>
      <c r="J108" s="315"/>
      <c r="K108" s="314"/>
      <c r="L108" s="314"/>
      <c r="M108" s="316" t="s">
        <v>496</v>
      </c>
    </row>
    <row r="109" spans="1:13" ht="15.95" customHeight="1">
      <c r="A109" s="318" t="s">
        <v>482</v>
      </c>
      <c r="B109" s="302"/>
      <c r="C109" s="302"/>
      <c r="D109" s="302"/>
      <c r="E109" s="302"/>
      <c r="F109" s="302"/>
      <c r="G109" s="302"/>
      <c r="H109" s="302"/>
      <c r="I109" s="302"/>
      <c r="J109" s="302"/>
      <c r="K109" s="302"/>
      <c r="L109" s="302"/>
      <c r="M109" s="302" t="s">
        <v>483</v>
      </c>
    </row>
    <row r="110" spans="1:13" s="263" customFormat="1" ht="18" customHeight="1">
      <c r="A110" s="456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</row>
    <row r="111" spans="1:13" s="263" customFormat="1" ht="18" customHeight="1">
      <c r="A111" s="431" t="s">
        <v>627</v>
      </c>
      <c r="B111" s="427"/>
      <c r="D111" s="81"/>
      <c r="E111" s="81"/>
      <c r="F111" s="81"/>
      <c r="G111" s="81"/>
      <c r="H111" s="81"/>
      <c r="I111" s="81"/>
      <c r="J111" s="81"/>
      <c r="K111" s="427"/>
      <c r="L111" s="427"/>
      <c r="M111" s="428" t="s">
        <v>628</v>
      </c>
    </row>
    <row r="112" spans="1:13" s="263" customFormat="1" ht="18" customHeight="1">
      <c r="A112" s="719"/>
    </row>
    <row r="113" spans="1:13" s="263" customFormat="1" ht="18" customHeight="1" thickBot="1">
      <c r="A113" s="150" t="s">
        <v>629</v>
      </c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151" t="s">
        <v>630</v>
      </c>
    </row>
    <row r="114" spans="1:13" ht="18" customHeight="1" thickTop="1">
      <c r="A114" s="1387"/>
      <c r="B114" s="1322"/>
      <c r="C114" s="1322"/>
      <c r="D114" s="1323"/>
      <c r="E114" s="1322">
        <v>2017</v>
      </c>
      <c r="F114" s="1323"/>
      <c r="G114" s="1316"/>
      <c r="H114" s="1322">
        <v>2016</v>
      </c>
      <c r="I114" s="1316"/>
      <c r="J114" s="1318"/>
      <c r="K114" s="1319"/>
      <c r="L114" s="1319"/>
      <c r="M114" s="1316"/>
    </row>
    <row r="115" spans="1:13" ht="18" customHeight="1">
      <c r="A115" s="269" t="s">
        <v>1126</v>
      </c>
      <c r="B115" s="197"/>
      <c r="C115" s="197"/>
      <c r="D115" s="737"/>
      <c r="E115" s="737">
        <f>'[9]p111--117écoR7'!E115</f>
        <v>6577</v>
      </c>
      <c r="F115" s="757"/>
      <c r="G115" s="197"/>
      <c r="H115" s="737">
        <f>'[9]p111--117écoR7'!H115</f>
        <v>6262</v>
      </c>
      <c r="I115" s="739"/>
      <c r="J115" s="197"/>
      <c r="K115" s="197"/>
      <c r="L115" s="197"/>
      <c r="M115" s="758" t="s">
        <v>1122</v>
      </c>
    </row>
    <row r="116" spans="1:13" ht="18" customHeight="1">
      <c r="A116" s="30" t="s">
        <v>10</v>
      </c>
      <c r="B116" s="514"/>
      <c r="C116" s="514"/>
      <c r="D116" s="514"/>
      <c r="E116" s="514">
        <f>'[9]p111--117écoR7'!E116</f>
        <v>20</v>
      </c>
      <c r="F116" s="932"/>
      <c r="G116" s="514"/>
      <c r="H116" s="514">
        <f>'[9]p111--117écoR7'!H116</f>
        <v>23.3</v>
      </c>
      <c r="I116" s="514"/>
      <c r="J116" s="514"/>
      <c r="K116" s="514"/>
      <c r="L116" s="514"/>
      <c r="M116" s="515" t="s">
        <v>188</v>
      </c>
    </row>
    <row r="117" spans="1:13" s="263" customFormat="1" ht="21.75" customHeight="1" thickBot="1">
      <c r="A117" s="1498" t="s">
        <v>647</v>
      </c>
      <c r="B117" s="1498"/>
      <c r="C117" s="695"/>
      <c r="D117" s="695"/>
      <c r="E117" s="695"/>
      <c r="F117" s="695"/>
      <c r="G117" s="695"/>
      <c r="H117" s="695"/>
      <c r="I117" s="695"/>
      <c r="J117" s="695"/>
      <c r="K117" s="695"/>
      <c r="L117" s="695"/>
      <c r="M117" s="695" t="s">
        <v>648</v>
      </c>
    </row>
    <row r="118" spans="1:13" s="263" customFormat="1" ht="13.5" customHeight="1" thickTop="1">
      <c r="A118" s="965"/>
      <c r="B118" s="928"/>
      <c r="C118" s="928"/>
      <c r="D118" s="928"/>
      <c r="E118" s="928"/>
      <c r="F118" s="928"/>
      <c r="G118" s="928"/>
      <c r="H118" s="928"/>
      <c r="I118" s="928"/>
      <c r="J118" s="928"/>
      <c r="K118" s="928"/>
      <c r="L118" s="928"/>
      <c r="M118" s="928"/>
    </row>
    <row r="119" spans="1:13" s="263" customFormat="1" ht="18" customHeight="1">
      <c r="A119" s="81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</row>
    <row r="120" spans="1:13" s="263" customFormat="1" ht="18" customHeight="1">
      <c r="A120" s="431" t="s">
        <v>649</v>
      </c>
      <c r="B120" s="427"/>
      <c r="D120" s="81"/>
      <c r="E120" s="81"/>
      <c r="F120" s="81"/>
      <c r="G120" s="81"/>
      <c r="H120" s="81"/>
      <c r="I120" s="81"/>
      <c r="J120" s="81"/>
      <c r="K120" s="427"/>
      <c r="L120" s="427"/>
      <c r="M120" s="428" t="s">
        <v>650</v>
      </c>
    </row>
    <row r="121" spans="1:13" ht="18" customHeight="1">
      <c r="A121" s="719"/>
      <c r="B121" s="263"/>
      <c r="C121" s="263"/>
      <c r="D121" s="263"/>
      <c r="E121" s="263"/>
      <c r="F121" s="263"/>
      <c r="G121" s="263"/>
      <c r="H121" s="263"/>
      <c r="I121" s="263"/>
      <c r="J121" s="263"/>
      <c r="K121" s="263"/>
      <c r="L121" s="263"/>
      <c r="M121" s="263"/>
    </row>
    <row r="122" spans="1:13" ht="18" customHeight="1">
      <c r="A122" s="150" t="s">
        <v>113</v>
      </c>
      <c r="M122" s="107" t="s">
        <v>265</v>
      </c>
    </row>
    <row r="123" spans="1:13" ht="18" customHeight="1" thickBot="1">
      <c r="A123" s="103" t="s">
        <v>21</v>
      </c>
      <c r="K123" s="24"/>
      <c r="L123" s="24"/>
      <c r="M123" s="81" t="s">
        <v>276</v>
      </c>
    </row>
    <row r="124" spans="1:13" ht="18" customHeight="1" thickTop="1">
      <c r="A124" s="1238"/>
      <c r="B124" s="2316" t="s">
        <v>272</v>
      </c>
      <c r="C124" s="2316" t="s">
        <v>271</v>
      </c>
      <c r="D124" s="2316"/>
      <c r="E124" s="2316" t="s">
        <v>261</v>
      </c>
      <c r="F124" s="1471" t="s">
        <v>269</v>
      </c>
      <c r="G124" s="1471" t="s">
        <v>267</v>
      </c>
      <c r="H124" s="2294" t="s">
        <v>266</v>
      </c>
      <c r="I124" s="2294"/>
      <c r="J124" s="2164" t="s">
        <v>266</v>
      </c>
      <c r="K124" s="1239"/>
      <c r="L124" s="1239"/>
      <c r="M124" s="1218"/>
    </row>
    <row r="125" spans="1:13" ht="18" customHeight="1">
      <c r="A125" s="124"/>
      <c r="B125" s="2323"/>
      <c r="C125" s="2323"/>
      <c r="D125" s="2323"/>
      <c r="E125" s="2323"/>
      <c r="F125" s="1476" t="s">
        <v>270</v>
      </c>
      <c r="G125" s="1476" t="s">
        <v>268</v>
      </c>
      <c r="H125" s="2307" t="s">
        <v>499</v>
      </c>
      <c r="I125" s="2307"/>
      <c r="J125" s="2166" t="s">
        <v>1255</v>
      </c>
      <c r="K125" s="179"/>
      <c r="L125" s="179"/>
      <c r="M125" s="229"/>
    </row>
    <row r="126" spans="1:13" ht="18" customHeight="1">
      <c r="A126" s="237"/>
      <c r="B126" s="1475"/>
      <c r="C126" s="2304"/>
      <c r="D126" s="2304"/>
      <c r="E126" s="1475"/>
      <c r="F126" s="1475"/>
      <c r="G126" s="1475" t="s">
        <v>23</v>
      </c>
      <c r="H126" s="2304" t="s">
        <v>22</v>
      </c>
      <c r="I126" s="2304"/>
      <c r="J126" s="1343" t="s">
        <v>180</v>
      </c>
      <c r="K126" s="153"/>
      <c r="L126" s="153"/>
      <c r="M126" s="229"/>
    </row>
    <row r="127" spans="1:13" ht="18" customHeight="1">
      <c r="A127" s="237"/>
      <c r="B127" s="70" t="s">
        <v>274</v>
      </c>
      <c r="C127" s="2304" t="s">
        <v>273</v>
      </c>
      <c r="D127" s="2304"/>
      <c r="E127" s="1475" t="s">
        <v>27</v>
      </c>
      <c r="F127" s="1475" t="s">
        <v>86</v>
      </c>
      <c r="G127" s="1475" t="s">
        <v>24</v>
      </c>
      <c r="H127" s="2304" t="s">
        <v>507</v>
      </c>
      <c r="I127" s="2304"/>
      <c r="J127" s="180" t="s">
        <v>1256</v>
      </c>
      <c r="K127" s="153"/>
      <c r="L127" s="153"/>
      <c r="M127" s="229"/>
    </row>
    <row r="128" spans="1:13" ht="18" customHeight="1">
      <c r="A128" s="232"/>
      <c r="B128" s="1474"/>
      <c r="C128" s="2302"/>
      <c r="D128" s="2302"/>
      <c r="E128" s="1474"/>
      <c r="F128" s="1474" t="s">
        <v>26</v>
      </c>
      <c r="G128" s="1474" t="s">
        <v>25</v>
      </c>
      <c r="H128" s="2302"/>
      <c r="I128" s="2302"/>
      <c r="J128" s="1474"/>
      <c r="K128" s="69"/>
      <c r="L128" s="69"/>
      <c r="M128" s="142"/>
    </row>
    <row r="129" spans="1:13" ht="18" customHeight="1">
      <c r="A129" s="1101" t="s">
        <v>1222</v>
      </c>
      <c r="B129" s="32"/>
      <c r="C129" s="1099"/>
      <c r="D129" s="1099"/>
      <c r="E129" s="1099"/>
      <c r="F129" s="1099"/>
      <c r="G129" s="1099"/>
      <c r="H129" s="1100"/>
      <c r="I129" s="1474"/>
      <c r="J129" s="1474"/>
      <c r="K129" s="69"/>
      <c r="L129" s="62"/>
      <c r="M129" s="1129" t="s">
        <v>1223</v>
      </c>
    </row>
    <row r="130" spans="1:13" ht="18" customHeight="1">
      <c r="A130" s="232" t="s">
        <v>166</v>
      </c>
      <c r="B130" s="488">
        <f>'[3]p111--117écoR7'!B130</f>
        <v>1353</v>
      </c>
      <c r="C130" s="2369">
        <f>'[3]p111--117écoR7'!C130</f>
        <v>12399</v>
      </c>
      <c r="D130" s="2369">
        <f>'[3]p111--117écoR7'!D130</f>
        <v>0</v>
      </c>
      <c r="E130" s="488">
        <f>'[3]p111--117écoR7'!E130</f>
        <v>23430</v>
      </c>
      <c r="F130" s="488">
        <f>'[3]p111--117écoR7'!F130</f>
        <v>23622</v>
      </c>
      <c r="G130" s="2005" t="str">
        <f>'[3]p111--117écoR7'!G130</f>
        <v>…</v>
      </c>
      <c r="H130" s="2318">
        <f>'[3]p111--117écoR7'!H130</f>
        <v>38357</v>
      </c>
      <c r="I130" s="2318">
        <f>'[3]p111--117écoR7'!I130</f>
        <v>0</v>
      </c>
      <c r="J130" s="1721">
        <f>'[3]p111--117écoR7'!J130</f>
        <v>603</v>
      </c>
      <c r="K130" s="273"/>
      <c r="L130" s="274"/>
      <c r="M130" s="155" t="s">
        <v>275</v>
      </c>
    </row>
    <row r="131" spans="1:13" ht="18" customHeight="1">
      <c r="A131" s="30" t="s">
        <v>10</v>
      </c>
      <c r="B131" s="1997">
        <f>'[3]p111--117écoR7'!B131</f>
        <v>7.7270131353512275</v>
      </c>
      <c r="C131" s="2322">
        <f>'[3]p111--117écoR7'!C131</f>
        <v>9.3091176647246083</v>
      </c>
      <c r="D131" s="2322">
        <f>'[3]p111--117écoR7'!D131</f>
        <v>0</v>
      </c>
      <c r="E131" s="1997">
        <f>'[3]p111--117écoR7'!E131</f>
        <v>6.3896979415518542</v>
      </c>
      <c r="F131" s="1997">
        <f>'[3]p111--117écoR7'!F131</f>
        <v>5.8844777034045874</v>
      </c>
      <c r="G131" s="1998" t="str">
        <f>'[3]p111--117écoR7'!G131</f>
        <v>…</v>
      </c>
      <c r="H131" s="2322">
        <f>'[3]p111--117écoR7'!H131</f>
        <v>6.0373254256442701</v>
      </c>
      <c r="I131" s="2322">
        <f>'[3]p111--117écoR7'!I131</f>
        <v>0</v>
      </c>
      <c r="J131" s="1997">
        <f>'[3]p111--117écoR7'!J131</f>
        <v>8.5702103467879471</v>
      </c>
      <c r="K131" s="164"/>
      <c r="L131" s="164"/>
      <c r="M131" s="123" t="s">
        <v>188</v>
      </c>
    </row>
    <row r="132" spans="1:13" ht="18" customHeight="1">
      <c r="A132" s="1106"/>
      <c r="B132" s="1130"/>
      <c r="C132" s="1130"/>
      <c r="D132" s="1130"/>
      <c r="E132" s="1130"/>
      <c r="F132" s="1130"/>
      <c r="G132" s="1130"/>
      <c r="H132" s="1130"/>
      <c r="I132" s="1130"/>
      <c r="J132" s="1130"/>
      <c r="K132" s="1133"/>
      <c r="L132" s="1133"/>
      <c r="M132" s="1134"/>
    </row>
    <row r="133" spans="1:13" ht="18" customHeight="1">
      <c r="A133" s="1102" t="s">
        <v>1224</v>
      </c>
      <c r="B133" s="1993"/>
      <c r="C133" s="106"/>
      <c r="D133" s="106"/>
      <c r="E133" s="106"/>
      <c r="F133" s="106"/>
      <c r="G133" s="106"/>
      <c r="H133" s="361"/>
      <c r="I133" s="1993"/>
      <c r="J133" s="1993"/>
      <c r="K133" s="69"/>
      <c r="L133" s="69"/>
      <c r="M133" s="1132" t="s">
        <v>1225</v>
      </c>
    </row>
    <row r="134" spans="1:13" ht="18" customHeight="1">
      <c r="A134" s="232" t="s">
        <v>166</v>
      </c>
      <c r="B134" s="488">
        <f>'[3]p111--117écoR7'!B134</f>
        <v>539</v>
      </c>
      <c r="C134" s="2369">
        <f>'[3]p111--117écoR7'!C134</f>
        <v>3033</v>
      </c>
      <c r="D134" s="2369">
        <f>'[3]p111--117écoR7'!D134</f>
        <v>0</v>
      </c>
      <c r="E134" s="488">
        <f>'[3]p111--117écoR7'!E134</f>
        <v>10531</v>
      </c>
      <c r="F134" s="488">
        <f>'[3]p111--117écoR7'!F134</f>
        <v>11017</v>
      </c>
      <c r="G134" s="2005" t="str">
        <f>'[3]p111--117écoR7'!G134</f>
        <v>…</v>
      </c>
      <c r="H134" s="2318">
        <f>'[3]p111--117écoR7'!H134</f>
        <v>27849</v>
      </c>
      <c r="I134" s="2318">
        <f>'[3]p111--117écoR7'!I134</f>
        <v>0</v>
      </c>
      <c r="J134" s="1721" t="str">
        <f>'[3]p111--117écoR7'!J134</f>
        <v>…</v>
      </c>
      <c r="K134" s="273"/>
      <c r="L134" s="274"/>
      <c r="M134" s="155" t="s">
        <v>275</v>
      </c>
    </row>
    <row r="135" spans="1:13" ht="18" customHeight="1" thickBot="1">
      <c r="A135" s="1183" t="s">
        <v>10</v>
      </c>
      <c r="B135" s="1995">
        <f>'[3]p111--117écoR7'!B135</f>
        <v>2.8320722992854139</v>
      </c>
      <c r="C135" s="2317">
        <f>'[3]p111--117écoR7'!C135</f>
        <v>2.0085161615024467</v>
      </c>
      <c r="D135" s="2317">
        <f>'[3]p111--117écoR7'!D135</f>
        <v>0</v>
      </c>
      <c r="E135" s="1995">
        <f>'[3]p111--117écoR7'!E135</f>
        <v>2.7642814207004807</v>
      </c>
      <c r="F135" s="1995">
        <f>'[3]p111--117écoR7'!F135</f>
        <v>2.6021356549507182</v>
      </c>
      <c r="G135" s="1996" t="str">
        <f>'[3]p111--117écoR7'!G135</f>
        <v>…</v>
      </c>
      <c r="H135" s="2317">
        <f>'[3]p111--117écoR7'!H135</f>
        <v>3.7172245150749879</v>
      </c>
      <c r="I135" s="2317">
        <f>'[3]p111--117écoR7'!I135</f>
        <v>0</v>
      </c>
      <c r="J135" s="1995" t="str">
        <f>'[3]p111--117écoR7'!J135</f>
        <v>…</v>
      </c>
      <c r="K135" s="1286"/>
      <c r="L135" s="1286"/>
      <c r="M135" s="1179" t="s">
        <v>188</v>
      </c>
    </row>
    <row r="136" spans="1:13" ht="18" customHeight="1" thickTop="1">
      <c r="A136" s="2320" t="s">
        <v>1258</v>
      </c>
      <c r="B136" s="2321"/>
      <c r="C136" s="2321"/>
      <c r="D136" s="2321"/>
      <c r="E136" s="2321"/>
      <c r="F136" s="2321"/>
      <c r="G136" s="2321"/>
      <c r="I136" s="2313" t="s">
        <v>1257</v>
      </c>
      <c r="J136" s="2313"/>
      <c r="K136" s="2313"/>
      <c r="L136" s="2313"/>
      <c r="M136" s="2313"/>
    </row>
    <row r="137" spans="1:13" ht="18" customHeight="1"/>
    <row r="138" spans="1:13" ht="18" customHeight="1">
      <c r="A138" s="150" t="s">
        <v>114</v>
      </c>
      <c r="M138" s="107" t="s">
        <v>277</v>
      </c>
    </row>
    <row r="139" spans="1:13" ht="18" customHeight="1" thickBot="1">
      <c r="A139" s="103" t="s">
        <v>21</v>
      </c>
      <c r="K139" s="24"/>
      <c r="L139" s="24"/>
      <c r="M139" s="81" t="s">
        <v>276</v>
      </c>
    </row>
    <row r="140" spans="1:13" ht="18" customHeight="1" thickTop="1">
      <c r="A140" s="1387"/>
      <c r="B140" s="1322"/>
      <c r="C140" s="1322"/>
      <c r="D140" s="1323"/>
      <c r="E140" s="1323">
        <v>2017</v>
      </c>
      <c r="F140" s="1323"/>
      <c r="G140" s="1576"/>
      <c r="H140" s="1323">
        <v>2016</v>
      </c>
      <c r="I140" s="1316"/>
      <c r="J140" s="1318"/>
      <c r="K140" s="1319"/>
      <c r="L140" s="1319"/>
      <c r="M140" s="1316"/>
    </row>
    <row r="141" spans="1:13" ht="18" customHeight="1">
      <c r="A141" s="275" t="s">
        <v>28</v>
      </c>
      <c r="B141" s="197"/>
      <c r="C141" s="618"/>
      <c r="D141" s="618"/>
      <c r="E141" s="1983">
        <f>'[3]p111--117écoR7'!E141</f>
        <v>5566.64</v>
      </c>
      <c r="F141" s="1983"/>
      <c r="G141" s="1983"/>
      <c r="H141" s="1983" t="str">
        <f>'[3]p111--117écoR7'!H141</f>
        <v>…</v>
      </c>
      <c r="I141" s="737"/>
      <c r="J141" s="197"/>
      <c r="K141" s="197"/>
      <c r="L141" s="197"/>
      <c r="M141" s="139" t="s">
        <v>278</v>
      </c>
    </row>
    <row r="142" spans="1:13" ht="18" customHeight="1">
      <c r="A142" s="275" t="s">
        <v>87</v>
      </c>
      <c r="B142" s="197"/>
      <c r="C142" s="618"/>
      <c r="D142" s="618"/>
      <c r="E142" s="1983">
        <f>'[3]p111--117écoR7'!E142</f>
        <v>973.78800000000001</v>
      </c>
      <c r="F142" s="1983"/>
      <c r="G142" s="1983"/>
      <c r="H142" s="1983" t="str">
        <f>'[3]p111--117écoR7'!H142</f>
        <v>…</v>
      </c>
      <c r="I142" s="737"/>
      <c r="J142" s="197"/>
      <c r="K142" s="197"/>
      <c r="L142" s="197"/>
      <c r="M142" s="139" t="s">
        <v>279</v>
      </c>
    </row>
    <row r="143" spans="1:13" ht="18" customHeight="1">
      <c r="A143" s="275" t="s">
        <v>88</v>
      </c>
      <c r="B143" s="197"/>
      <c r="C143" s="618"/>
      <c r="D143" s="618"/>
      <c r="E143" s="1983">
        <f>'[3]p111--117écoR7'!E143</f>
        <v>3063.8319999999999</v>
      </c>
      <c r="F143" s="1983"/>
      <c r="G143" s="1983"/>
      <c r="H143" s="1983" t="str">
        <f>'[3]p111--117écoR7'!H143</f>
        <v>…</v>
      </c>
      <c r="I143" s="737"/>
      <c r="J143" s="197"/>
      <c r="K143" s="197"/>
      <c r="L143" s="197"/>
      <c r="M143" s="139" t="s">
        <v>280</v>
      </c>
    </row>
    <row r="144" spans="1:13" ht="18" customHeight="1">
      <c r="A144" s="275" t="s">
        <v>89</v>
      </c>
      <c r="B144" s="197"/>
      <c r="C144" s="618"/>
      <c r="D144" s="618"/>
      <c r="E144" s="1983">
        <f>'[3]p111--117écoR7'!E144</f>
        <v>865.70899999999995</v>
      </c>
      <c r="F144" s="1983"/>
      <c r="G144" s="1983"/>
      <c r="H144" s="1983" t="str">
        <f>'[3]p111--117écoR7'!H144</f>
        <v>…</v>
      </c>
      <c r="I144" s="737"/>
      <c r="J144" s="197"/>
      <c r="K144" s="197"/>
      <c r="L144" s="197"/>
      <c r="M144" s="139" t="s">
        <v>281</v>
      </c>
    </row>
    <row r="145" spans="1:13" ht="18" customHeight="1" thickBot="1">
      <c r="A145" s="1290" t="s">
        <v>90</v>
      </c>
      <c r="B145" s="1288"/>
      <c r="C145" s="1289"/>
      <c r="D145" s="1289"/>
      <c r="E145" s="1991">
        <f>'[3]p111--117écoR7'!E145</f>
        <v>9.5579999999999998</v>
      </c>
      <c r="F145" s="1991"/>
      <c r="G145" s="1991"/>
      <c r="H145" s="1991" t="str">
        <f>'[3]p111--117écoR7'!H145</f>
        <v>…</v>
      </c>
      <c r="I145" s="1567"/>
      <c r="J145" s="1288"/>
      <c r="K145" s="1288"/>
      <c r="L145" s="1288"/>
      <c r="M145" s="1207" t="s">
        <v>282</v>
      </c>
    </row>
    <row r="146" spans="1:13" ht="18" customHeight="1" thickTop="1">
      <c r="A146" s="2320" t="s">
        <v>1258</v>
      </c>
      <c r="B146" s="2321"/>
      <c r="C146" s="2321"/>
      <c r="D146" s="2321"/>
      <c r="E146" s="2321"/>
      <c r="F146" s="2321"/>
      <c r="G146" s="2321"/>
      <c r="I146" s="2313" t="s">
        <v>1257</v>
      </c>
      <c r="J146" s="2313"/>
      <c r="K146" s="2313"/>
      <c r="L146" s="2313"/>
      <c r="M146" s="2313"/>
    </row>
    <row r="147" spans="1:13" ht="18" customHeight="1">
      <c r="A147" s="237"/>
      <c r="B147" s="432"/>
      <c r="C147" s="432"/>
      <c r="D147" s="432"/>
      <c r="E147" s="432"/>
      <c r="F147" s="432"/>
      <c r="G147" s="432"/>
      <c r="H147" s="432"/>
      <c r="I147" s="432"/>
      <c r="J147" s="432"/>
      <c r="K147" s="432"/>
      <c r="L147" s="432"/>
    </row>
    <row r="148" spans="1:13" ht="18" customHeight="1">
      <c r="A148" s="150" t="s">
        <v>115</v>
      </c>
      <c r="M148" s="107" t="s">
        <v>283</v>
      </c>
    </row>
    <row r="149" spans="1:13" ht="18" customHeight="1" thickBot="1">
      <c r="A149" s="103" t="s">
        <v>21</v>
      </c>
      <c r="K149" s="24"/>
      <c r="L149" s="24"/>
      <c r="M149" s="81" t="s">
        <v>276</v>
      </c>
    </row>
    <row r="150" spans="1:13" ht="18" customHeight="1" thickTop="1">
      <c r="A150" s="1387"/>
      <c r="B150" s="1322"/>
      <c r="C150" s="1322"/>
      <c r="D150" s="1323"/>
      <c r="E150" s="1323">
        <v>2017</v>
      </c>
      <c r="F150" s="1323"/>
      <c r="G150" s="1576"/>
      <c r="H150" s="1323">
        <v>2016</v>
      </c>
      <c r="I150" s="1316"/>
      <c r="J150" s="1318"/>
      <c r="K150" s="1319"/>
      <c r="L150" s="1319"/>
      <c r="M150" s="1316"/>
    </row>
    <row r="151" spans="1:13" ht="18" customHeight="1">
      <c r="A151" s="269" t="s">
        <v>28</v>
      </c>
      <c r="B151" s="197"/>
      <c r="C151" s="197"/>
      <c r="D151" s="618"/>
      <c r="E151" s="1983">
        <f>'[3]p111--117écoR7'!E151</f>
        <v>261.47300000000001</v>
      </c>
      <c r="F151" s="1983"/>
      <c r="G151" s="1983"/>
      <c r="H151" s="1983" t="str">
        <f>'[3]p111--117écoR7'!H151</f>
        <v>…</v>
      </c>
      <c r="I151" s="737"/>
      <c r="J151" s="197"/>
      <c r="K151" s="197"/>
      <c r="L151" s="197"/>
      <c r="M151" s="139" t="s">
        <v>278</v>
      </c>
    </row>
    <row r="152" spans="1:13" ht="18" customHeight="1">
      <c r="A152" s="269" t="s">
        <v>87</v>
      </c>
      <c r="B152" s="197"/>
      <c r="C152" s="197"/>
      <c r="D152" s="618"/>
      <c r="E152" s="1983">
        <f>'[3]p111--117écoR7'!E152</f>
        <v>79.349999999999994</v>
      </c>
      <c r="F152" s="1983"/>
      <c r="G152" s="1983"/>
      <c r="H152" s="1983" t="str">
        <f>'[3]p111--117écoR7'!H152</f>
        <v>…</v>
      </c>
      <c r="I152" s="740"/>
      <c r="J152" s="197"/>
      <c r="K152" s="197"/>
      <c r="L152" s="197"/>
      <c r="M152" s="139" t="s">
        <v>279</v>
      </c>
    </row>
    <row r="153" spans="1:13" ht="18" customHeight="1">
      <c r="A153" s="269" t="s">
        <v>88</v>
      </c>
      <c r="B153" s="197"/>
      <c r="C153" s="197"/>
      <c r="D153" s="618"/>
      <c r="E153" s="1983">
        <f>'[3]p111--117écoR7'!E153</f>
        <v>168.559</v>
      </c>
      <c r="F153" s="1983"/>
      <c r="G153" s="1983"/>
      <c r="H153" s="1983" t="str">
        <f>'[3]p111--117écoR7'!H153</f>
        <v>…</v>
      </c>
      <c r="I153" s="737"/>
      <c r="J153" s="197"/>
      <c r="K153" s="197"/>
      <c r="L153" s="197"/>
      <c r="M153" s="139" t="s">
        <v>280</v>
      </c>
    </row>
    <row r="154" spans="1:13" ht="18" customHeight="1">
      <c r="A154" s="269" t="s">
        <v>89</v>
      </c>
      <c r="B154" s="197"/>
      <c r="C154" s="197"/>
      <c r="D154" s="618"/>
      <c r="E154" s="1983">
        <f>'[3]p111--117écoR7'!E154</f>
        <v>28.132000000000001</v>
      </c>
      <c r="F154" s="1983"/>
      <c r="G154" s="1983"/>
      <c r="H154" s="1983" t="str">
        <f>'[3]p111--117écoR7'!H154</f>
        <v>…</v>
      </c>
      <c r="I154" s="737"/>
      <c r="J154" s="197"/>
      <c r="K154" s="197"/>
      <c r="L154" s="197"/>
      <c r="M154" s="139" t="s">
        <v>281</v>
      </c>
    </row>
    <row r="155" spans="1:13" ht="18" customHeight="1" thickBot="1">
      <c r="A155" s="1290" t="s">
        <v>90</v>
      </c>
      <c r="B155" s="1288"/>
      <c r="C155" s="1289"/>
      <c r="D155" s="1289"/>
      <c r="E155" s="1991" t="str">
        <f>'[3]p111--117écoR7'!E155</f>
        <v>…</v>
      </c>
      <c r="F155" s="1991"/>
      <c r="G155" s="1991"/>
      <c r="H155" s="1991" t="str">
        <f>'[3]p111--117écoR7'!H155</f>
        <v>…</v>
      </c>
      <c r="I155" s="1567"/>
      <c r="J155" s="1288"/>
      <c r="K155" s="1288"/>
      <c r="L155" s="1288"/>
      <c r="M155" s="1207" t="s">
        <v>282</v>
      </c>
    </row>
    <row r="156" spans="1:13" ht="18" customHeight="1" thickTop="1">
      <c r="A156" s="2320" t="s">
        <v>1258</v>
      </c>
      <c r="B156" s="2321"/>
      <c r="C156" s="2321"/>
      <c r="D156" s="2321"/>
      <c r="E156" s="2321"/>
      <c r="F156" s="2321"/>
      <c r="G156" s="2321"/>
      <c r="I156" s="2313" t="s">
        <v>1257</v>
      </c>
      <c r="J156" s="2313"/>
      <c r="K156" s="2313"/>
      <c r="L156" s="2313"/>
      <c r="M156" s="2313"/>
    </row>
    <row r="157" spans="1:13" ht="18" customHeight="1"/>
    <row r="158" spans="1:13" ht="18" customHeight="1">
      <c r="A158" s="431" t="s">
        <v>651</v>
      </c>
      <c r="B158" s="427"/>
      <c r="C158" s="263"/>
      <c r="K158" s="427"/>
      <c r="L158" s="427"/>
      <c r="M158" s="428" t="s">
        <v>652</v>
      </c>
    </row>
    <row r="159" spans="1:13" ht="18" customHeight="1">
      <c r="A159" s="719"/>
      <c r="B159" s="263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</row>
    <row r="160" spans="1:13" ht="18" customHeight="1" thickBot="1">
      <c r="A160" s="150" t="s">
        <v>116</v>
      </c>
      <c r="M160" s="107" t="s">
        <v>289</v>
      </c>
    </row>
    <row r="161" spans="1:13" ht="18" customHeight="1" thickTop="1">
      <c r="A161" s="1242"/>
      <c r="B161" s="1243" t="s">
        <v>191</v>
      </c>
      <c r="C161" s="1243" t="s">
        <v>393</v>
      </c>
      <c r="D161" s="2316" t="s">
        <v>581</v>
      </c>
      <c r="E161" s="2316"/>
      <c r="F161" s="1244" t="s">
        <v>563</v>
      </c>
      <c r="G161" s="1245" t="s">
        <v>288</v>
      </c>
      <c r="H161" s="1245" t="s">
        <v>287</v>
      </c>
      <c r="I161" s="1245" t="s">
        <v>286</v>
      </c>
      <c r="J161" s="1539" t="s">
        <v>285</v>
      </c>
      <c r="K161" s="1539" t="s">
        <v>284</v>
      </c>
      <c r="L161" s="1539"/>
      <c r="M161" s="1242"/>
    </row>
    <row r="162" spans="1:13" ht="36" customHeight="1">
      <c r="A162" s="277"/>
      <c r="B162" s="1524" t="s">
        <v>4</v>
      </c>
      <c r="C162" s="1524" t="s">
        <v>434</v>
      </c>
      <c r="D162" s="2315" t="s">
        <v>582</v>
      </c>
      <c r="E162" s="2315"/>
      <c r="F162" s="1541" t="s">
        <v>564</v>
      </c>
      <c r="G162" s="1524" t="s">
        <v>33</v>
      </c>
      <c r="H162" s="1524" t="s">
        <v>32</v>
      </c>
      <c r="I162" s="1524" t="s">
        <v>31</v>
      </c>
      <c r="J162" s="1524" t="s">
        <v>30</v>
      </c>
      <c r="K162" s="1524" t="s">
        <v>29</v>
      </c>
      <c r="L162" s="1524"/>
      <c r="M162" s="278"/>
    </row>
    <row r="163" spans="1:13" ht="18" customHeight="1">
      <c r="A163" s="1101" t="s">
        <v>1230</v>
      </c>
      <c r="B163" s="654"/>
      <c r="C163" s="654"/>
      <c r="D163" s="1135"/>
      <c r="E163" s="1135"/>
      <c r="F163" s="1135"/>
      <c r="G163" s="654"/>
      <c r="H163" s="654"/>
      <c r="I163" s="654"/>
      <c r="J163" s="654"/>
      <c r="K163" s="654"/>
      <c r="L163" s="654"/>
      <c r="M163" s="74" t="s">
        <v>1232</v>
      </c>
    </row>
    <row r="164" spans="1:13" ht="18" customHeight="1">
      <c r="A164" s="232" t="s">
        <v>167</v>
      </c>
      <c r="B164" s="1534">
        <f>'[2]p111--117écoR7'!B164</f>
        <v>1764</v>
      </c>
      <c r="C164" s="1534">
        <f>'[2]p111--117écoR7'!C164</f>
        <v>119</v>
      </c>
      <c r="D164" s="2314">
        <f>'[2]p111--117écoR7'!D164:E164</f>
        <v>60</v>
      </c>
      <c r="E164" s="2314"/>
      <c r="F164" s="1534">
        <f>'[2]p111--117écoR7'!F164</f>
        <v>1381</v>
      </c>
      <c r="G164" s="1534">
        <f>'[2]p111--117écoR7'!G164</f>
        <v>40</v>
      </c>
      <c r="H164" s="1534">
        <f>'[2]p111--117écoR7'!H164</f>
        <v>46</v>
      </c>
      <c r="I164" s="1534">
        <f>'[2]p111--117écoR7'!I164</f>
        <v>46</v>
      </c>
      <c r="J164" s="1534">
        <f>'[2]p111--117écoR7'!J164</f>
        <v>22</v>
      </c>
      <c r="K164" s="1534">
        <f>'[2]p111--117écoR7'!K164</f>
        <v>50</v>
      </c>
      <c r="L164" s="280"/>
      <c r="M164" s="155" t="s">
        <v>290</v>
      </c>
    </row>
    <row r="165" spans="1:13" ht="18" customHeight="1">
      <c r="A165" s="30" t="s">
        <v>10</v>
      </c>
      <c r="B165" s="1548">
        <f>'[2]p111--117écoR7'!B165</f>
        <v>100</v>
      </c>
      <c r="C165" s="1548">
        <f>'[2]p111--117écoR7'!C165</f>
        <v>6.746031746031746</v>
      </c>
      <c r="D165" s="2311">
        <f>'[2]p111--117écoR7'!D165:E165</f>
        <v>3.4013605442176873</v>
      </c>
      <c r="E165" s="2311"/>
      <c r="F165" s="1548">
        <f>'[2]p111--117écoR7'!F165</f>
        <v>78.287981859410422</v>
      </c>
      <c r="G165" s="1548">
        <f>'[2]p111--117écoR7'!G165</f>
        <v>2.2675736961451247</v>
      </c>
      <c r="H165" s="1548">
        <f>'[2]p111--117écoR7'!H165</f>
        <v>2.6077097505668934</v>
      </c>
      <c r="I165" s="1548">
        <f>'[2]p111--117écoR7'!I165</f>
        <v>2.6077097505668934</v>
      </c>
      <c r="J165" s="1548">
        <f>'[2]p111--117écoR7'!J165</f>
        <v>1.2471655328798186</v>
      </c>
      <c r="K165" s="1548">
        <f>'[2]p111--117écoR7'!K165</f>
        <v>2.8344671201814062</v>
      </c>
      <c r="L165" s="1548"/>
      <c r="M165" s="123" t="s">
        <v>188</v>
      </c>
    </row>
    <row r="166" spans="1:13" ht="18" customHeight="1">
      <c r="A166" s="1106"/>
      <c r="B166" s="1130"/>
      <c r="C166" s="1130"/>
      <c r="D166" s="1130"/>
      <c r="E166" s="1130"/>
      <c r="F166" s="1130"/>
      <c r="G166" s="1130"/>
      <c r="H166" s="1130"/>
      <c r="I166" s="1130"/>
      <c r="J166" s="1130"/>
      <c r="K166" s="1130"/>
      <c r="L166" s="1130"/>
      <c r="M166" s="1134"/>
    </row>
    <row r="167" spans="1:13" ht="18" customHeight="1">
      <c r="A167" s="1102" t="s">
        <v>1231</v>
      </c>
      <c r="B167" s="1524"/>
      <c r="C167" s="1524"/>
      <c r="D167" s="1541"/>
      <c r="E167" s="1541"/>
      <c r="F167" s="1541"/>
      <c r="G167" s="1524"/>
      <c r="H167" s="1524"/>
      <c r="I167" s="1524"/>
      <c r="J167" s="1524"/>
      <c r="K167" s="1524"/>
      <c r="L167" s="1524"/>
      <c r="M167" s="1103" t="s">
        <v>1233</v>
      </c>
    </row>
    <row r="168" spans="1:13" ht="18" customHeight="1">
      <c r="A168" s="232" t="s">
        <v>167</v>
      </c>
      <c r="B168" s="1534">
        <f>'[2]p111--117écoR7'!B168</f>
        <v>1865</v>
      </c>
      <c r="C168" s="1534">
        <f>'[2]p111--117écoR7'!C168</f>
        <v>131</v>
      </c>
      <c r="D168" s="2314">
        <f>'[2]p111--117écoR7'!D168:E168</f>
        <v>59</v>
      </c>
      <c r="E168" s="2314"/>
      <c r="F168" s="1534">
        <f>'[2]p111--117écoR7'!F168</f>
        <v>1464</v>
      </c>
      <c r="G168" s="1534">
        <f>'[2]p111--117écoR7'!G168</f>
        <v>43</v>
      </c>
      <c r="H168" s="1534">
        <f>'[2]p111--117écoR7'!H168</f>
        <v>47</v>
      </c>
      <c r="I168" s="1534">
        <f>'[2]p111--117écoR7'!I168</f>
        <v>48</v>
      </c>
      <c r="J168" s="1534">
        <f>'[2]p111--117écoR7'!J168</f>
        <v>22</v>
      </c>
      <c r="K168" s="1534">
        <f>'[2]p111--117écoR7'!K168</f>
        <v>51</v>
      </c>
      <c r="L168" s="280"/>
      <c r="M168" s="155" t="s">
        <v>290</v>
      </c>
    </row>
    <row r="169" spans="1:13" ht="18" customHeight="1" thickBot="1">
      <c r="A169" s="1183" t="s">
        <v>10</v>
      </c>
      <c r="B169" s="1532">
        <f>'[2]p111--117écoR7'!B169</f>
        <v>100</v>
      </c>
      <c r="C169" s="1532">
        <f>'[2]p111--117écoR7'!C169</f>
        <v>7.0241286863270771</v>
      </c>
      <c r="D169" s="2342">
        <f>'[2]p111--117écoR7'!D169:E169</f>
        <v>3.1635388739946384</v>
      </c>
      <c r="E169" s="2342"/>
      <c r="F169" s="1532">
        <f>'[2]p111--117écoR7'!F169</f>
        <v>78.498659517426276</v>
      </c>
      <c r="G169" s="1532">
        <f>'[2]p111--117écoR7'!G169</f>
        <v>2.3056300268096517</v>
      </c>
      <c r="H169" s="1532">
        <f>'[2]p111--117écoR7'!H169</f>
        <v>2.520107238605898</v>
      </c>
      <c r="I169" s="1532">
        <f>'[2]p111--117écoR7'!I169</f>
        <v>2.5737265415549597</v>
      </c>
      <c r="J169" s="1532">
        <f>'[2]p111--117écoR7'!J169</f>
        <v>1.1796246648793565</v>
      </c>
      <c r="K169" s="1532">
        <f>'[2]p111--117écoR7'!K169</f>
        <v>2.7345844504021448</v>
      </c>
      <c r="L169" s="1532"/>
      <c r="M169" s="1179" t="s">
        <v>188</v>
      </c>
    </row>
    <row r="170" spans="1:13" ht="18" customHeight="1" thickTop="1">
      <c r="A170" s="102" t="s">
        <v>919</v>
      </c>
      <c r="B170" s="102"/>
      <c r="C170" s="102"/>
      <c r="D170" s="102"/>
      <c r="E170" s="102"/>
      <c r="F170" s="456"/>
      <c r="G170" s="457"/>
      <c r="H170" s="457"/>
      <c r="M170" s="265" t="s">
        <v>566</v>
      </c>
    </row>
    <row r="171" spans="1:13" ht="18" customHeight="1">
      <c r="A171" s="98" t="s">
        <v>1259</v>
      </c>
      <c r="B171" s="98"/>
      <c r="M171" s="81" t="s">
        <v>1260</v>
      </c>
    </row>
    <row r="172" spans="1:13" ht="18" customHeight="1"/>
    <row r="173" spans="1:13" ht="27.75" customHeight="1"/>
    <row r="174" spans="1:13" ht="18" customHeight="1" thickBot="1"/>
    <row r="175" spans="1:13" ht="13.5" customHeight="1" thickTop="1">
      <c r="A175" s="965"/>
      <c r="B175" s="928"/>
      <c r="C175" s="928"/>
      <c r="D175" s="928"/>
      <c r="E175" s="928"/>
      <c r="F175" s="928"/>
      <c r="G175" s="928"/>
      <c r="H175" s="928"/>
      <c r="I175" s="928"/>
      <c r="J175" s="928"/>
      <c r="K175" s="928"/>
      <c r="L175" s="928"/>
      <c r="M175" s="928"/>
    </row>
    <row r="176" spans="1:13" ht="18" customHeight="1"/>
    <row r="177" spans="1:14" ht="18" customHeight="1" thickBot="1">
      <c r="A177" s="150" t="s">
        <v>117</v>
      </c>
      <c r="M177" s="107" t="s">
        <v>292</v>
      </c>
    </row>
    <row r="178" spans="1:14" ht="18" customHeight="1" thickTop="1">
      <c r="A178" s="1242"/>
      <c r="B178" s="1539" t="s">
        <v>191</v>
      </c>
      <c r="C178" s="1539" t="s">
        <v>393</v>
      </c>
      <c r="D178" s="2316" t="s">
        <v>581</v>
      </c>
      <c r="E178" s="2316"/>
      <c r="F178" s="1244" t="s">
        <v>563</v>
      </c>
      <c r="G178" s="1245" t="s">
        <v>288</v>
      </c>
      <c r="H178" s="1245" t="s">
        <v>287</v>
      </c>
      <c r="I178" s="1245" t="s">
        <v>286</v>
      </c>
      <c r="J178" s="1539" t="s">
        <v>285</v>
      </c>
      <c r="K178" s="1539" t="s">
        <v>284</v>
      </c>
      <c r="L178" s="1539"/>
      <c r="M178" s="1242"/>
    </row>
    <row r="179" spans="1:14" ht="36" customHeight="1">
      <c r="A179" s="277"/>
      <c r="B179" s="1524" t="s">
        <v>4</v>
      </c>
      <c r="C179" s="1524" t="s">
        <v>394</v>
      </c>
      <c r="D179" s="2315" t="s">
        <v>582</v>
      </c>
      <c r="E179" s="2315"/>
      <c r="F179" s="1541" t="s">
        <v>564</v>
      </c>
      <c r="G179" s="1524" t="s">
        <v>33</v>
      </c>
      <c r="H179" s="1524" t="s">
        <v>32</v>
      </c>
      <c r="I179" s="1524" t="s">
        <v>31</v>
      </c>
      <c r="J179" s="1524" t="s">
        <v>30</v>
      </c>
      <c r="K179" s="1524" t="s">
        <v>29</v>
      </c>
      <c r="L179" s="1524"/>
      <c r="M179" s="278"/>
    </row>
    <row r="180" spans="1:14" ht="18" customHeight="1">
      <c r="A180" s="1101" t="s">
        <v>1230</v>
      </c>
      <c r="B180" s="654"/>
      <c r="C180" s="654"/>
      <c r="D180" s="1135"/>
      <c r="E180" s="1135"/>
      <c r="F180" s="1135"/>
      <c r="G180" s="654"/>
      <c r="H180" s="654"/>
      <c r="I180" s="654"/>
      <c r="J180" s="654"/>
      <c r="K180" s="654"/>
      <c r="L180" s="654"/>
      <c r="M180" s="74" t="s">
        <v>1232</v>
      </c>
    </row>
    <row r="181" spans="1:14" ht="18" customHeight="1">
      <c r="A181" s="269" t="s">
        <v>168</v>
      </c>
      <c r="B181" s="1533">
        <f>'[2]p111--117écoR7'!B181</f>
        <v>81494</v>
      </c>
      <c r="C181" s="1557">
        <f>'[2]p111--117écoR7'!C181</f>
        <v>13808</v>
      </c>
      <c r="D181" s="2319">
        <f>'[2]p111--117écoR7'!D181:E181</f>
        <v>8106</v>
      </c>
      <c r="E181" s="2319"/>
      <c r="F181" s="1533">
        <f>'[2]p111--117écoR7'!F181</f>
        <v>19427</v>
      </c>
      <c r="G181" s="1557">
        <f>'[2]p111--117écoR7'!G181</f>
        <v>15401</v>
      </c>
      <c r="H181" s="1557">
        <f>'[2]p111--117écoR7'!H181</f>
        <v>13361</v>
      </c>
      <c r="I181" s="1557">
        <f>'[2]p111--117écoR7'!I181</f>
        <v>7136</v>
      </c>
      <c r="J181" s="1557">
        <f>'[2]p111--117écoR7'!J181</f>
        <v>1906</v>
      </c>
      <c r="K181" s="1557">
        <f>'[2]p111--117écoR7'!K181</f>
        <v>2349</v>
      </c>
      <c r="L181" s="280"/>
      <c r="M181" s="155" t="s">
        <v>291</v>
      </c>
    </row>
    <row r="182" spans="1:14" ht="18" customHeight="1">
      <c r="A182" s="30" t="s">
        <v>10</v>
      </c>
      <c r="B182" s="1548">
        <f>'[2]p111--117écoR7'!B182</f>
        <v>100</v>
      </c>
      <c r="C182" s="1548">
        <f>'[2]p111--117écoR7'!C182</f>
        <v>16.943578668368222</v>
      </c>
      <c r="D182" s="2311">
        <f>'[2]p111--117écoR7'!D182:E182</f>
        <v>9.94674454561072</v>
      </c>
      <c r="E182" s="2311"/>
      <c r="F182" s="1548">
        <f>'[2]p111--117écoR7'!F182</f>
        <v>23.838564802316736</v>
      </c>
      <c r="G182" s="1548">
        <f>'[2]p111--117écoR7'!G182</f>
        <v>18.898323802979363</v>
      </c>
      <c r="H182" s="1548">
        <f>'[2]p111--117écoR7'!H182</f>
        <v>16.395072029842687</v>
      </c>
      <c r="I182" s="1548">
        <f>'[2]p111--117écoR7'!I182</f>
        <v>8.7564728691682809</v>
      </c>
      <c r="J182" s="1548">
        <f>'[2]p111--117écoR7'!J182</f>
        <v>2.3388224899992638</v>
      </c>
      <c r="K182" s="1548">
        <f>'[2]p111--117écoR7'!K182</f>
        <v>2.8824207917147278</v>
      </c>
      <c r="L182" s="1548"/>
      <c r="M182" s="123" t="s">
        <v>188</v>
      </c>
    </row>
    <row r="183" spans="1:14" ht="18" customHeight="1">
      <c r="A183" s="1106"/>
      <c r="B183" s="1130"/>
      <c r="C183" s="1130"/>
      <c r="D183" s="1130"/>
      <c r="E183" s="1130"/>
      <c r="F183" s="1130"/>
      <c r="G183" s="1130"/>
      <c r="H183" s="1130"/>
      <c r="I183" s="1130"/>
      <c r="J183" s="1130"/>
      <c r="K183" s="1130"/>
      <c r="L183" s="1130"/>
      <c r="M183" s="1134"/>
    </row>
    <row r="184" spans="1:14" ht="18" customHeight="1">
      <c r="A184" s="1102" t="s">
        <v>1231</v>
      </c>
      <c r="B184" s="1524"/>
      <c r="C184" s="1524"/>
      <c r="D184" s="1541"/>
      <c r="E184" s="1541"/>
      <c r="F184" s="1541"/>
      <c r="G184" s="1524"/>
      <c r="H184" s="1524"/>
      <c r="I184" s="1524"/>
      <c r="J184" s="1524"/>
      <c r="K184" s="1524"/>
      <c r="L184" s="1524"/>
      <c r="M184" s="1103" t="s">
        <v>1233</v>
      </c>
    </row>
    <row r="185" spans="1:14" ht="18" customHeight="1">
      <c r="A185" s="269" t="s">
        <v>168</v>
      </c>
      <c r="B185" s="1533">
        <f>'[2]p111--117écoR7'!B185</f>
        <v>83979</v>
      </c>
      <c r="C185" s="1557">
        <f>'[2]p111--117écoR7'!C185</f>
        <v>13881</v>
      </c>
      <c r="D185" s="2319">
        <f>'[2]p111--117écoR7'!D185:E185</f>
        <v>7748</v>
      </c>
      <c r="E185" s="2319"/>
      <c r="F185" s="1533">
        <f>'[2]p111--117écoR7'!F185</f>
        <v>20399</v>
      </c>
      <c r="G185" s="1557">
        <f>'[2]p111--117écoR7'!G185</f>
        <v>16831</v>
      </c>
      <c r="H185" s="1557">
        <f>'[2]p111--117écoR7'!H185</f>
        <v>13373</v>
      </c>
      <c r="I185" s="1557">
        <f>'[2]p111--117écoR7'!I185</f>
        <v>7418</v>
      </c>
      <c r="J185" s="1557">
        <f>'[2]p111--117écoR7'!J185</f>
        <v>1830</v>
      </c>
      <c r="K185" s="1557">
        <f>'[2]p111--117écoR7'!K185</f>
        <v>2499</v>
      </c>
      <c r="L185" s="280"/>
      <c r="M185" s="155" t="s">
        <v>291</v>
      </c>
    </row>
    <row r="186" spans="1:14" ht="18" customHeight="1" thickBot="1">
      <c r="A186" s="1183" t="s">
        <v>10</v>
      </c>
      <c r="B186" s="1532">
        <f>'[2]p111--117écoR7'!B186</f>
        <v>100</v>
      </c>
      <c r="C186" s="1532">
        <f>'[2]p111--117écoR7'!C186</f>
        <v>16.529132283070769</v>
      </c>
      <c r="D186" s="2342">
        <f>'[2]p111--117écoR7'!D186:E186</f>
        <v>9.2261160528227286</v>
      </c>
      <c r="E186" s="2342"/>
      <c r="F186" s="1532">
        <f>'[2]p111--117écoR7'!F186</f>
        <v>24.290596458638468</v>
      </c>
      <c r="G186" s="1532">
        <f>'[2]p111--117écoR7'!G186</f>
        <v>20.041915240714943</v>
      </c>
      <c r="H186" s="1532">
        <f>'[2]p111--117écoR7'!H186</f>
        <v>15.924219150025602</v>
      </c>
      <c r="I186" s="1532">
        <f>'[2]p111--117écoR7'!I186</f>
        <v>8.8331606711201598</v>
      </c>
      <c r="J186" s="1532">
        <f>'[2]p111--117écoR7'!J186</f>
        <v>2.1791162076233346</v>
      </c>
      <c r="K186" s="1532">
        <f>'[2]p111--117écoR7'!K186</f>
        <v>2.9757439359839961</v>
      </c>
      <c r="L186" s="1532"/>
      <c r="M186" s="1179" t="s">
        <v>188</v>
      </c>
    </row>
    <row r="187" spans="1:14" ht="18" customHeight="1" thickTop="1">
      <c r="A187" s="102" t="s">
        <v>565</v>
      </c>
      <c r="B187" s="102"/>
      <c r="C187" s="102"/>
      <c r="D187" s="102"/>
      <c r="E187" s="102"/>
      <c r="F187" s="456"/>
      <c r="G187" s="457"/>
      <c r="H187" s="457"/>
      <c r="M187" s="265" t="s">
        <v>566</v>
      </c>
    </row>
    <row r="188" spans="1:14" ht="18" customHeight="1">
      <c r="A188" s="98" t="s">
        <v>1259</v>
      </c>
      <c r="B188" s="98"/>
      <c r="M188" s="81" t="s">
        <v>1260</v>
      </c>
    </row>
    <row r="189" spans="1:14" ht="18" customHeight="1">
      <c r="N189" s="167"/>
    </row>
    <row r="190" spans="1:14" ht="18" customHeight="1" thickBot="1">
      <c r="A190" s="150" t="s">
        <v>118</v>
      </c>
      <c r="M190" s="107" t="s">
        <v>293</v>
      </c>
      <c r="N190" s="167"/>
    </row>
    <row r="191" spans="1:14" ht="18" customHeight="1" thickTop="1">
      <c r="A191" s="1242"/>
      <c r="B191" s="1539" t="s">
        <v>191</v>
      </c>
      <c r="C191" s="1539" t="s">
        <v>393</v>
      </c>
      <c r="D191" s="2316" t="s">
        <v>581</v>
      </c>
      <c r="E191" s="2316"/>
      <c r="F191" s="1244" t="s">
        <v>563</v>
      </c>
      <c r="G191" s="1245" t="s">
        <v>288</v>
      </c>
      <c r="H191" s="1245" t="s">
        <v>287</v>
      </c>
      <c r="I191" s="1245" t="s">
        <v>286</v>
      </c>
      <c r="J191" s="1539" t="s">
        <v>285</v>
      </c>
      <c r="K191" s="1539" t="s">
        <v>284</v>
      </c>
      <c r="L191" s="1539"/>
      <c r="M191" s="1242"/>
    </row>
    <row r="192" spans="1:14" s="263" customFormat="1" ht="36" customHeight="1">
      <c r="A192" s="232"/>
      <c r="B192" s="1524" t="s">
        <v>4</v>
      </c>
      <c r="C192" s="1524" t="s">
        <v>394</v>
      </c>
      <c r="D192" s="2315" t="s">
        <v>582</v>
      </c>
      <c r="E192" s="2315"/>
      <c r="F192" s="1541" t="s">
        <v>564</v>
      </c>
      <c r="G192" s="1524" t="s">
        <v>33</v>
      </c>
      <c r="H192" s="1524" t="s">
        <v>32</v>
      </c>
      <c r="I192" s="1524" t="s">
        <v>31</v>
      </c>
      <c r="J192" s="1524" t="s">
        <v>30</v>
      </c>
      <c r="K192" s="1524" t="s">
        <v>29</v>
      </c>
      <c r="L192" s="1524"/>
      <c r="M192" s="142"/>
    </row>
    <row r="193" spans="1:13" ht="18" customHeight="1">
      <c r="A193" s="1101" t="s">
        <v>1222</v>
      </c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 t="s">
        <v>1234</v>
      </c>
    </row>
    <row r="194" spans="1:13" s="263" customFormat="1" ht="18" customHeight="1">
      <c r="A194" s="232" t="s">
        <v>169</v>
      </c>
      <c r="B194" s="1534">
        <f>'[2]p111--117écoR7'!B194</f>
        <v>7099848</v>
      </c>
      <c r="C194" s="1534">
        <f>'[2]p111--117écoR7'!C194</f>
        <v>1781579</v>
      </c>
      <c r="D194" s="2314">
        <f>'[2]p111--117écoR7'!D194:E194</f>
        <v>424647</v>
      </c>
      <c r="E194" s="2314"/>
      <c r="F194" s="1534">
        <f>'[2]p111--117écoR7'!F194</f>
        <v>339822</v>
      </c>
      <c r="G194" s="1534">
        <f>'[2]p111--117écoR7'!G194</f>
        <v>2134299</v>
      </c>
      <c r="H194" s="1534">
        <f>'[2]p111--117écoR7'!H194</f>
        <v>1730504</v>
      </c>
      <c r="I194" s="1534">
        <f>'[2]p111--117écoR7'!I194</f>
        <v>555900</v>
      </c>
      <c r="J194" s="1534">
        <f>'[2]p111--117écoR7'!J194</f>
        <v>63251</v>
      </c>
      <c r="K194" s="1534">
        <f>'[2]p111--117écoR7'!K194</f>
        <v>69846</v>
      </c>
      <c r="L194" s="280"/>
      <c r="M194" s="155" t="s">
        <v>294</v>
      </c>
    </row>
    <row r="195" spans="1:13" ht="18" customHeight="1">
      <c r="A195" s="30" t="s">
        <v>10</v>
      </c>
      <c r="B195" s="1548">
        <f>'[2]p111--117écoR7'!B195</f>
        <v>100</v>
      </c>
      <c r="C195" s="1548">
        <f>'[2]p111--117écoR7'!C195</f>
        <v>25.093199178348609</v>
      </c>
      <c r="D195" s="2311">
        <f>'[2]p111--117écoR7'!D195:E195</f>
        <v>5.9810717074506385</v>
      </c>
      <c r="E195" s="2311"/>
      <c r="F195" s="1548">
        <f>'[2]p111--117écoR7'!F195</f>
        <v>4.7863278199758641</v>
      </c>
      <c r="G195" s="1548">
        <f>'[2]p111--117écoR7'!G195</f>
        <v>30.061192859340085</v>
      </c>
      <c r="H195" s="1548">
        <f>'[2]p111--117écoR7'!H195</f>
        <v>24.373817580320029</v>
      </c>
      <c r="I195" s="1548">
        <f>'[2]p111--117écoR7'!I195</f>
        <v>7.8297450875004646</v>
      </c>
      <c r="J195" s="1548">
        <f>'[2]p111--117écoR7'!J195</f>
        <v>0.89087822725218913</v>
      </c>
      <c r="K195" s="1548">
        <f>'[2]p111--117écoR7'!K195</f>
        <v>0.98376753981211995</v>
      </c>
      <c r="L195" s="1548"/>
      <c r="M195" s="123" t="s">
        <v>188</v>
      </c>
    </row>
    <row r="196" spans="1:13" ht="18" customHeight="1">
      <c r="A196" s="47"/>
      <c r="B196" s="157"/>
      <c r="C196" s="157"/>
      <c r="D196" s="157"/>
      <c r="E196" s="157"/>
      <c r="F196" s="157"/>
      <c r="G196" s="157"/>
      <c r="H196" s="157"/>
      <c r="I196" s="157"/>
      <c r="J196" s="157"/>
      <c r="K196" s="157"/>
      <c r="L196" s="157"/>
      <c r="M196" s="329"/>
    </row>
    <row r="197" spans="1:13" ht="18" customHeight="1">
      <c r="A197" s="1102" t="s">
        <v>1224</v>
      </c>
      <c r="B197" s="1103"/>
      <c r="C197" s="1103"/>
      <c r="D197" s="1103"/>
      <c r="E197" s="1103"/>
      <c r="F197" s="1103"/>
      <c r="G197" s="1103"/>
      <c r="H197" s="1103"/>
      <c r="I197" s="1103"/>
      <c r="J197" s="1103"/>
      <c r="K197" s="1103"/>
      <c r="L197" s="1103"/>
      <c r="M197" s="1103" t="s">
        <v>1235</v>
      </c>
    </row>
    <row r="198" spans="1:13" ht="18" customHeight="1">
      <c r="A198" s="232" t="s">
        <v>169</v>
      </c>
      <c r="B198" s="1534">
        <f>'[2]p111--117écoR7'!B198</f>
        <v>7684879.0931991786</v>
      </c>
      <c r="C198" s="1534">
        <f>'[2]p111--117écoR7'!C198</f>
        <v>1781604.0931991783</v>
      </c>
      <c r="D198" s="2314">
        <f>'[2]p111--117écoR7'!D198:E198</f>
        <v>437914</v>
      </c>
      <c r="E198" s="2314"/>
      <c r="F198" s="1534">
        <f>'[2]p111--117écoR7'!F198</f>
        <v>325528</v>
      </c>
      <c r="G198" s="1534">
        <f>'[2]p111--117écoR7'!G198</f>
        <v>2598478</v>
      </c>
      <c r="H198" s="1534">
        <f>'[2]p111--117écoR7'!H198</f>
        <v>2122838</v>
      </c>
      <c r="I198" s="1534">
        <f>'[2]p111--117écoR7'!I198</f>
        <v>267141</v>
      </c>
      <c r="J198" s="1534">
        <f>'[2]p111--117écoR7'!J198</f>
        <v>70189</v>
      </c>
      <c r="K198" s="1534">
        <f>'[2]p111--117écoR7'!K198</f>
        <v>81187</v>
      </c>
      <c r="L198" s="280"/>
      <c r="M198" s="155" t="s">
        <v>294</v>
      </c>
    </row>
    <row r="199" spans="1:13" ht="18" customHeight="1" thickBot="1">
      <c r="A199" s="1183" t="s">
        <v>10</v>
      </c>
      <c r="B199" s="1532">
        <f>'[2]p111--117écoR7'!B199</f>
        <v>100</v>
      </c>
      <c r="C199" s="1532">
        <f>'[2]p111--117écoR7'!C199</f>
        <v>23.183241682693868</v>
      </c>
      <c r="D199" s="2342">
        <f>'[2]p111--117écoR7'!D199:E199</f>
        <v>5.6983850323362537</v>
      </c>
      <c r="E199" s="2342"/>
      <c r="F199" s="1532">
        <f>'[2]p111--117écoR7'!F199</f>
        <v>4.2359547372460256</v>
      </c>
      <c r="G199" s="1532">
        <f>'[2]p111--117écoR7'!G199</f>
        <v>33.812867691042179</v>
      </c>
      <c r="H199" s="1532">
        <f>'[2]p111--117écoR7'!H199</f>
        <v>27.623570576128252</v>
      </c>
      <c r="I199" s="1532">
        <f>'[2]p111--117écoR7'!I199</f>
        <v>3.4761900188697759</v>
      </c>
      <c r="J199" s="1532">
        <f>'[2]p111--117écoR7'!J199</f>
        <v>0.91333902783343135</v>
      </c>
      <c r="K199" s="1532">
        <f>'[2]p111--117écoR7'!K199</f>
        <v>1.0564512338502159</v>
      </c>
      <c r="L199" s="1532"/>
      <c r="M199" s="1179" t="s">
        <v>188</v>
      </c>
    </row>
    <row r="200" spans="1:13" ht="18" customHeight="1" thickTop="1">
      <c r="A200" s="102" t="s">
        <v>919</v>
      </c>
      <c r="B200" s="102"/>
      <c r="C200" s="102"/>
      <c r="D200" s="102"/>
      <c r="E200" s="102"/>
      <c r="F200" s="456"/>
      <c r="G200" s="457"/>
      <c r="H200" s="457"/>
      <c r="M200" s="265" t="s">
        <v>920</v>
      </c>
    </row>
    <row r="201" spans="1:13" ht="18" customHeight="1">
      <c r="A201" s="98" t="s">
        <v>1259</v>
      </c>
      <c r="B201" s="98"/>
      <c r="M201" s="81" t="s">
        <v>1260</v>
      </c>
    </row>
    <row r="202" spans="1:13" ht="18" customHeight="1">
      <c r="A202" s="741"/>
      <c r="B202" s="284"/>
      <c r="C202" s="284"/>
      <c r="D202" s="284"/>
      <c r="E202" s="284"/>
      <c r="F202" s="284"/>
      <c r="G202" s="284"/>
      <c r="H202" s="284"/>
      <c r="I202" s="284"/>
      <c r="J202" s="284"/>
      <c r="K202" s="284"/>
      <c r="L202" s="284"/>
    </row>
    <row r="203" spans="1:13" ht="18" customHeight="1" thickBot="1">
      <c r="A203" s="150" t="s">
        <v>119</v>
      </c>
      <c r="M203" s="107" t="s">
        <v>296</v>
      </c>
    </row>
    <row r="204" spans="1:13" ht="18" customHeight="1" thickTop="1">
      <c r="A204" s="1218"/>
      <c r="B204" s="1517"/>
      <c r="C204" s="2294" t="s">
        <v>191</v>
      </c>
      <c r="D204" s="2294"/>
      <c r="E204" s="1517"/>
      <c r="F204" s="2294" t="s">
        <v>295</v>
      </c>
      <c r="G204" s="2294"/>
      <c r="H204" s="1517"/>
      <c r="I204" s="2294" t="s">
        <v>415</v>
      </c>
      <c r="J204" s="2294"/>
      <c r="K204" s="1517"/>
      <c r="L204" s="1517"/>
      <c r="M204" s="1517"/>
    </row>
    <row r="205" spans="1:13" ht="18" customHeight="1">
      <c r="A205" s="232"/>
      <c r="B205" s="1521"/>
      <c r="C205" s="2302" t="s">
        <v>4</v>
      </c>
      <c r="D205" s="2302"/>
      <c r="E205" s="1521"/>
      <c r="F205" s="2302" t="s">
        <v>101</v>
      </c>
      <c r="G205" s="2302"/>
      <c r="H205" s="1521"/>
      <c r="I205" s="69" t="s">
        <v>416</v>
      </c>
      <c r="J205" s="69"/>
      <c r="K205" s="1521"/>
      <c r="L205" s="1521"/>
      <c r="M205" s="120"/>
    </row>
    <row r="206" spans="1:13" ht="18" customHeight="1">
      <c r="A206" s="232"/>
      <c r="B206" s="1521"/>
      <c r="C206" s="1097">
        <v>2017</v>
      </c>
      <c r="D206" s="1097">
        <v>2016</v>
      </c>
      <c r="E206" s="1097"/>
      <c r="F206" s="1097">
        <v>2017</v>
      </c>
      <c r="G206" s="1097">
        <v>2016</v>
      </c>
      <c r="H206" s="1521"/>
      <c r="I206" s="1097">
        <v>2017</v>
      </c>
      <c r="J206" s="1097">
        <v>2016</v>
      </c>
      <c r="K206" s="1521"/>
      <c r="L206" s="32"/>
      <c r="M206" s="165"/>
    </row>
    <row r="207" spans="1:13" ht="18" customHeight="1">
      <c r="A207" s="232" t="s">
        <v>170</v>
      </c>
      <c r="B207" s="1534"/>
      <c r="C207" s="1557">
        <f>'[2]p111--117écoR7'!C207</f>
        <v>2519150</v>
      </c>
      <c r="D207" s="1557">
        <f>'[2]p111--117écoR7'!D207</f>
        <v>2130516</v>
      </c>
      <c r="E207" s="1534"/>
      <c r="F207" s="1136">
        <f>'[2]p111--117écoR7'!F207</f>
        <v>895925</v>
      </c>
      <c r="G207" s="1136">
        <f>'[2]p111--117écoR7'!G207</f>
        <v>1299257</v>
      </c>
      <c r="H207" s="1534"/>
      <c r="I207" s="1136">
        <f>'[2]p111--117écoR7'!I207</f>
        <v>1623225</v>
      </c>
      <c r="J207" s="1136">
        <f>'[2]p111--117écoR7'!J207</f>
        <v>831259</v>
      </c>
      <c r="K207" s="1136"/>
      <c r="L207" s="280"/>
      <c r="M207" s="155" t="s">
        <v>297</v>
      </c>
    </row>
    <row r="208" spans="1:13" ht="18" customHeight="1" thickBot="1">
      <c r="A208" s="1183" t="s">
        <v>10</v>
      </c>
      <c r="B208" s="1285"/>
      <c r="C208" s="1285">
        <f>'[2]p111--117écoR7'!C208</f>
        <v>100.00000000000001</v>
      </c>
      <c r="D208" s="1285">
        <f>'[2]p111--117écoR7'!D208</f>
        <v>100</v>
      </c>
      <c r="E208" s="1285"/>
      <c r="F208" s="1285">
        <f>'[2]p111--117écoR7'!F208</f>
        <v>35.564575352797576</v>
      </c>
      <c r="G208" s="1285">
        <f>'[2]p111--117écoR7'!G208</f>
        <v>60.983207823832352</v>
      </c>
      <c r="H208" s="1285"/>
      <c r="I208" s="1280">
        <f>'[2]p111--117écoR7'!I208</f>
        <v>64.435424647202439</v>
      </c>
      <c r="J208" s="1280">
        <f>'[2]p111--117écoR7'!J208</f>
        <v>39.016792176167655</v>
      </c>
      <c r="K208" s="1280"/>
      <c r="L208" s="1285"/>
      <c r="M208" s="1179" t="s">
        <v>188</v>
      </c>
    </row>
    <row r="209" spans="1:14" ht="18" customHeight="1" thickTop="1">
      <c r="A209" s="98" t="s">
        <v>1259</v>
      </c>
      <c r="B209" s="98"/>
      <c r="M209" s="81" t="s">
        <v>1260</v>
      </c>
    </row>
    <row r="210" spans="1:14" ht="18" customHeight="1">
      <c r="A210" s="456"/>
    </row>
    <row r="211" spans="1:14" ht="18" customHeight="1">
      <c r="A211" s="431" t="s">
        <v>653</v>
      </c>
      <c r="B211" s="427"/>
      <c r="C211" s="263"/>
      <c r="E211" s="80"/>
      <c r="F211" s="80"/>
      <c r="G211" s="80"/>
      <c r="K211" s="427"/>
      <c r="L211" s="427"/>
      <c r="M211" s="428" t="s">
        <v>654</v>
      </c>
    </row>
    <row r="212" spans="1:14" ht="18" customHeight="1">
      <c r="A212" s="719"/>
      <c r="B212" s="263"/>
      <c r="C212" s="263"/>
      <c r="D212" s="263"/>
      <c r="E212" s="263"/>
      <c r="F212" s="263"/>
      <c r="G212" s="263"/>
      <c r="H212" s="263"/>
      <c r="I212" s="263"/>
      <c r="J212" s="263"/>
      <c r="K212" s="263"/>
      <c r="L212" s="263"/>
      <c r="M212" s="263"/>
    </row>
    <row r="213" spans="1:14" ht="18" customHeight="1" thickBot="1">
      <c r="A213" s="150" t="s">
        <v>470</v>
      </c>
      <c r="M213" s="107" t="s">
        <v>298</v>
      </c>
    </row>
    <row r="214" spans="1:14" ht="18" customHeight="1" thickTop="1">
      <c r="A214" s="1221"/>
      <c r="B214" s="1517"/>
      <c r="C214" s="2294" t="s">
        <v>191</v>
      </c>
      <c r="D214" s="2294"/>
      <c r="E214" s="1517"/>
      <c r="F214" s="2294" t="s">
        <v>300</v>
      </c>
      <c r="G214" s="2294"/>
      <c r="H214" s="1517"/>
      <c r="I214" s="2294" t="s">
        <v>299</v>
      </c>
      <c r="J214" s="2294"/>
      <c r="K214" s="1517"/>
      <c r="L214" s="1517"/>
      <c r="M214" s="1218"/>
    </row>
    <row r="215" spans="1:14" ht="18" customHeight="1">
      <c r="A215" s="288"/>
      <c r="B215" s="159"/>
      <c r="C215" s="2306" t="s">
        <v>4</v>
      </c>
      <c r="D215" s="2306"/>
      <c r="F215" s="2306" t="s">
        <v>36</v>
      </c>
      <c r="G215" s="2306"/>
      <c r="H215" s="159"/>
      <c r="I215" s="2306" t="s">
        <v>35</v>
      </c>
      <c r="J215" s="2306"/>
      <c r="K215" s="159"/>
      <c r="L215" s="159"/>
      <c r="M215" s="142"/>
    </row>
    <row r="216" spans="1:14" ht="18" customHeight="1">
      <c r="A216" s="288"/>
      <c r="B216" s="159"/>
      <c r="C216" s="1097">
        <v>2017</v>
      </c>
      <c r="D216" s="1097">
        <v>2016</v>
      </c>
      <c r="E216" s="1097"/>
      <c r="F216" s="1097">
        <v>2017</v>
      </c>
      <c r="G216" s="1097">
        <v>2016</v>
      </c>
      <c r="H216" s="1521"/>
      <c r="I216" s="1097">
        <v>2017</v>
      </c>
      <c r="J216" s="1097">
        <v>2016</v>
      </c>
      <c r="K216" s="159"/>
      <c r="L216" s="1137"/>
      <c r="M216" s="239"/>
    </row>
    <row r="217" spans="1:14" ht="18" customHeight="1">
      <c r="A217" s="288" t="s">
        <v>171</v>
      </c>
      <c r="B217" s="289"/>
      <c r="C217" s="1872" t="str">
        <f>'[5]p111--117écoR7'!C217</f>
        <v>…</v>
      </c>
      <c r="D217" s="1872" t="str">
        <f>'[5]p111--117écoR7'!D217</f>
        <v>…</v>
      </c>
      <c r="E217" s="2004"/>
      <c r="F217" s="1872" t="str">
        <f>'[5]p111--117écoR7'!F217</f>
        <v>…</v>
      </c>
      <c r="G217" s="2004" t="str">
        <f>'[5]p111--117écoR7'!G217</f>
        <v>…</v>
      </c>
      <c r="H217" s="1872"/>
      <c r="I217" s="1872" t="str">
        <f>'[5]p111--117écoR7'!I217</f>
        <v>…</v>
      </c>
      <c r="J217" s="1872" t="str">
        <f>'[5]p111--117écoR7'!J217</f>
        <v>…</v>
      </c>
      <c r="K217" s="289"/>
      <c r="L217" s="291"/>
      <c r="M217" s="155" t="s">
        <v>469</v>
      </c>
      <c r="N217" s="674"/>
    </row>
    <row r="218" spans="1:14" ht="18" customHeight="1" thickBot="1">
      <c r="A218" s="1183" t="s">
        <v>10</v>
      </c>
      <c r="B218" s="1286"/>
      <c r="C218" s="1857" t="str">
        <f>'[5]p111--117écoR7'!C218</f>
        <v>…</v>
      </c>
      <c r="D218" s="1284" t="str">
        <f>'[5]p111--117écoR7'!D218</f>
        <v>…</v>
      </c>
      <c r="E218" s="1857"/>
      <c r="F218" s="1857" t="str">
        <f>'[5]p111--117écoR7'!F218</f>
        <v>…</v>
      </c>
      <c r="G218" s="1857" t="str">
        <f>'[5]p111--117écoR7'!G218</f>
        <v>…</v>
      </c>
      <c r="H218" s="1284"/>
      <c r="I218" s="1284" t="str">
        <f>'[5]p111--117écoR7'!I218</f>
        <v>…</v>
      </c>
      <c r="J218" s="1857" t="str">
        <f>'[5]p111--117écoR7'!J218</f>
        <v>…</v>
      </c>
      <c r="K218" s="1286"/>
      <c r="L218" s="1286"/>
      <c r="M218" s="1179" t="s">
        <v>188</v>
      </c>
      <c r="N218" s="674"/>
    </row>
    <row r="219" spans="1:14" ht="18" customHeight="1" thickTop="1">
      <c r="A219" s="962" t="s">
        <v>1103</v>
      </c>
      <c r="B219" s="962"/>
      <c r="C219" s="962"/>
      <c r="D219" s="962"/>
      <c r="E219" s="950"/>
      <c r="F219" s="950"/>
      <c r="G219" s="950"/>
      <c r="H219" s="950"/>
      <c r="I219" s="950"/>
      <c r="J219" s="950"/>
      <c r="K219" s="950"/>
      <c r="L219" s="950"/>
      <c r="M219" s="950" t="s">
        <v>1100</v>
      </c>
      <c r="N219" s="675"/>
    </row>
    <row r="220" spans="1:14" ht="18" customHeight="1">
      <c r="A220" s="102"/>
      <c r="B220" s="102"/>
      <c r="C220" s="102"/>
      <c r="D220" s="102"/>
      <c r="N220" s="675"/>
    </row>
    <row r="221" spans="1:14" ht="18" customHeight="1" thickBot="1">
      <c r="A221" s="150" t="s">
        <v>471</v>
      </c>
      <c r="M221" s="107" t="s">
        <v>304</v>
      </c>
      <c r="N221" s="675"/>
    </row>
    <row r="222" spans="1:14" ht="18" customHeight="1" thickTop="1">
      <c r="A222" s="1215"/>
      <c r="B222" s="2294" t="s">
        <v>301</v>
      </c>
      <c r="C222" s="2294"/>
      <c r="D222" s="2294"/>
      <c r="E222" s="2294"/>
      <c r="F222" s="2294"/>
      <c r="G222" s="2294"/>
      <c r="H222" s="2294"/>
      <c r="I222" s="2294"/>
      <c r="J222" s="2294"/>
      <c r="K222" s="2294"/>
      <c r="L222" s="1517"/>
      <c r="M222" s="1218"/>
      <c r="N222" s="675"/>
    </row>
    <row r="223" spans="1:14" ht="18" customHeight="1">
      <c r="A223" s="160"/>
      <c r="B223" s="2310" t="s">
        <v>37</v>
      </c>
      <c r="C223" s="2310"/>
      <c r="D223" s="2310"/>
      <c r="E223" s="2310"/>
      <c r="F223" s="2310"/>
      <c r="G223" s="2310"/>
      <c r="H223" s="2310"/>
      <c r="I223" s="2310"/>
      <c r="J223" s="2310"/>
      <c r="K223" s="2310"/>
      <c r="L223" s="1543"/>
      <c r="M223" s="229"/>
      <c r="N223" s="675"/>
    </row>
    <row r="224" spans="1:14" ht="18" customHeight="1">
      <c r="A224" s="161"/>
      <c r="B224" s="1543"/>
      <c r="C224" s="2307" t="s">
        <v>191</v>
      </c>
      <c r="D224" s="2307"/>
      <c r="F224" s="2343" t="s">
        <v>303</v>
      </c>
      <c r="G224" s="2343"/>
      <c r="I224" s="2343" t="s">
        <v>302</v>
      </c>
      <c r="J224" s="2343"/>
      <c r="K224" s="1138"/>
      <c r="L224" s="181"/>
      <c r="M224" s="276"/>
      <c r="N224" s="675"/>
    </row>
    <row r="225" spans="1:14" ht="18" customHeight="1">
      <c r="A225" s="162"/>
      <c r="B225" s="1542"/>
      <c r="C225" s="2306" t="s">
        <v>4</v>
      </c>
      <c r="D225" s="2306"/>
      <c r="E225" s="142"/>
      <c r="F225" s="2310" t="s">
        <v>39</v>
      </c>
      <c r="G225" s="2310"/>
      <c r="H225" s="142"/>
      <c r="I225" s="2310" t="s">
        <v>38</v>
      </c>
      <c r="J225" s="2310"/>
      <c r="K225" s="182"/>
      <c r="L225" s="182"/>
      <c r="M225" s="278"/>
      <c r="N225" s="675"/>
    </row>
    <row r="226" spans="1:14" ht="18" customHeight="1">
      <c r="A226" s="162"/>
      <c r="B226" s="1542"/>
      <c r="C226" s="1097">
        <v>2017</v>
      </c>
      <c r="D226" s="1097">
        <v>2016</v>
      </c>
      <c r="E226" s="2000"/>
      <c r="F226" s="1097">
        <v>2017</v>
      </c>
      <c r="G226" s="1097">
        <v>2016</v>
      </c>
      <c r="H226" s="2000"/>
      <c r="I226" s="1097">
        <v>2017</v>
      </c>
      <c r="J226" s="1097">
        <v>2016</v>
      </c>
      <c r="K226" s="182"/>
      <c r="L226" s="182"/>
      <c r="M226" s="278"/>
      <c r="N226" s="675"/>
    </row>
    <row r="227" spans="1:14" ht="18" customHeight="1">
      <c r="A227" s="288" t="s">
        <v>921</v>
      </c>
      <c r="B227" s="290"/>
      <c r="C227" s="1872">
        <f>'[5]p111--117écoR7'!C227</f>
        <v>6152.6509999999998</v>
      </c>
      <c r="D227" s="743">
        <f>'[5]p111--117écoR7'!D227</f>
        <v>5977.3060000000005</v>
      </c>
      <c r="E227" s="1872"/>
      <c r="F227" s="1872">
        <f>'[5]p111--117écoR7'!F227</f>
        <v>1968.056</v>
      </c>
      <c r="G227" s="1872">
        <f>'[5]p111--117écoR7'!G227</f>
        <v>2224.8409999999999</v>
      </c>
      <c r="H227" s="743"/>
      <c r="I227" s="1872">
        <f>'[5]p111--117écoR7'!I227</f>
        <v>4184.5950000000003</v>
      </c>
      <c r="J227" s="1872">
        <f>'[5]p111--117écoR7'!J227</f>
        <v>3752.4650000000001</v>
      </c>
      <c r="K227" s="289"/>
      <c r="L227" s="744"/>
      <c r="M227" s="115" t="s">
        <v>922</v>
      </c>
      <c r="N227" s="675"/>
    </row>
    <row r="228" spans="1:14" ht="18" customHeight="1" thickBot="1">
      <c r="A228" s="1183" t="s">
        <v>10</v>
      </c>
      <c r="B228" s="1286"/>
      <c r="C228" s="1857">
        <f>'[5]p111--117écoR7'!C228</f>
        <v>6.2910345086241337</v>
      </c>
      <c r="D228" s="1284">
        <f>'[5]p111--117écoR7'!D228</f>
        <v>6.6218327543616038</v>
      </c>
      <c r="E228" s="1857"/>
      <c r="F228" s="1857">
        <f>'[5]p111--117écoR7'!F228</f>
        <v>3.3128687926988936</v>
      </c>
      <c r="G228" s="1857">
        <f>'[5]p111--117écoR7'!G228</f>
        <v>3.7824345906993435</v>
      </c>
      <c r="H228" s="1284"/>
      <c r="I228" s="1284">
        <f>'[5]p111--117écoR7'!I228</f>
        <v>10.89911173802734</v>
      </c>
      <c r="J228" s="1857">
        <f>'[5]p111--117écoR7'!J228</f>
        <v>11.932930865184831</v>
      </c>
      <c r="K228" s="1286"/>
      <c r="L228" s="1286"/>
      <c r="M228" s="1179" t="s">
        <v>188</v>
      </c>
      <c r="N228" s="675"/>
    </row>
    <row r="229" spans="1:14" ht="18" customHeight="1" thickTop="1">
      <c r="A229" s="102" t="s">
        <v>306</v>
      </c>
      <c r="B229" s="102"/>
      <c r="C229" s="102"/>
      <c r="D229" s="102"/>
      <c r="M229" s="81" t="s">
        <v>305</v>
      </c>
      <c r="N229" s="675"/>
    </row>
    <row r="230" spans="1:14" ht="24.75" customHeight="1">
      <c r="A230" s="102"/>
      <c r="B230" s="102"/>
      <c r="C230" s="102"/>
      <c r="D230" s="102"/>
      <c r="N230" s="675"/>
    </row>
    <row r="231" spans="1:14" ht="3.6" customHeight="1" thickBot="1">
      <c r="A231" s="102"/>
      <c r="B231" s="102"/>
      <c r="C231" s="102"/>
      <c r="D231" s="102"/>
      <c r="N231" s="675"/>
    </row>
    <row r="232" spans="1:14" ht="13.5" customHeight="1" thickTop="1">
      <c r="A232" s="927"/>
      <c r="B232" s="927"/>
      <c r="C232" s="927"/>
      <c r="D232" s="927"/>
      <c r="E232" s="928"/>
      <c r="F232" s="928"/>
      <c r="G232" s="928"/>
      <c r="H232" s="928"/>
      <c r="I232" s="928"/>
      <c r="J232" s="928"/>
      <c r="K232" s="928"/>
      <c r="L232" s="928"/>
      <c r="M232" s="928"/>
      <c r="N232" s="675"/>
    </row>
    <row r="233" spans="1:14" ht="18" customHeight="1">
      <c r="N233" s="675"/>
    </row>
    <row r="234" spans="1:14" ht="18" customHeight="1">
      <c r="A234" s="150" t="s">
        <v>472</v>
      </c>
      <c r="M234" s="107" t="s">
        <v>307</v>
      </c>
      <c r="N234" s="675"/>
    </row>
    <row r="235" spans="1:14" ht="18" customHeight="1">
      <c r="A235" s="103"/>
      <c r="N235" s="675"/>
    </row>
    <row r="236" spans="1:14" ht="18" customHeight="1" thickBot="1">
      <c r="A236" s="262" t="s">
        <v>923</v>
      </c>
      <c r="I236" s="726"/>
      <c r="K236" s="24"/>
      <c r="L236" s="24"/>
      <c r="M236" s="150" t="s">
        <v>924</v>
      </c>
      <c r="N236" s="675"/>
    </row>
    <row r="237" spans="1:14" ht="18" customHeight="1" thickTop="1">
      <c r="A237" s="1517"/>
      <c r="B237" s="2294" t="s">
        <v>312</v>
      </c>
      <c r="C237" s="2294"/>
      <c r="D237" s="2309" t="s">
        <v>73</v>
      </c>
      <c r="E237" s="2309"/>
      <c r="F237" s="2294" t="s">
        <v>310</v>
      </c>
      <c r="G237" s="2294"/>
      <c r="H237" s="2309" t="s">
        <v>73</v>
      </c>
      <c r="I237" s="2309"/>
      <c r="J237" s="2294" t="s">
        <v>310</v>
      </c>
      <c r="K237" s="2294"/>
      <c r="L237" s="1517"/>
      <c r="M237" s="1517"/>
      <c r="N237" s="675"/>
    </row>
    <row r="238" spans="1:14" ht="18" customHeight="1">
      <c r="A238" s="1527"/>
      <c r="B238" s="2307" t="s">
        <v>313</v>
      </c>
      <c r="C238" s="2307"/>
      <c r="D238" s="2307" t="s">
        <v>309</v>
      </c>
      <c r="E238" s="2307"/>
      <c r="F238" s="2307" t="s">
        <v>311</v>
      </c>
      <c r="G238" s="2307"/>
      <c r="H238" s="2307" t="s">
        <v>309</v>
      </c>
      <c r="I238" s="2307"/>
      <c r="J238" s="2307" t="s">
        <v>314</v>
      </c>
      <c r="K238" s="2307"/>
      <c r="L238" s="1527"/>
      <c r="M238" s="1527"/>
      <c r="N238" s="675"/>
    </row>
    <row r="239" spans="1:14" ht="18" customHeight="1">
      <c r="A239" s="1544"/>
      <c r="B239" s="2308" t="s">
        <v>74</v>
      </c>
      <c r="C239" s="2308"/>
      <c r="D239" s="2308" t="s">
        <v>73</v>
      </c>
      <c r="E239" s="2308"/>
      <c r="F239" s="2308" t="s">
        <v>4</v>
      </c>
      <c r="G239" s="2308"/>
      <c r="H239" s="2308" t="s">
        <v>73</v>
      </c>
      <c r="I239" s="2308"/>
      <c r="J239" s="2308" t="s">
        <v>4</v>
      </c>
      <c r="K239" s="2308"/>
      <c r="L239" s="1544"/>
      <c r="M239" s="398"/>
      <c r="N239" s="675"/>
    </row>
    <row r="240" spans="1:14" ht="18" customHeight="1">
      <c r="A240" s="399" t="s">
        <v>120</v>
      </c>
      <c r="B240" s="2306" t="s">
        <v>84</v>
      </c>
      <c r="C240" s="2306"/>
      <c r="D240" s="2306" t="s">
        <v>76</v>
      </c>
      <c r="E240" s="2306"/>
      <c r="F240" s="2306" t="s">
        <v>77</v>
      </c>
      <c r="G240" s="2306"/>
      <c r="H240" s="2306" t="s">
        <v>76</v>
      </c>
      <c r="I240" s="2306"/>
      <c r="J240" s="2306" t="s">
        <v>75</v>
      </c>
      <c r="K240" s="2306"/>
      <c r="L240" s="1535"/>
      <c r="M240" s="144" t="s">
        <v>308</v>
      </c>
      <c r="N240" s="675"/>
    </row>
    <row r="241" spans="1:14" ht="18" customHeight="1">
      <c r="A241" s="399"/>
      <c r="B241" s="1097">
        <v>2017</v>
      </c>
      <c r="C241" s="1097">
        <v>2016</v>
      </c>
      <c r="D241" s="1097">
        <v>2017</v>
      </c>
      <c r="E241" s="1097">
        <v>2016</v>
      </c>
      <c r="F241" s="1097">
        <v>2017</v>
      </c>
      <c r="G241" s="1097">
        <v>2016</v>
      </c>
      <c r="H241" s="1097">
        <v>2017</v>
      </c>
      <c r="I241" s="1097">
        <v>2016</v>
      </c>
      <c r="J241" s="1097">
        <v>2017</v>
      </c>
      <c r="K241" s="1097">
        <v>2016</v>
      </c>
      <c r="L241" s="1535"/>
      <c r="M241" s="398"/>
      <c r="N241" s="675"/>
    </row>
    <row r="242" spans="1:14" ht="18" customHeight="1">
      <c r="A242" s="72" t="s">
        <v>72</v>
      </c>
      <c r="B242" s="1823">
        <f>'[5]p111--117écoR7'!B242</f>
        <v>384.34199999999993</v>
      </c>
      <c r="C242" s="1823">
        <f>'[5]p111--117écoR7'!C242</f>
        <v>445.60299999999984</v>
      </c>
      <c r="D242" s="1824">
        <f>'[5]p111--117écoR7'!D242</f>
        <v>21.396789008809105</v>
      </c>
      <c r="E242" s="1824">
        <f>'[5]p111--117écoR7'!E242</f>
        <v>21.3531223310153</v>
      </c>
      <c r="F242" s="1559">
        <f>'[5]p111--117écoR7'!F242</f>
        <v>4366263</v>
      </c>
      <c r="G242" s="1559">
        <f>'[5]p111--117écoR7'!G242</f>
        <v>3894227</v>
      </c>
      <c r="H242" s="1824">
        <f>'[5]p111--117écoR7'!H242</f>
        <v>17.983372705796839</v>
      </c>
      <c r="I242" s="1824">
        <f>'[5]p111--117écoR7'!I242</f>
        <v>18.047170918887524</v>
      </c>
      <c r="J242" s="1559">
        <f>'[5]p111--117écoR7'!J242</f>
        <v>31668</v>
      </c>
      <c r="K242" s="1559">
        <f>'[5]p111--117écoR7'!K242</f>
        <v>29207</v>
      </c>
      <c r="L242" s="1558"/>
      <c r="M242" s="139" t="s">
        <v>315</v>
      </c>
      <c r="N242" s="675"/>
    </row>
    <row r="243" spans="1:14" ht="18" customHeight="1">
      <c r="A243" s="40" t="s">
        <v>121</v>
      </c>
      <c r="B243" s="1823">
        <f>'[5]p111--117écoR7'!B243</f>
        <v>53.559999999999945</v>
      </c>
      <c r="C243" s="1823">
        <f>'[5]p111--117écoR7'!C243</f>
        <v>134.68599999999981</v>
      </c>
      <c r="D243" s="1824">
        <f>'[5]p111--117écoR7'!D243</f>
        <v>25.909889630301709</v>
      </c>
      <c r="E243" s="1824">
        <f>'[5]p111--117écoR7'!E243</f>
        <v>24.625124302184766</v>
      </c>
      <c r="F243" s="1559">
        <f>'[5]p111--117écoR7'!F243</f>
        <v>22560</v>
      </c>
      <c r="G243" s="1559">
        <f>'[5]p111--117écoR7'!G243</f>
        <v>25011</v>
      </c>
      <c r="H243" s="1824">
        <f>'[5]p111--117écoR7'!H243</f>
        <v>18.046206266101557</v>
      </c>
      <c r="I243" s="1824">
        <f>'[5]p111--117écoR7'!I243</f>
        <v>16.310297015252136</v>
      </c>
      <c r="J243" s="1559">
        <f>'[5]p111--117écoR7'!J243</f>
        <v>4343</v>
      </c>
      <c r="K243" s="1559">
        <f>'[5]p111--117écoR7'!K243</f>
        <v>4470</v>
      </c>
      <c r="L243" s="1559"/>
      <c r="M243" s="139" t="s">
        <v>316</v>
      </c>
      <c r="N243" s="675"/>
    </row>
    <row r="244" spans="1:14" ht="18" customHeight="1" thickBot="1">
      <c r="A244" s="1177" t="s">
        <v>78</v>
      </c>
      <c r="B244" s="1284">
        <f>'[5]p111--117écoR7'!B244</f>
        <v>437.90199999999987</v>
      </c>
      <c r="C244" s="1284">
        <f>'[5]p111--117écoR7'!C244</f>
        <v>580.28899999999965</v>
      </c>
      <c r="D244" s="1995">
        <f>'[5]p111--117écoR7'!D244</f>
        <v>21.415964129814377</v>
      </c>
      <c r="E244" s="1995">
        <f>'[5]p111--117écoR7'!E244</f>
        <v>21.37124383937282</v>
      </c>
      <c r="F244" s="1967">
        <f>'[5]p111--117écoR7'!F244</f>
        <v>4388823</v>
      </c>
      <c r="G244" s="1873">
        <f>'[5]p111--117écoR7'!G244</f>
        <v>3919238</v>
      </c>
      <c r="H244" s="1995">
        <f>'[5]p111--117écoR7'!H244</f>
        <v>17.990927348847432</v>
      </c>
      <c r="I244" s="1995">
        <f>'[5]p111--117écoR7'!I244</f>
        <v>17.795638411988818</v>
      </c>
      <c r="J244" s="1873">
        <f>'[5]p111--117écoR7'!J244</f>
        <v>36011</v>
      </c>
      <c r="K244" s="1873">
        <f>'[5]p111--117écoR7'!K244</f>
        <v>33677</v>
      </c>
      <c r="L244" s="1281"/>
      <c r="M244" s="1389" t="s">
        <v>317</v>
      </c>
      <c r="N244" s="675"/>
    </row>
    <row r="245" spans="1:14" ht="18" customHeight="1" thickTop="1">
      <c r="A245" s="102"/>
      <c r="B245" s="102"/>
    </row>
    <row r="246" spans="1:14" ht="18" customHeight="1" thickBot="1">
      <c r="A246" s="262" t="s">
        <v>925</v>
      </c>
      <c r="K246" s="24"/>
      <c r="L246" s="24"/>
      <c r="M246" s="150" t="s">
        <v>926</v>
      </c>
    </row>
    <row r="247" spans="1:14" ht="18" customHeight="1" thickTop="1">
      <c r="A247" s="1517"/>
      <c r="B247" s="2294" t="s">
        <v>312</v>
      </c>
      <c r="C247" s="2294"/>
      <c r="D247" s="2309" t="s">
        <v>73</v>
      </c>
      <c r="E247" s="2309"/>
      <c r="F247" s="2294" t="s">
        <v>310</v>
      </c>
      <c r="G247" s="2294"/>
      <c r="H247" s="2309" t="s">
        <v>73</v>
      </c>
      <c r="I247" s="2309"/>
      <c r="J247" s="2294" t="s">
        <v>310</v>
      </c>
      <c r="K247" s="2294"/>
      <c r="L247" s="1517"/>
      <c r="M247" s="1517"/>
    </row>
    <row r="248" spans="1:14" ht="18" customHeight="1">
      <c r="A248" s="1527"/>
      <c r="B248" s="2307" t="s">
        <v>313</v>
      </c>
      <c r="C248" s="2307"/>
      <c r="D248" s="2307" t="s">
        <v>309</v>
      </c>
      <c r="E248" s="2307"/>
      <c r="F248" s="2307" t="s">
        <v>311</v>
      </c>
      <c r="G248" s="2307"/>
      <c r="H248" s="2307" t="s">
        <v>309</v>
      </c>
      <c r="I248" s="2307"/>
      <c r="J248" s="2307" t="s">
        <v>314</v>
      </c>
      <c r="K248" s="2307"/>
      <c r="L248" s="1527"/>
      <c r="M248" s="1527"/>
    </row>
    <row r="249" spans="1:14" ht="18" customHeight="1">
      <c r="A249" s="1544"/>
      <c r="B249" s="2308" t="s">
        <v>74</v>
      </c>
      <c r="C249" s="2308"/>
      <c r="D249" s="2308" t="s">
        <v>73</v>
      </c>
      <c r="E249" s="2308"/>
      <c r="F249" s="2308" t="s">
        <v>4</v>
      </c>
      <c r="G249" s="2308"/>
      <c r="H249" s="2308" t="s">
        <v>73</v>
      </c>
      <c r="I249" s="2308"/>
      <c r="J249" s="2308" t="s">
        <v>4</v>
      </c>
      <c r="K249" s="2308"/>
      <c r="L249" s="1544"/>
      <c r="M249" s="398"/>
    </row>
    <row r="250" spans="1:14" ht="18" customHeight="1">
      <c r="A250" s="399" t="s">
        <v>120</v>
      </c>
      <c r="B250" s="2306" t="s">
        <v>84</v>
      </c>
      <c r="C250" s="2306"/>
      <c r="D250" s="2306" t="s">
        <v>76</v>
      </c>
      <c r="E250" s="2306"/>
      <c r="F250" s="2306" t="s">
        <v>77</v>
      </c>
      <c r="G250" s="2306"/>
      <c r="H250" s="2306" t="s">
        <v>76</v>
      </c>
      <c r="I250" s="2306"/>
      <c r="J250" s="2306" t="s">
        <v>75</v>
      </c>
      <c r="K250" s="2306"/>
      <c r="L250" s="1535"/>
      <c r="M250" s="144" t="s">
        <v>308</v>
      </c>
    </row>
    <row r="251" spans="1:14" ht="18" customHeight="1">
      <c r="A251" s="399"/>
      <c r="B251" s="1097">
        <v>2017</v>
      </c>
      <c r="C251" s="1097">
        <v>2016</v>
      </c>
      <c r="D251" s="1097">
        <v>2017</v>
      </c>
      <c r="E251" s="1097">
        <v>2016</v>
      </c>
      <c r="F251" s="1097">
        <v>2017</v>
      </c>
      <c r="G251" s="1097">
        <v>2016</v>
      </c>
      <c r="H251" s="1097">
        <v>2017</v>
      </c>
      <c r="I251" s="1097">
        <v>2016</v>
      </c>
      <c r="J251" s="1097">
        <v>2017</v>
      </c>
      <c r="K251" s="1097">
        <v>2016</v>
      </c>
      <c r="L251" s="1535"/>
      <c r="M251" s="398"/>
    </row>
    <row r="252" spans="1:14" ht="18" customHeight="1">
      <c r="A252" s="72" t="s">
        <v>72</v>
      </c>
      <c r="B252" s="1968">
        <f>'[5]p111--117écoR7'!B252</f>
        <v>0</v>
      </c>
      <c r="C252" s="1823" t="str">
        <f>'[5]p111--117écoR7'!C252</f>
        <v>-</v>
      </c>
      <c r="D252" s="1824">
        <f>'[5]p111--117écoR7'!D252</f>
        <v>0.40876872473802028</v>
      </c>
      <c r="E252" s="1824">
        <f>'[5]p111--117écoR7'!E252</f>
        <v>0.37273666807184758</v>
      </c>
      <c r="F252" s="1559">
        <f>'[5]p111--117écoR7'!F252</f>
        <v>83414</v>
      </c>
      <c r="G252" s="1559">
        <f>'[5]p111--117écoR7'!G252</f>
        <v>67977</v>
      </c>
      <c r="H252" s="1824">
        <f>'[5]p111--117écoR7'!H252</f>
        <v>0.42476830819552969</v>
      </c>
      <c r="I252" s="1824">
        <f>'[5]p111--117écoR7'!I252</f>
        <v>0.31636770330641323</v>
      </c>
      <c r="J252" s="1559">
        <f>'[5]p111--117écoR7'!J252</f>
        <v>748</v>
      </c>
      <c r="K252" s="1559">
        <f>'[5]p111--117écoR7'!K252</f>
        <v>512</v>
      </c>
      <c r="L252" s="1558"/>
      <c r="M252" s="139" t="s">
        <v>315</v>
      </c>
    </row>
    <row r="253" spans="1:14" ht="18" customHeight="1">
      <c r="A253" s="40" t="s">
        <v>121</v>
      </c>
      <c r="B253" s="1823" t="str">
        <f>'[5]p111--117écoR7'!B253</f>
        <v>-</v>
      </c>
      <c r="C253" s="2158" t="str">
        <f>'[5]p111--117écoR7'!C253</f>
        <v>-</v>
      </c>
      <c r="D253" s="1824">
        <f>'[5]p111--117écoR7'!D253</f>
        <v>0.83609927530406225</v>
      </c>
      <c r="E253" s="1824">
        <f>'[5]p111--117écoR7'!E253</f>
        <v>0.88119172565892467</v>
      </c>
      <c r="F253" s="1559">
        <f>'[5]p111--117écoR7'!F253</f>
        <v>728</v>
      </c>
      <c r="G253" s="1559">
        <f>'[5]p111--117écoR7'!G253</f>
        <v>895</v>
      </c>
      <c r="H253" s="1824">
        <f>'[5]p111--117écoR7'!H253</f>
        <v>2.360176182165711</v>
      </c>
      <c r="I253" s="1824">
        <f>'[5]p111--117écoR7'!I253</f>
        <v>1.8937458950594759</v>
      </c>
      <c r="J253" s="1559">
        <f>'[5]p111--117écoR7'!J253</f>
        <v>568</v>
      </c>
      <c r="K253" s="1559">
        <f>'[5]p111--117écoR7'!K253</f>
        <v>519</v>
      </c>
      <c r="L253" s="1559"/>
      <c r="M253" s="139" t="s">
        <v>316</v>
      </c>
    </row>
    <row r="254" spans="1:14" ht="18" customHeight="1" thickBot="1">
      <c r="A254" s="1177" t="s">
        <v>78</v>
      </c>
      <c r="B254" s="2117">
        <f>'[5]p111--117écoR7'!B254</f>
        <v>0</v>
      </c>
      <c r="C254" s="2159">
        <f>'[5]p111--117écoR7'!C254</f>
        <v>0</v>
      </c>
      <c r="D254" s="1995">
        <f>'[5]p111--117écoR7'!D254</f>
        <v>0.41058435343845978</v>
      </c>
      <c r="E254" s="1995">
        <f>'[5]p111--117écoR7'!E254</f>
        <v>0.37555267266373843</v>
      </c>
      <c r="F254" s="1873">
        <f>'[5]p111--117écoR7'!F254</f>
        <v>84142</v>
      </c>
      <c r="G254" s="1873">
        <f>'[5]p111--117écoR7'!G254</f>
        <v>68872</v>
      </c>
      <c r="H254" s="1995">
        <f>'[5]p111--117écoR7'!H254</f>
        <v>0.65746745136439488</v>
      </c>
      <c r="I254" s="1995">
        <f>'[5]p111--117écoR7'!I254</f>
        <v>0.54480218554979576</v>
      </c>
      <c r="J254" s="1873">
        <f>'[5]p111--117écoR7'!J254</f>
        <v>1316</v>
      </c>
      <c r="K254" s="1873">
        <f>'[5]p111--117écoR7'!K254</f>
        <v>1031</v>
      </c>
      <c r="L254" s="1281"/>
      <c r="M254" s="1389" t="s">
        <v>317</v>
      </c>
    </row>
    <row r="255" spans="1:14" ht="18" customHeight="1" thickTop="1">
      <c r="A255" s="102" t="s">
        <v>412</v>
      </c>
      <c r="M255" s="81" t="s">
        <v>318</v>
      </c>
    </row>
    <row r="256" spans="1:14" ht="18" customHeight="1">
      <c r="A256" s="456"/>
    </row>
    <row r="257" spans="1:13" ht="18" customHeight="1">
      <c r="A257" s="431" t="s">
        <v>664</v>
      </c>
      <c r="B257" s="427"/>
      <c r="C257" s="263"/>
      <c r="K257" s="427"/>
      <c r="L257" s="427"/>
      <c r="M257" s="428" t="s">
        <v>665</v>
      </c>
    </row>
    <row r="258" spans="1:13" ht="18" customHeight="1">
      <c r="A258" s="719"/>
      <c r="B258" s="263"/>
      <c r="C258" s="263"/>
      <c r="D258" s="263"/>
      <c r="E258" s="263"/>
      <c r="F258" s="263"/>
      <c r="G258" s="263"/>
      <c r="H258" s="263"/>
      <c r="I258" s="263"/>
      <c r="J258" s="263"/>
      <c r="K258" s="263"/>
      <c r="L258" s="263"/>
      <c r="M258" s="263"/>
    </row>
    <row r="259" spans="1:13" ht="18" customHeight="1">
      <c r="A259" s="150" t="s">
        <v>442</v>
      </c>
      <c r="M259" s="107" t="s">
        <v>443</v>
      </c>
    </row>
    <row r="260" spans="1:13" ht="18" customHeight="1" thickBot="1">
      <c r="A260" s="103" t="s">
        <v>1236</v>
      </c>
      <c r="K260" s="24"/>
      <c r="L260" s="24"/>
      <c r="M260" s="235" t="s">
        <v>1237</v>
      </c>
    </row>
    <row r="261" spans="1:13" ht="18" customHeight="1" thickTop="1">
      <c r="A261" s="1247"/>
      <c r="B261" s="1517" t="s">
        <v>266</v>
      </c>
      <c r="C261" s="1517" t="s">
        <v>266</v>
      </c>
      <c r="D261" s="2294" t="s">
        <v>227</v>
      </c>
      <c r="E261" s="2294"/>
      <c r="F261" s="2294" t="s">
        <v>335</v>
      </c>
      <c r="G261" s="2294"/>
      <c r="H261" s="2294" t="s">
        <v>333</v>
      </c>
      <c r="I261" s="2294"/>
      <c r="J261" s="2294" t="s">
        <v>331</v>
      </c>
      <c r="K261" s="2294"/>
      <c r="L261" s="1517"/>
      <c r="M261" s="1218"/>
    </row>
    <row r="262" spans="1:13" ht="18" customHeight="1">
      <c r="A262" s="292"/>
      <c r="B262" s="1527" t="s">
        <v>339</v>
      </c>
      <c r="C262" s="1527" t="s">
        <v>338</v>
      </c>
      <c r="D262" s="2307" t="s">
        <v>337</v>
      </c>
      <c r="E262" s="2307"/>
      <c r="F262" s="2307" t="s">
        <v>336</v>
      </c>
      <c r="G262" s="2307"/>
      <c r="H262" s="2307" t="s">
        <v>334</v>
      </c>
      <c r="I262" s="2307"/>
      <c r="J262" s="2307" t="s">
        <v>332</v>
      </c>
      <c r="K262" s="2307"/>
      <c r="L262" s="1527"/>
      <c r="M262" s="229"/>
    </row>
    <row r="263" spans="1:13" ht="18" customHeight="1">
      <c r="A263" s="237"/>
      <c r="B263" s="1519" t="s">
        <v>57</v>
      </c>
      <c r="C263" s="1519" t="s">
        <v>57</v>
      </c>
      <c r="D263" s="2304" t="s">
        <v>55</v>
      </c>
      <c r="E263" s="2304"/>
      <c r="F263" s="2304" t="s">
        <v>52</v>
      </c>
      <c r="G263" s="2304"/>
      <c r="H263" s="2304" t="s">
        <v>52</v>
      </c>
      <c r="I263" s="2304"/>
      <c r="J263" s="2304" t="s">
        <v>14</v>
      </c>
      <c r="K263" s="2304"/>
      <c r="L263" s="1519"/>
      <c r="M263" s="229"/>
    </row>
    <row r="264" spans="1:13" ht="18" customHeight="1">
      <c r="A264" s="232"/>
      <c r="B264" s="1521" t="s">
        <v>59</v>
      </c>
      <c r="C264" s="1521" t="s">
        <v>58</v>
      </c>
      <c r="D264" s="2302" t="s">
        <v>56</v>
      </c>
      <c r="E264" s="2302"/>
      <c r="F264" s="2302" t="s">
        <v>54</v>
      </c>
      <c r="G264" s="2302"/>
      <c r="H264" s="2302" t="s">
        <v>53</v>
      </c>
      <c r="I264" s="2302"/>
      <c r="J264" s="2302" t="s">
        <v>51</v>
      </c>
      <c r="K264" s="2302"/>
      <c r="L264" s="1521"/>
      <c r="M264" s="142"/>
    </row>
    <row r="265" spans="1:13" ht="18" customHeight="1">
      <c r="A265" s="121" t="s">
        <v>1222</v>
      </c>
      <c r="B265" s="1521"/>
      <c r="C265" s="1521"/>
      <c r="D265" s="1521"/>
      <c r="E265" s="1521"/>
      <c r="F265" s="1521"/>
      <c r="G265" s="1521"/>
      <c r="H265" s="1521"/>
      <c r="I265" s="1521"/>
      <c r="J265" s="1521"/>
      <c r="K265" s="1521"/>
      <c r="L265" s="1521"/>
      <c r="M265" s="74" t="s">
        <v>1234</v>
      </c>
    </row>
    <row r="266" spans="1:13" ht="18" customHeight="1">
      <c r="A266" s="232" t="s">
        <v>172</v>
      </c>
      <c r="B266" s="1525">
        <f>'[10]p111--117écoR7'!B266</f>
        <v>19516</v>
      </c>
      <c r="C266" s="1525">
        <f>'[10]p111--117écoR7'!C266</f>
        <v>4606</v>
      </c>
      <c r="D266" s="2318">
        <f>'[10]p111--117écoR7'!D266:E266</f>
        <v>1201797</v>
      </c>
      <c r="E266" s="2318"/>
      <c r="F266" s="2318">
        <f>'[10]p111--117écoR7'!F266:G266</f>
        <v>365478</v>
      </c>
      <c r="G266" s="2318"/>
      <c r="H266" s="2318">
        <f>'[10]p111--117écoR7'!H266:I266</f>
        <v>845784</v>
      </c>
      <c r="I266" s="2318"/>
      <c r="J266" s="2318">
        <f>'[10]p111--117écoR7'!J266:K266</f>
        <v>3338</v>
      </c>
      <c r="K266" s="2318"/>
      <c r="L266" s="1549"/>
      <c r="M266" s="155" t="s">
        <v>330</v>
      </c>
    </row>
    <row r="267" spans="1:13" ht="18" customHeight="1">
      <c r="A267" s="30" t="s">
        <v>10</v>
      </c>
      <c r="B267" s="1522">
        <f>'[10]p111--117écoR7'!B267</f>
        <v>5.7</v>
      </c>
      <c r="C267" s="1522">
        <f>'[10]p111--117écoR7'!C267</f>
        <v>4.2</v>
      </c>
      <c r="D267" s="2322">
        <f>'[10]p111--117écoR7'!D267:E267</f>
        <v>4.2</v>
      </c>
      <c r="E267" s="2322"/>
      <c r="F267" s="2322">
        <f>'[10]p111--117écoR7'!F267:G267</f>
        <v>6.1</v>
      </c>
      <c r="G267" s="2322"/>
      <c r="H267" s="2322">
        <f>'[10]p111--117écoR7'!H267:I267</f>
        <v>5.0999999999999996</v>
      </c>
      <c r="I267" s="2322"/>
      <c r="J267" s="2358">
        <f>'[10]p111--117écoR7'!J267:K267</f>
        <v>7.3</v>
      </c>
      <c r="K267" s="2358"/>
      <c r="L267" s="1537"/>
      <c r="M267" s="123" t="s">
        <v>188</v>
      </c>
    </row>
    <row r="268" spans="1:13" ht="18" customHeight="1">
      <c r="A268" s="47"/>
      <c r="B268" s="157"/>
      <c r="C268" s="157"/>
      <c r="D268" s="157"/>
      <c r="E268" s="157"/>
      <c r="F268" s="157"/>
      <c r="G268" s="157"/>
      <c r="H268" s="157"/>
      <c r="I268" s="157"/>
      <c r="J268" s="1519"/>
      <c r="K268" s="1519"/>
      <c r="L268" s="1519"/>
      <c r="M268" s="329"/>
    </row>
    <row r="269" spans="1:13" ht="18" customHeight="1">
      <c r="A269" s="121" t="s">
        <v>1224</v>
      </c>
      <c r="B269" s="1131"/>
      <c r="C269" s="1131"/>
      <c r="D269" s="1131"/>
      <c r="E269" s="1131"/>
      <c r="F269" s="1131"/>
      <c r="G269" s="1131"/>
      <c r="H269" s="1131"/>
      <c r="I269" s="1131"/>
      <c r="J269" s="1521"/>
      <c r="K269" s="1521"/>
      <c r="L269" s="1521"/>
      <c r="M269" s="1103" t="s">
        <v>1235</v>
      </c>
    </row>
    <row r="270" spans="1:13" ht="18" customHeight="1">
      <c r="A270" s="232" t="s">
        <v>172</v>
      </c>
      <c r="B270" s="1525">
        <f>'[10]p111--117écoR7'!B270</f>
        <v>25822</v>
      </c>
      <c r="C270" s="1525">
        <f>'[10]p111--117écoR7'!C270</f>
        <v>4392</v>
      </c>
      <c r="D270" s="2318">
        <f>'[10]p111--117écoR7'!D270:E270</f>
        <v>1462457</v>
      </c>
      <c r="E270" s="2318"/>
      <c r="F270" s="2318">
        <f>'[10]p111--117écoR7'!F270:G270</f>
        <v>333763</v>
      </c>
      <c r="G270" s="2318"/>
      <c r="H270" s="2318">
        <f>'[10]p111--117écoR7'!H270:I270</f>
        <v>947726</v>
      </c>
      <c r="I270" s="2318"/>
      <c r="J270" s="2318">
        <f>'[10]p111--117écoR7'!J270:K270</f>
        <v>3185</v>
      </c>
      <c r="K270" s="2318"/>
      <c r="L270" s="1525"/>
      <c r="M270" s="155" t="s">
        <v>330</v>
      </c>
    </row>
    <row r="271" spans="1:13" ht="18" customHeight="1" thickBot="1">
      <c r="A271" s="1183" t="s">
        <v>10</v>
      </c>
      <c r="B271" s="1530">
        <f>'[10]p111--117écoR7'!B271</f>
        <v>6.8</v>
      </c>
      <c r="C271" s="1530">
        <f>'[10]p111--117écoR7'!C271</f>
        <v>3.7</v>
      </c>
      <c r="D271" s="2317">
        <f>'[10]p111--117écoR7'!D271:E271</f>
        <v>4.7</v>
      </c>
      <c r="E271" s="2317"/>
      <c r="F271" s="2317">
        <f>'[10]p111--117écoR7'!F271:G271</f>
        <v>5.2</v>
      </c>
      <c r="G271" s="2317"/>
      <c r="H271" s="2317">
        <f>'[10]p111--117écoR7'!H271:I271</f>
        <v>5.3</v>
      </c>
      <c r="I271" s="2317"/>
      <c r="J271" s="2341">
        <f>'[10]p111--117écoR7'!J271:K271</f>
        <v>6.6</v>
      </c>
      <c r="K271" s="2341"/>
      <c r="L271" s="1531"/>
      <c r="M271" s="1179" t="s">
        <v>188</v>
      </c>
    </row>
    <row r="272" spans="1:13" ht="18" customHeight="1" thickTop="1">
      <c r="A272" s="102" t="s">
        <v>1124</v>
      </c>
      <c r="M272" s="81" t="s">
        <v>604</v>
      </c>
    </row>
    <row r="273" spans="1:13" ht="18" customHeight="1">
      <c r="A273" s="150"/>
      <c r="M273" s="107"/>
    </row>
    <row r="274" spans="1:13" ht="18" customHeight="1">
      <c r="A274" s="150" t="s">
        <v>903</v>
      </c>
      <c r="M274" s="107" t="s">
        <v>445</v>
      </c>
    </row>
    <row r="275" spans="1:13" ht="18" customHeight="1">
      <c r="A275" s="150" t="s">
        <v>319</v>
      </c>
      <c r="M275" s="107" t="s">
        <v>320</v>
      </c>
    </row>
    <row r="276" spans="1:13" ht="18" customHeight="1" thickBot="1">
      <c r="A276" s="103" t="s">
        <v>1238</v>
      </c>
      <c r="M276" s="235" t="s">
        <v>1239</v>
      </c>
    </row>
    <row r="277" spans="1:13" ht="18" customHeight="1" thickTop="1">
      <c r="A277" s="1238"/>
      <c r="B277" s="1517" t="s">
        <v>191</v>
      </c>
      <c r="C277" s="1248" t="s">
        <v>327</v>
      </c>
      <c r="D277" s="1517" t="s">
        <v>396</v>
      </c>
      <c r="E277" s="1517" t="s">
        <v>325</v>
      </c>
      <c r="F277" s="1517" t="s">
        <v>324</v>
      </c>
      <c r="G277" s="2294" t="s">
        <v>328</v>
      </c>
      <c r="H277" s="2294"/>
      <c r="I277" s="1517" t="s">
        <v>329</v>
      </c>
      <c r="J277" s="1517" t="s">
        <v>322</v>
      </c>
      <c r="K277" s="1517" t="s">
        <v>321</v>
      </c>
      <c r="L277" s="1517"/>
      <c r="M277" s="1218"/>
    </row>
    <row r="278" spans="1:13" ht="18" customHeight="1">
      <c r="A278" s="124"/>
      <c r="B278" s="1527"/>
      <c r="C278" s="1527"/>
      <c r="D278" s="1527" t="s">
        <v>395</v>
      </c>
      <c r="E278" s="1527"/>
      <c r="F278" s="1527"/>
      <c r="G278" s="2307" t="s">
        <v>323</v>
      </c>
      <c r="H278" s="2307"/>
      <c r="I278" s="1527"/>
      <c r="J278" s="1527"/>
      <c r="K278" s="1527"/>
      <c r="L278" s="1527"/>
      <c r="M278" s="229"/>
    </row>
    <row r="279" spans="1:13" ht="18" customHeight="1">
      <c r="A279" s="237"/>
      <c r="B279" s="1519"/>
      <c r="C279" s="1519"/>
      <c r="D279" s="1519" t="s">
        <v>34</v>
      </c>
      <c r="E279" s="1519"/>
      <c r="F279" s="1519"/>
      <c r="G279" s="2304" t="s">
        <v>44</v>
      </c>
      <c r="H279" s="2304"/>
      <c r="I279" s="1519" t="s">
        <v>41</v>
      </c>
      <c r="J279" s="1519"/>
      <c r="K279" s="1519"/>
      <c r="L279" s="1519"/>
      <c r="M279" s="229"/>
    </row>
    <row r="280" spans="1:13" ht="18" customHeight="1">
      <c r="A280" s="237"/>
      <c r="B280" s="1519" t="s">
        <v>4</v>
      </c>
      <c r="C280" s="1519" t="s">
        <v>34</v>
      </c>
      <c r="D280" s="1519" t="s">
        <v>49</v>
      </c>
      <c r="E280" s="1519" t="s">
        <v>48</v>
      </c>
      <c r="F280" s="1519" t="s">
        <v>47</v>
      </c>
      <c r="G280" s="2304" t="s">
        <v>45</v>
      </c>
      <c r="H280" s="2304"/>
      <c r="I280" s="1519" t="s">
        <v>42</v>
      </c>
      <c r="J280" s="1519" t="s">
        <v>40</v>
      </c>
      <c r="K280" s="180" t="s">
        <v>129</v>
      </c>
      <c r="L280" s="180"/>
      <c r="M280" s="229"/>
    </row>
    <row r="281" spans="1:13" ht="18" customHeight="1">
      <c r="A281" s="232"/>
      <c r="B281" s="1521"/>
      <c r="C281" s="1521"/>
      <c r="D281" s="1521" t="s">
        <v>50</v>
      </c>
      <c r="E281" s="1521"/>
      <c r="F281" s="1521"/>
      <c r="G281" s="2302" t="s">
        <v>46</v>
      </c>
      <c r="H281" s="2302"/>
      <c r="I281" s="1521" t="s">
        <v>43</v>
      </c>
      <c r="J281" s="1521"/>
      <c r="K281" s="1521"/>
      <c r="L281" s="1521"/>
      <c r="M281" s="142"/>
    </row>
    <row r="282" spans="1:13" ht="18" customHeight="1">
      <c r="A282" s="121" t="s">
        <v>1222</v>
      </c>
      <c r="B282" s="1521"/>
      <c r="C282" s="1521"/>
      <c r="D282" s="1521"/>
      <c r="E282" s="1521"/>
      <c r="F282" s="1521"/>
      <c r="G282" s="1521"/>
      <c r="H282" s="1521"/>
      <c r="I282" s="1521"/>
      <c r="J282" s="1521"/>
      <c r="K282" s="1521"/>
      <c r="L282" s="1521"/>
      <c r="M282" s="74" t="s">
        <v>1234</v>
      </c>
    </row>
    <row r="283" spans="1:13" ht="18" customHeight="1">
      <c r="A283" s="232" t="s">
        <v>473</v>
      </c>
      <c r="B283" s="1526">
        <f>'[10]p111--117écoR7'!B283</f>
        <v>1382</v>
      </c>
      <c r="C283" s="1999">
        <f>'[10]p111--117écoR7'!C283</f>
        <v>1338</v>
      </c>
      <c r="D283" s="1999" t="str">
        <f>'[10]p111--117écoR7'!D283</f>
        <v>-</v>
      </c>
      <c r="E283" s="1999">
        <f>'[10]p111--117écoR7'!E283</f>
        <v>1000</v>
      </c>
      <c r="F283" s="1999" t="str">
        <f>'[10]p111--117écoR7'!F283</f>
        <v>-</v>
      </c>
      <c r="G283" s="2318">
        <f>'[10]p111--117écoR7'!G283:H283</f>
        <v>1309</v>
      </c>
      <c r="H283" s="2318"/>
      <c r="I283" s="1999">
        <f>'[10]p111--117écoR7'!I283</f>
        <v>1404</v>
      </c>
      <c r="J283" s="1999">
        <f>'[10]p111--117écoR7'!J283</f>
        <v>1362</v>
      </c>
      <c r="K283" s="1999">
        <f>'[10]p111--117écoR7'!K283</f>
        <v>1115</v>
      </c>
      <c r="L283" s="285"/>
      <c r="M283" s="139" t="s">
        <v>326</v>
      </c>
    </row>
    <row r="284" spans="1:13" ht="18" customHeight="1">
      <c r="A284" s="237"/>
      <c r="B284" s="1463"/>
      <c r="C284" s="432"/>
      <c r="D284" s="432"/>
      <c r="E284" s="432"/>
      <c r="F284" s="432"/>
      <c r="G284" s="432"/>
      <c r="H284" s="432"/>
      <c r="I284" s="432"/>
      <c r="J284" s="432"/>
      <c r="K284" s="432"/>
      <c r="L284" s="1139"/>
      <c r="M284" s="901"/>
    </row>
    <row r="285" spans="1:13" ht="18" customHeight="1">
      <c r="A285" s="121" t="s">
        <v>1224</v>
      </c>
      <c r="B285" s="1131"/>
      <c r="C285" s="721"/>
      <c r="D285" s="721"/>
      <c r="E285" s="721"/>
      <c r="F285" s="721"/>
      <c r="G285" s="721"/>
      <c r="H285" s="721"/>
      <c r="I285" s="721"/>
      <c r="J285" s="277"/>
      <c r="K285" s="277"/>
      <c r="L285" s="1521"/>
      <c r="M285" s="1103" t="s">
        <v>1235</v>
      </c>
    </row>
    <row r="286" spans="1:13" ht="18" customHeight="1" thickBot="1">
      <c r="A286" s="1275" t="s">
        <v>473</v>
      </c>
      <c r="B286" s="1523">
        <f>'[10]p111--117écoR7'!B286</f>
        <v>1484</v>
      </c>
      <c r="C286" s="2003" t="str">
        <f>'[10]p111--117écoR7'!C286</f>
        <v>-</v>
      </c>
      <c r="D286" s="2003">
        <f>'[10]p111--117écoR7'!D286</f>
        <v>1500</v>
      </c>
      <c r="E286" s="2003" t="str">
        <f>'[10]p111--117écoR7'!E286</f>
        <v>-</v>
      </c>
      <c r="F286" s="2003" t="str">
        <f>'[10]p111--117écoR7'!F286</f>
        <v>-</v>
      </c>
      <c r="G286" s="2383">
        <f>'[10]p111--117écoR7'!G286:H286</f>
        <v>1505</v>
      </c>
      <c r="H286" s="2383"/>
      <c r="I286" s="2003">
        <f>'[10]p111--117écoR7'!I286</f>
        <v>1484</v>
      </c>
      <c r="J286" s="2003">
        <f>'[10]p111--117écoR7'!J286</f>
        <v>1313</v>
      </c>
      <c r="K286" s="2003">
        <f>'[10]p111--117écoR7'!K286</f>
        <v>1446</v>
      </c>
      <c r="L286" s="1277"/>
      <c r="M286" s="1207" t="s">
        <v>326</v>
      </c>
    </row>
    <row r="287" spans="1:13" ht="18" customHeight="1" thickTop="1">
      <c r="A287" s="102" t="s">
        <v>1124</v>
      </c>
      <c r="M287" s="81" t="s">
        <v>604</v>
      </c>
    </row>
    <row r="288" spans="1:13" ht="27" customHeight="1">
      <c r="A288" s="102"/>
    </row>
    <row r="289" spans="1:13" ht="18" customHeight="1" thickBot="1"/>
    <row r="290" spans="1:13" ht="13.5" customHeight="1" thickTop="1">
      <c r="A290" s="928"/>
      <c r="B290" s="928"/>
      <c r="C290" s="928"/>
      <c r="D290" s="928"/>
      <c r="E290" s="928"/>
      <c r="F290" s="928"/>
      <c r="G290" s="928"/>
      <c r="H290" s="928"/>
      <c r="I290" s="928"/>
      <c r="J290" s="928"/>
      <c r="K290" s="928"/>
      <c r="L290" s="928"/>
      <c r="M290" s="928"/>
    </row>
    <row r="291" spans="1:13" ht="18" customHeight="1"/>
    <row r="292" spans="1:13" ht="18" customHeight="1">
      <c r="A292" s="431" t="s">
        <v>666</v>
      </c>
      <c r="B292" s="427"/>
      <c r="C292" s="263"/>
      <c r="K292" s="427"/>
      <c r="L292" s="427"/>
      <c r="M292" s="428" t="s">
        <v>667</v>
      </c>
    </row>
    <row r="293" spans="1:13" ht="18" customHeight="1" thickBot="1">
      <c r="A293" s="103" t="s">
        <v>1240</v>
      </c>
      <c r="J293" s="104"/>
      <c r="K293" s="24"/>
      <c r="L293" s="24"/>
      <c r="M293" s="235" t="s">
        <v>1241</v>
      </c>
    </row>
    <row r="294" spans="1:13" ht="18" customHeight="1" thickTop="1">
      <c r="A294" s="1241"/>
      <c r="B294" s="1249" t="s">
        <v>347</v>
      </c>
      <c r="C294" s="1249" t="s">
        <v>351</v>
      </c>
      <c r="D294" s="1250" t="s">
        <v>478</v>
      </c>
      <c r="E294" s="1251" t="s">
        <v>341</v>
      </c>
      <c r="F294" s="1251" t="s">
        <v>342</v>
      </c>
      <c r="G294" s="1251" t="s">
        <v>343</v>
      </c>
      <c r="H294" s="1249" t="s">
        <v>344</v>
      </c>
      <c r="I294" s="1249" t="s">
        <v>345</v>
      </c>
      <c r="J294" s="1251" t="s">
        <v>346</v>
      </c>
      <c r="K294" s="1520" t="s">
        <v>350</v>
      </c>
      <c r="L294" s="1249" t="s">
        <v>479</v>
      </c>
      <c r="M294" s="1249"/>
    </row>
    <row r="295" spans="1:13" ht="18" customHeight="1">
      <c r="A295" s="237"/>
      <c r="B295" s="1519" t="s">
        <v>4</v>
      </c>
      <c r="C295" s="1519" t="s">
        <v>34</v>
      </c>
      <c r="D295" s="238" t="s">
        <v>480</v>
      </c>
      <c r="E295" s="1519" t="s">
        <v>369</v>
      </c>
      <c r="F295" s="1519" t="s">
        <v>368</v>
      </c>
      <c r="G295" s="1519" t="s">
        <v>367</v>
      </c>
      <c r="H295" s="1519" t="s">
        <v>366</v>
      </c>
      <c r="I295" s="1519" t="s">
        <v>365</v>
      </c>
      <c r="J295" s="1519" t="s">
        <v>364</v>
      </c>
      <c r="K295" s="1519" t="s">
        <v>349</v>
      </c>
      <c r="L295" s="167" t="s">
        <v>481</v>
      </c>
      <c r="M295" s="167"/>
    </row>
    <row r="296" spans="1:13" ht="18" customHeight="1">
      <c r="A296" s="46" t="s">
        <v>1222</v>
      </c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74" t="s">
        <v>1234</v>
      </c>
    </row>
    <row r="297" spans="1:13" ht="18" customHeight="1">
      <c r="A297" s="240" t="s">
        <v>173</v>
      </c>
      <c r="B297" s="454">
        <f>'[4]p111--117écoR7'!B297</f>
        <v>543</v>
      </c>
      <c r="C297" s="454">
        <f>'[4]p111--117écoR7'!C297</f>
        <v>1</v>
      </c>
      <c r="D297" s="454">
        <f>'[4]p111--117écoR7'!D297</f>
        <v>37</v>
      </c>
      <c r="E297" s="454">
        <f>'[4]p111--117écoR7'!E297</f>
        <v>126</v>
      </c>
      <c r="F297" s="454">
        <f>'[4]p111--117écoR7'!F297</f>
        <v>18</v>
      </c>
      <c r="G297" s="454">
        <f>'[4]p111--117écoR7'!G297</f>
        <v>26</v>
      </c>
      <c r="H297" s="454">
        <f>'[4]p111--117écoR7'!H297</f>
        <v>55</v>
      </c>
      <c r="I297" s="454">
        <f>'[4]p111--117écoR7'!I297</f>
        <v>22</v>
      </c>
      <c r="J297" s="454">
        <f>'[4]p111--117écoR7'!J297</f>
        <v>60</v>
      </c>
      <c r="K297" s="454">
        <f>'[4]p111--117écoR7'!K297</f>
        <v>97</v>
      </c>
      <c r="L297" s="454">
        <f>'[4]p111--117écoR7'!L297</f>
        <v>101</v>
      </c>
      <c r="M297" s="239" t="s">
        <v>348</v>
      </c>
    </row>
    <row r="298" spans="1:13" ht="18" customHeight="1">
      <c r="A298" s="237"/>
      <c r="B298" s="1463"/>
      <c r="C298" s="1463"/>
      <c r="D298" s="1463"/>
      <c r="E298" s="1463"/>
      <c r="F298" s="1463"/>
      <c r="G298" s="1463"/>
      <c r="H298" s="1463"/>
      <c r="I298" s="1463"/>
      <c r="J298" s="1463"/>
      <c r="K298" s="1463"/>
      <c r="L298" s="1139"/>
      <c r="M298" s="901"/>
    </row>
    <row r="299" spans="1:13" ht="18" customHeight="1">
      <c r="A299" s="121" t="s">
        <v>1224</v>
      </c>
      <c r="B299" s="1131"/>
      <c r="C299" s="1131"/>
      <c r="D299" s="1131"/>
      <c r="E299" s="1131"/>
      <c r="F299" s="1131"/>
      <c r="G299" s="1131"/>
      <c r="H299" s="1131"/>
      <c r="I299" s="1131"/>
      <c r="J299" s="1521"/>
      <c r="K299" s="1521"/>
      <c r="L299" s="1521"/>
      <c r="M299" s="1103" t="s">
        <v>1235</v>
      </c>
    </row>
    <row r="300" spans="1:13" ht="18" customHeight="1" thickBot="1">
      <c r="A300" s="1272" t="s">
        <v>173</v>
      </c>
      <c r="B300" s="1273">
        <f>'[4]p111--117écoR7'!B300</f>
        <v>546</v>
      </c>
      <c r="C300" s="1273">
        <f>'[4]p111--117écoR7'!C300</f>
        <v>3</v>
      </c>
      <c r="D300" s="1273">
        <f>'[4]p111--117écoR7'!D300</f>
        <v>37</v>
      </c>
      <c r="E300" s="1273">
        <f>'[4]p111--117écoR7'!E300</f>
        <v>127</v>
      </c>
      <c r="F300" s="1273">
        <f>'[4]p111--117écoR7'!F300</f>
        <v>18</v>
      </c>
      <c r="G300" s="1273">
        <f>'[4]p111--117écoR7'!G300</f>
        <v>26</v>
      </c>
      <c r="H300" s="1273">
        <f>'[4]p111--117écoR7'!H300</f>
        <v>52</v>
      </c>
      <c r="I300" s="1273">
        <f>'[4]p111--117écoR7'!I300</f>
        <v>22</v>
      </c>
      <c r="J300" s="1273">
        <f>'[4]p111--117écoR7'!J300</f>
        <v>61</v>
      </c>
      <c r="K300" s="1273">
        <f>'[4]p111--117écoR7'!K300</f>
        <v>99</v>
      </c>
      <c r="L300" s="1273">
        <f>'[4]p111--117écoR7'!L300</f>
        <v>101</v>
      </c>
      <c r="M300" s="1274" t="s">
        <v>348</v>
      </c>
    </row>
    <row r="301" spans="1:13" ht="18" customHeight="1" thickTop="1">
      <c r="A301" s="102" t="s">
        <v>414</v>
      </c>
      <c r="M301" s="81" t="s">
        <v>413</v>
      </c>
    </row>
    <row r="302" spans="1:13" ht="18" customHeight="1"/>
    <row r="303" spans="1:13" ht="18" customHeight="1">
      <c r="A303" s="431" t="s">
        <v>668</v>
      </c>
      <c r="B303" s="430"/>
      <c r="C303" s="263"/>
      <c r="K303" s="427"/>
      <c r="L303" s="427"/>
      <c r="M303" s="428" t="s">
        <v>669</v>
      </c>
    </row>
    <row r="304" spans="1:13" ht="18" customHeight="1">
      <c r="A304" s="719"/>
      <c r="B304" s="263"/>
      <c r="C304" s="263"/>
      <c r="D304" s="263"/>
      <c r="E304" s="263"/>
      <c r="F304" s="263"/>
      <c r="G304" s="263"/>
      <c r="H304" s="263"/>
      <c r="I304" s="263"/>
      <c r="J304" s="263"/>
      <c r="K304" s="263"/>
      <c r="L304" s="263"/>
      <c r="M304" s="263"/>
    </row>
    <row r="305" spans="1:13" ht="18" customHeight="1">
      <c r="A305" s="150" t="s">
        <v>927</v>
      </c>
      <c r="M305" s="151" t="s">
        <v>928</v>
      </c>
    </row>
    <row r="306" spans="1:13" ht="18" customHeight="1" thickBot="1">
      <c r="A306" s="294" t="s">
        <v>149</v>
      </c>
      <c r="M306" s="265" t="s">
        <v>340</v>
      </c>
    </row>
    <row r="307" spans="1:13" ht="18" customHeight="1" thickTop="1">
      <c r="A307" s="1218"/>
      <c r="B307" s="1218"/>
      <c r="C307" s="1218"/>
      <c r="D307" s="1218"/>
      <c r="E307" s="2384">
        <v>2017</v>
      </c>
      <c r="F307" s="2335"/>
      <c r="G307" s="2335"/>
      <c r="H307" s="2384">
        <v>2016</v>
      </c>
      <c r="I307" s="2335"/>
      <c r="J307" s="1218"/>
      <c r="K307" s="1219"/>
      <c r="L307" s="1219"/>
      <c r="M307" s="1218"/>
    </row>
    <row r="308" spans="1:13" ht="18" customHeight="1">
      <c r="A308" s="232"/>
      <c r="B308" s="69"/>
      <c r="C308" s="745"/>
      <c r="D308" s="121"/>
      <c r="E308" s="2385"/>
      <c r="F308" s="2336"/>
      <c r="G308" s="2336"/>
      <c r="H308" s="2385"/>
      <c r="I308" s="2336"/>
      <c r="J308" s="69"/>
      <c r="K308" s="232"/>
      <c r="L308" s="232"/>
      <c r="M308" s="142"/>
    </row>
    <row r="309" spans="1:13" ht="18" customHeight="1">
      <c r="A309" s="232" t="s">
        <v>150</v>
      </c>
      <c r="B309" s="746"/>
      <c r="C309" s="745"/>
      <c r="D309" s="232"/>
      <c r="E309" s="747">
        <v>124.5</v>
      </c>
      <c r="F309" s="721"/>
      <c r="G309" s="721"/>
      <c r="H309" s="721">
        <v>123.8</v>
      </c>
      <c r="I309" s="721"/>
      <c r="J309" s="747"/>
      <c r="K309" s="232"/>
      <c r="L309" s="232"/>
      <c r="M309" s="174" t="s">
        <v>352</v>
      </c>
    </row>
    <row r="310" spans="1:13" ht="18" customHeight="1">
      <c r="A310" s="269" t="s">
        <v>151</v>
      </c>
      <c r="B310" s="272"/>
      <c r="C310" s="509"/>
      <c r="D310" s="269"/>
      <c r="E310" s="747">
        <v>124.1</v>
      </c>
      <c r="F310" s="247"/>
      <c r="G310" s="247"/>
      <c r="H310" s="247">
        <v>123</v>
      </c>
      <c r="I310" s="247"/>
      <c r="J310" s="748"/>
      <c r="K310" s="269"/>
      <c r="L310" s="269"/>
      <c r="M310" s="169" t="s">
        <v>353</v>
      </c>
    </row>
    <row r="311" spans="1:13" ht="18" customHeight="1">
      <c r="A311" s="269" t="s">
        <v>152</v>
      </c>
      <c r="B311" s="272"/>
      <c r="C311" s="509"/>
      <c r="D311" s="269"/>
      <c r="E311" s="747">
        <v>111.5</v>
      </c>
      <c r="F311" s="247"/>
      <c r="G311" s="247"/>
      <c r="H311" s="247">
        <v>111.9</v>
      </c>
      <c r="I311" s="247"/>
      <c r="J311" s="748"/>
      <c r="K311" s="269"/>
      <c r="L311" s="269"/>
      <c r="M311" s="169" t="s">
        <v>354</v>
      </c>
    </row>
    <row r="312" spans="1:13" ht="18" customHeight="1">
      <c r="A312" s="269" t="s">
        <v>153</v>
      </c>
      <c r="B312" s="272"/>
      <c r="C312" s="509"/>
      <c r="D312" s="269"/>
      <c r="E312" s="747">
        <v>113</v>
      </c>
      <c r="F312" s="247"/>
      <c r="G312" s="247"/>
      <c r="H312" s="247">
        <v>111.7</v>
      </c>
      <c r="I312" s="247"/>
      <c r="J312" s="748"/>
      <c r="K312" s="269"/>
      <c r="L312" s="269"/>
      <c r="M312" s="168" t="s">
        <v>355</v>
      </c>
    </row>
    <row r="313" spans="1:13" ht="18" customHeight="1">
      <c r="A313" s="269" t="s">
        <v>154</v>
      </c>
      <c r="B313" s="272"/>
      <c r="C313" s="509"/>
      <c r="D313" s="269"/>
      <c r="E313" s="747">
        <v>111.9</v>
      </c>
      <c r="F313" s="247"/>
      <c r="G313" s="247"/>
      <c r="H313" s="247">
        <v>110.8</v>
      </c>
      <c r="I313" s="247"/>
      <c r="J313" s="748"/>
      <c r="K313" s="271"/>
      <c r="L313" s="271"/>
      <c r="M313" s="170" t="s">
        <v>356</v>
      </c>
    </row>
    <row r="314" spans="1:13" ht="18" customHeight="1">
      <c r="A314" s="269" t="s">
        <v>47</v>
      </c>
      <c r="B314" s="272"/>
      <c r="C314" s="509"/>
      <c r="D314" s="269"/>
      <c r="E314" s="747">
        <v>106</v>
      </c>
      <c r="F314" s="247"/>
      <c r="G314" s="247"/>
      <c r="H314" s="247">
        <v>104.6</v>
      </c>
      <c r="I314" s="247"/>
      <c r="J314" s="748"/>
      <c r="K314" s="269"/>
      <c r="L314" s="269"/>
      <c r="M314" s="169" t="s">
        <v>324</v>
      </c>
    </row>
    <row r="315" spans="1:13" ht="18" customHeight="1">
      <c r="A315" s="269" t="s">
        <v>155</v>
      </c>
      <c r="B315" s="272"/>
      <c r="C315" s="509"/>
      <c r="D315" s="269"/>
      <c r="E315" s="747">
        <v>111.2</v>
      </c>
      <c r="F315" s="247"/>
      <c r="G315" s="247"/>
      <c r="H315" s="247">
        <v>108.1</v>
      </c>
      <c r="I315" s="247"/>
      <c r="J315" s="748"/>
      <c r="K315" s="269"/>
      <c r="L315" s="269"/>
      <c r="M315" s="168" t="s">
        <v>357</v>
      </c>
    </row>
    <row r="316" spans="1:13" ht="18" customHeight="1">
      <c r="A316" s="269" t="s">
        <v>156</v>
      </c>
      <c r="B316" s="272"/>
      <c r="C316" s="509"/>
      <c r="D316" s="269"/>
      <c r="E316" s="747">
        <v>54.8</v>
      </c>
      <c r="F316" s="247"/>
      <c r="G316" s="247"/>
      <c r="H316" s="247">
        <v>54.8</v>
      </c>
      <c r="I316" s="247"/>
      <c r="J316" s="748"/>
      <c r="K316" s="269"/>
      <c r="L316" s="269"/>
      <c r="M316" s="169" t="s">
        <v>358</v>
      </c>
    </row>
    <row r="317" spans="1:13" ht="18" customHeight="1">
      <c r="A317" s="269" t="s">
        <v>60</v>
      </c>
      <c r="B317" s="272"/>
      <c r="C317" s="509"/>
      <c r="D317" s="269"/>
      <c r="E317" s="747">
        <v>106.4</v>
      </c>
      <c r="F317" s="247"/>
      <c r="G317" s="247"/>
      <c r="H317" s="247">
        <v>104.1</v>
      </c>
      <c r="I317" s="247"/>
      <c r="J317" s="748"/>
      <c r="K317" s="269"/>
      <c r="L317" s="269"/>
      <c r="M317" s="169" t="s">
        <v>359</v>
      </c>
    </row>
    <row r="318" spans="1:13" ht="18" customHeight="1">
      <c r="A318" s="269" t="s">
        <v>157</v>
      </c>
      <c r="B318" s="247"/>
      <c r="C318" s="509"/>
      <c r="D318" s="269"/>
      <c r="E318" s="747">
        <v>164</v>
      </c>
      <c r="F318" s="247"/>
      <c r="G318" s="247"/>
      <c r="H318" s="247">
        <v>160</v>
      </c>
      <c r="I318" s="247"/>
      <c r="J318" s="748"/>
      <c r="K318" s="269"/>
      <c r="L318" s="269"/>
      <c r="M318" s="168" t="s">
        <v>325</v>
      </c>
    </row>
    <row r="319" spans="1:13" ht="18" customHeight="1">
      <c r="A319" s="269" t="s">
        <v>158</v>
      </c>
      <c r="B319" s="247"/>
      <c r="C319" s="509"/>
      <c r="D319" s="269"/>
      <c r="E319" s="747">
        <v>117.2</v>
      </c>
      <c r="F319" s="247"/>
      <c r="G319" s="247"/>
      <c r="H319" s="247">
        <v>116.3</v>
      </c>
      <c r="I319" s="247"/>
      <c r="J319" s="748"/>
      <c r="K319" s="269"/>
      <c r="L319" s="269"/>
      <c r="M319" s="169" t="s">
        <v>360</v>
      </c>
    </row>
    <row r="320" spans="1:13" ht="18" customHeight="1">
      <c r="A320" s="269" t="s">
        <v>159</v>
      </c>
      <c r="B320" s="247"/>
      <c r="C320" s="509"/>
      <c r="D320" s="269"/>
      <c r="E320" s="747">
        <v>126.7</v>
      </c>
      <c r="F320" s="247"/>
      <c r="G320" s="247"/>
      <c r="H320" s="247">
        <v>126.7</v>
      </c>
      <c r="I320" s="247"/>
      <c r="J320" s="748"/>
      <c r="K320" s="269"/>
      <c r="L320" s="269"/>
      <c r="M320" s="168" t="s">
        <v>361</v>
      </c>
    </row>
    <row r="321" spans="1:13" ht="18" customHeight="1">
      <c r="A321" s="46" t="s">
        <v>61</v>
      </c>
      <c r="B321" s="188"/>
      <c r="C321" s="62"/>
      <c r="D321" s="46"/>
      <c r="E321" s="779">
        <v>118.3</v>
      </c>
      <c r="F321" s="188"/>
      <c r="G321" s="188"/>
      <c r="H321" s="188">
        <v>117</v>
      </c>
      <c r="I321" s="188"/>
      <c r="J321" s="189"/>
      <c r="K321" s="46"/>
      <c r="L321" s="46"/>
      <c r="M321" s="190" t="s">
        <v>362</v>
      </c>
    </row>
    <row r="322" spans="1:13" ht="18" customHeight="1" thickBot="1">
      <c r="A322" s="1183" t="s">
        <v>62</v>
      </c>
      <c r="B322" s="1388"/>
      <c r="C322" s="1390"/>
      <c r="D322" s="1183"/>
      <c r="E322" s="1530">
        <v>117.9</v>
      </c>
      <c r="F322" s="1530"/>
      <c r="G322" s="1530"/>
      <c r="H322" s="1530">
        <v>117.1</v>
      </c>
      <c r="I322" s="1530"/>
      <c r="J322" s="1271"/>
      <c r="K322" s="1183"/>
      <c r="L322" s="1183"/>
      <c r="M322" s="1183" t="s">
        <v>363</v>
      </c>
    </row>
    <row r="323" spans="1:13" ht="18" customHeight="1" thickTop="1">
      <c r="A323" s="102" t="s">
        <v>1124</v>
      </c>
      <c r="M323" s="81" t="s">
        <v>604</v>
      </c>
    </row>
    <row r="324" spans="1:13" ht="18" customHeight="1"/>
    <row r="325" spans="1:13" ht="18" customHeight="1">
      <c r="A325" s="150" t="s">
        <v>929</v>
      </c>
      <c r="M325" s="151" t="s">
        <v>930</v>
      </c>
    </row>
    <row r="326" spans="1:13" ht="18" customHeight="1" thickBot="1">
      <c r="A326" s="294" t="s">
        <v>149</v>
      </c>
      <c r="M326" s="265" t="s">
        <v>340</v>
      </c>
    </row>
    <row r="327" spans="1:13" ht="18" customHeight="1" thickTop="1">
      <c r="A327" s="1218"/>
      <c r="B327" s="1218"/>
      <c r="C327" s="1218"/>
      <c r="D327" s="1218"/>
      <c r="E327" s="2384">
        <v>2017</v>
      </c>
      <c r="F327" s="2335"/>
      <c r="G327" s="2335"/>
      <c r="H327" s="2384">
        <v>2016</v>
      </c>
      <c r="I327" s="2335"/>
      <c r="J327" s="1218"/>
      <c r="K327" s="1219"/>
      <c r="L327" s="1219"/>
      <c r="M327" s="1218"/>
    </row>
    <row r="328" spans="1:13" ht="18" customHeight="1">
      <c r="A328" s="232"/>
      <c r="B328" s="69"/>
      <c r="C328" s="745"/>
      <c r="D328" s="121"/>
      <c r="E328" s="2385"/>
      <c r="F328" s="2336"/>
      <c r="G328" s="2336"/>
      <c r="H328" s="2385"/>
      <c r="I328" s="2336"/>
      <c r="J328" s="69"/>
      <c r="K328" s="232"/>
      <c r="L328" s="232"/>
      <c r="M328" s="142"/>
    </row>
    <row r="329" spans="1:13" ht="18" customHeight="1">
      <c r="A329" s="232" t="s">
        <v>150</v>
      </c>
      <c r="B329" s="746"/>
      <c r="C329" s="745"/>
      <c r="D329" s="232"/>
      <c r="E329" s="1911">
        <v>124.4</v>
      </c>
      <c r="F329" s="721"/>
      <c r="G329" s="721"/>
      <c r="H329" s="721">
        <v>123.5</v>
      </c>
      <c r="I329" s="721"/>
      <c r="J329" s="747"/>
      <c r="K329" s="232"/>
      <c r="L329" s="232"/>
      <c r="M329" s="174" t="s">
        <v>352</v>
      </c>
    </row>
    <row r="330" spans="1:13" ht="18" customHeight="1">
      <c r="A330" s="269" t="s">
        <v>151</v>
      </c>
      <c r="B330" s="272"/>
      <c r="C330" s="509"/>
      <c r="D330" s="269"/>
      <c r="E330" s="1911">
        <v>125.3</v>
      </c>
      <c r="F330" s="247"/>
      <c r="G330" s="247"/>
      <c r="H330" s="247">
        <v>122.6</v>
      </c>
      <c r="I330" s="247"/>
      <c r="J330" s="748"/>
      <c r="K330" s="269"/>
      <c r="L330" s="269"/>
      <c r="M330" s="169" t="s">
        <v>353</v>
      </c>
    </row>
    <row r="331" spans="1:13" ht="18" customHeight="1">
      <c r="A331" s="269" t="s">
        <v>152</v>
      </c>
      <c r="B331" s="272"/>
      <c r="C331" s="509"/>
      <c r="D331" s="269"/>
      <c r="E331" s="1911">
        <v>103.3</v>
      </c>
      <c r="F331" s="247"/>
      <c r="G331" s="247"/>
      <c r="H331" s="247">
        <v>101.9</v>
      </c>
      <c r="I331" s="247"/>
      <c r="J331" s="748"/>
      <c r="K331" s="269"/>
      <c r="L331" s="269"/>
      <c r="M331" s="169" t="s">
        <v>354</v>
      </c>
    </row>
    <row r="332" spans="1:13" ht="18" customHeight="1">
      <c r="A332" s="269" t="s">
        <v>153</v>
      </c>
      <c r="B332" s="272"/>
      <c r="C332" s="509"/>
      <c r="D332" s="269"/>
      <c r="E332" s="1911">
        <v>108.7</v>
      </c>
      <c r="F332" s="247"/>
      <c r="G332" s="247"/>
      <c r="H332" s="247">
        <v>107.6</v>
      </c>
      <c r="I332" s="247"/>
      <c r="J332" s="748"/>
      <c r="K332" s="269"/>
      <c r="L332" s="269"/>
      <c r="M332" s="168" t="s">
        <v>355</v>
      </c>
    </row>
    <row r="333" spans="1:13" ht="18" customHeight="1">
      <c r="A333" s="269" t="s">
        <v>154</v>
      </c>
      <c r="B333" s="272"/>
      <c r="C333" s="509"/>
      <c r="D333" s="269"/>
      <c r="E333" s="1911">
        <v>102.4</v>
      </c>
      <c r="F333" s="247"/>
      <c r="G333" s="247"/>
      <c r="H333" s="247">
        <v>101.8</v>
      </c>
      <c r="I333" s="247"/>
      <c r="J333" s="748"/>
      <c r="K333" s="271"/>
      <c r="L333" s="271"/>
      <c r="M333" s="170" t="s">
        <v>356</v>
      </c>
    </row>
    <row r="334" spans="1:13" ht="18" customHeight="1">
      <c r="A334" s="269" t="s">
        <v>47</v>
      </c>
      <c r="B334" s="272"/>
      <c r="C334" s="509"/>
      <c r="D334" s="269"/>
      <c r="E334" s="1911">
        <v>97.5</v>
      </c>
      <c r="F334" s="247"/>
      <c r="G334" s="247"/>
      <c r="H334" s="247">
        <v>97.5</v>
      </c>
      <c r="I334" s="247"/>
      <c r="J334" s="748"/>
      <c r="K334" s="269"/>
      <c r="L334" s="269"/>
      <c r="M334" s="169" t="s">
        <v>324</v>
      </c>
    </row>
    <row r="335" spans="1:13" ht="18" customHeight="1">
      <c r="A335" s="269" t="s">
        <v>155</v>
      </c>
      <c r="B335" s="272"/>
      <c r="C335" s="509"/>
      <c r="D335" s="269"/>
      <c r="E335" s="1911">
        <v>105.3</v>
      </c>
      <c r="F335" s="247"/>
      <c r="G335" s="247"/>
      <c r="H335" s="247">
        <v>103.4</v>
      </c>
      <c r="I335" s="247"/>
      <c r="J335" s="748"/>
      <c r="K335" s="269"/>
      <c r="L335" s="269"/>
      <c r="M335" s="168" t="s">
        <v>357</v>
      </c>
    </row>
    <row r="336" spans="1:13" ht="18" customHeight="1">
      <c r="A336" s="269" t="s">
        <v>156</v>
      </c>
      <c r="B336" s="272"/>
      <c r="C336" s="509"/>
      <c r="D336" s="269"/>
      <c r="E336" s="1911">
        <v>66.599999999999994</v>
      </c>
      <c r="F336" s="247"/>
      <c r="G336" s="247"/>
      <c r="H336" s="247">
        <v>66.599999999999994</v>
      </c>
      <c r="I336" s="247"/>
      <c r="J336" s="748"/>
      <c r="K336" s="269"/>
      <c r="L336" s="269"/>
      <c r="M336" s="169" t="s">
        <v>358</v>
      </c>
    </row>
    <row r="337" spans="1:13" ht="18" customHeight="1">
      <c r="A337" s="269" t="s">
        <v>60</v>
      </c>
      <c r="B337" s="272"/>
      <c r="C337" s="509"/>
      <c r="D337" s="269"/>
      <c r="E337" s="1911">
        <v>98.5</v>
      </c>
      <c r="F337" s="247"/>
      <c r="G337" s="247"/>
      <c r="H337" s="247">
        <v>98</v>
      </c>
      <c r="I337" s="247"/>
      <c r="J337" s="748"/>
      <c r="K337" s="269"/>
      <c r="L337" s="269"/>
      <c r="M337" s="169" t="s">
        <v>359</v>
      </c>
    </row>
    <row r="338" spans="1:13" ht="18" customHeight="1">
      <c r="A338" s="269" t="s">
        <v>157</v>
      </c>
      <c r="B338" s="247"/>
      <c r="C338" s="509"/>
      <c r="D338" s="269"/>
      <c r="E338" s="1911">
        <v>122.4</v>
      </c>
      <c r="F338" s="247"/>
      <c r="G338" s="247"/>
      <c r="H338" s="247">
        <v>121.7</v>
      </c>
      <c r="I338" s="247"/>
      <c r="J338" s="748"/>
      <c r="K338" s="269"/>
      <c r="L338" s="269"/>
      <c r="M338" s="168" t="s">
        <v>325</v>
      </c>
    </row>
    <row r="339" spans="1:13" ht="18" customHeight="1">
      <c r="A339" s="269" t="s">
        <v>158</v>
      </c>
      <c r="B339" s="247"/>
      <c r="C339" s="509"/>
      <c r="D339" s="269"/>
      <c r="E339" s="1911">
        <v>120.3</v>
      </c>
      <c r="F339" s="247"/>
      <c r="G339" s="247"/>
      <c r="H339" s="247">
        <v>117.6</v>
      </c>
      <c r="I339" s="247"/>
      <c r="J339" s="748"/>
      <c r="K339" s="269"/>
      <c r="L339" s="269"/>
      <c r="M339" s="169" t="s">
        <v>360</v>
      </c>
    </row>
    <row r="340" spans="1:13" ht="18" customHeight="1">
      <c r="A340" s="269" t="s">
        <v>159</v>
      </c>
      <c r="B340" s="247"/>
      <c r="C340" s="509"/>
      <c r="D340" s="269"/>
      <c r="E340" s="1911">
        <v>112.2</v>
      </c>
      <c r="F340" s="247"/>
      <c r="G340" s="247"/>
      <c r="H340" s="247">
        <v>110.9</v>
      </c>
      <c r="I340" s="247"/>
      <c r="J340" s="748"/>
      <c r="K340" s="269"/>
      <c r="L340" s="269"/>
      <c r="M340" s="168" t="s">
        <v>361</v>
      </c>
    </row>
    <row r="341" spans="1:13" ht="18" customHeight="1">
      <c r="A341" s="46" t="s">
        <v>61</v>
      </c>
      <c r="B341" s="188"/>
      <c r="C341" s="62"/>
      <c r="D341" s="46"/>
      <c r="E341" s="1912">
        <v>112.8</v>
      </c>
      <c r="F341" s="188"/>
      <c r="G341" s="188"/>
      <c r="H341" s="188">
        <v>111.6</v>
      </c>
      <c r="I341" s="188"/>
      <c r="J341" s="189"/>
      <c r="K341" s="46"/>
      <c r="L341" s="46"/>
      <c r="M341" s="190" t="s">
        <v>362</v>
      </c>
    </row>
    <row r="342" spans="1:13" ht="18" customHeight="1" thickBot="1">
      <c r="A342" s="1183" t="s">
        <v>62</v>
      </c>
      <c r="B342" s="1388"/>
      <c r="C342" s="1390"/>
      <c r="D342" s="1183"/>
      <c r="E342" s="1905">
        <v>117.9</v>
      </c>
      <c r="F342" s="1530"/>
      <c r="G342" s="1530"/>
      <c r="H342" s="1530">
        <v>117.1</v>
      </c>
      <c r="I342" s="1530"/>
      <c r="J342" s="1271"/>
      <c r="K342" s="1183"/>
      <c r="L342" s="1183"/>
      <c r="M342" s="1183" t="s">
        <v>363</v>
      </c>
    </row>
    <row r="343" spans="1:13" ht="18" customHeight="1" thickTop="1">
      <c r="A343" s="102" t="s">
        <v>1124</v>
      </c>
      <c r="M343" s="81" t="s">
        <v>604</v>
      </c>
    </row>
    <row r="344" spans="1:13" ht="18" customHeight="1"/>
    <row r="345" spans="1:13" ht="27.75" customHeight="1"/>
    <row r="346" spans="1:13" ht="18" customHeight="1"/>
    <row r="347" spans="1:13" ht="18" customHeight="1" thickBot="1"/>
    <row r="348" spans="1:13" ht="13.5" customHeight="1" thickTop="1">
      <c r="A348" s="928"/>
      <c r="B348" s="928"/>
      <c r="C348" s="928"/>
      <c r="D348" s="928"/>
      <c r="E348" s="928"/>
      <c r="F348" s="928"/>
      <c r="G348" s="928"/>
      <c r="H348" s="928"/>
      <c r="I348" s="928"/>
      <c r="J348" s="928"/>
      <c r="K348" s="928"/>
      <c r="L348" s="928"/>
      <c r="M348" s="928"/>
    </row>
    <row r="349" spans="1:13" ht="18" customHeight="1"/>
    <row r="350" spans="1:13" ht="18" customHeight="1">
      <c r="A350" s="431" t="s">
        <v>672</v>
      </c>
      <c r="B350" s="429"/>
      <c r="C350" s="719"/>
      <c r="K350" s="427"/>
      <c r="L350" s="427"/>
      <c r="M350" s="428" t="s">
        <v>673</v>
      </c>
    </row>
    <row r="351" spans="1:13" ht="18" customHeight="1">
      <c r="A351" s="719"/>
      <c r="B351" s="719"/>
      <c r="C351" s="719"/>
      <c r="D351" s="263"/>
      <c r="E351" s="263"/>
      <c r="F351" s="263"/>
      <c r="G351" s="263"/>
      <c r="H351" s="263"/>
      <c r="I351" s="263"/>
      <c r="J351" s="263"/>
      <c r="K351" s="263"/>
      <c r="L351" s="263"/>
    </row>
    <row r="352" spans="1:13" ht="18" customHeight="1">
      <c r="A352" s="749" t="s">
        <v>474</v>
      </c>
      <c r="B352" s="749"/>
      <c r="C352" s="749"/>
      <c r="D352" s="749"/>
      <c r="E352" s="749"/>
      <c r="F352" s="749"/>
      <c r="G352" s="749"/>
      <c r="H352" s="749"/>
      <c r="I352" s="749"/>
      <c r="J352" s="749"/>
      <c r="K352" s="749"/>
      <c r="L352" s="749"/>
      <c r="M352" s="107" t="s">
        <v>371</v>
      </c>
    </row>
    <row r="353" spans="1:13" ht="18" customHeight="1" thickBot="1">
      <c r="A353" s="76" t="s">
        <v>370</v>
      </c>
      <c r="M353" s="151" t="s">
        <v>389</v>
      </c>
    </row>
    <row r="354" spans="1:13" ht="18" customHeight="1" thickTop="1">
      <c r="A354" s="1257"/>
      <c r="B354" s="1257"/>
      <c r="C354" s="1257"/>
      <c r="D354" s="1258"/>
      <c r="E354" s="2346" t="s">
        <v>432</v>
      </c>
      <c r="F354" s="2346"/>
      <c r="G354" s="1259"/>
      <c r="H354" s="2345" t="s">
        <v>475</v>
      </c>
      <c r="I354" s="2345"/>
      <c r="J354" s="1260"/>
      <c r="K354" s="1259"/>
      <c r="L354" s="1259"/>
      <c r="M354" s="1259"/>
    </row>
    <row r="355" spans="1:13" ht="18" customHeight="1">
      <c r="A355" s="1252"/>
      <c r="B355" s="1252"/>
      <c r="C355" s="1252"/>
      <c r="D355" s="1253"/>
      <c r="E355" s="1253"/>
      <c r="F355" s="1254" t="s">
        <v>179</v>
      </c>
      <c r="G355" s="1255"/>
      <c r="H355" s="1256" t="s">
        <v>476</v>
      </c>
      <c r="I355" s="1256"/>
      <c r="J355" s="1256"/>
      <c r="K355" s="1255"/>
      <c r="L355" s="1255"/>
      <c r="M355" s="1255"/>
    </row>
    <row r="356" spans="1:13" ht="18" customHeight="1">
      <c r="A356" s="1516"/>
      <c r="B356" s="1516"/>
      <c r="C356" s="1516"/>
      <c r="D356" s="1097"/>
      <c r="E356" s="1097">
        <v>2017</v>
      </c>
      <c r="F356" s="1097">
        <v>2016</v>
      </c>
      <c r="G356" s="1097"/>
      <c r="H356" s="1097">
        <v>2017</v>
      </c>
      <c r="I356" s="1097">
        <v>2016</v>
      </c>
      <c r="J356" s="269"/>
      <c r="K356" s="269"/>
      <c r="L356" s="269"/>
      <c r="M356" s="269"/>
    </row>
    <row r="357" spans="1:13" ht="18" customHeight="1">
      <c r="A357" s="239" t="s">
        <v>131</v>
      </c>
      <c r="B357" s="239"/>
      <c r="C357" s="239"/>
      <c r="D357" s="297"/>
      <c r="E357" s="1819">
        <f>'[1]p111--117écoR7'!E357</f>
        <v>12.061528148221182</v>
      </c>
      <c r="F357" s="1819">
        <f>'[1]p111--117écoR7'!F357</f>
        <v>11.970498676854007</v>
      </c>
      <c r="G357" s="299"/>
      <c r="H357" s="297">
        <f>'[1]p111--117écoR7'!H357</f>
        <v>14484.930383761779</v>
      </c>
      <c r="I357" s="1556">
        <f>'[1]p111--117écoR7'!I357</f>
        <v>13233.266582275333</v>
      </c>
      <c r="J357" s="239"/>
      <c r="K357" s="239"/>
      <c r="L357" s="239"/>
      <c r="M357" s="139" t="s">
        <v>372</v>
      </c>
    </row>
    <row r="358" spans="1:13" ht="18" customHeight="1">
      <c r="A358" s="239" t="s">
        <v>132</v>
      </c>
      <c r="B358" s="239"/>
      <c r="C358" s="239"/>
      <c r="D358" s="297"/>
      <c r="E358" s="1819">
        <f>'[1]p111--117écoR7'!E358</f>
        <v>3.5282792963169567</v>
      </c>
      <c r="F358" s="1819">
        <f>'[1]p111--117écoR7'!F358</f>
        <v>4.0928511556465645</v>
      </c>
      <c r="G358" s="299"/>
      <c r="H358" s="297">
        <f>'[1]p111--117écoR7'!H358</f>
        <v>399.64819589382165</v>
      </c>
      <c r="I358" s="1556">
        <f>'[1]p111--117écoR7'!I358</f>
        <v>450.41826967890432</v>
      </c>
      <c r="J358" s="239"/>
      <c r="K358" s="239"/>
      <c r="L358" s="239"/>
      <c r="M358" s="176" t="s">
        <v>373</v>
      </c>
    </row>
    <row r="359" spans="1:13" ht="18" customHeight="1">
      <c r="A359" s="239" t="s">
        <v>133</v>
      </c>
      <c r="B359" s="239"/>
      <c r="C359" s="239"/>
      <c r="D359" s="297"/>
      <c r="E359" s="1819">
        <f>'[1]p111--117écoR7'!E359</f>
        <v>6.0784215834295896</v>
      </c>
      <c r="F359" s="1819">
        <f>'[1]p111--117écoR7'!F359</f>
        <v>5.8643342216079075</v>
      </c>
      <c r="G359" s="299"/>
      <c r="H359" s="297">
        <f>'[1]p111--117écoR7'!H359</f>
        <v>10910.341252745275</v>
      </c>
      <c r="I359" s="1556">
        <f>'[1]p111--117écoR7'!I359</f>
        <v>10526.069424390684</v>
      </c>
      <c r="J359" s="239"/>
      <c r="K359" s="239"/>
      <c r="L359" s="239"/>
      <c r="M359" s="176" t="s">
        <v>374</v>
      </c>
    </row>
    <row r="360" spans="1:13" ht="18" customHeight="1">
      <c r="A360" s="239" t="s">
        <v>134</v>
      </c>
      <c r="B360" s="239"/>
      <c r="C360" s="239"/>
      <c r="D360" s="297"/>
      <c r="E360" s="1819">
        <f>'[1]p111--117écoR7'!E360</f>
        <v>4.6180790752023189</v>
      </c>
      <c r="F360" s="1819">
        <f>'[1]p111--117écoR7'!F360</f>
        <v>4.7384775952511617</v>
      </c>
      <c r="G360" s="299"/>
      <c r="H360" s="297">
        <f>'[1]p111--117écoR7'!H360</f>
        <v>1247.8511469104189</v>
      </c>
      <c r="I360" s="1556">
        <f>'[1]p111--117écoR7'!I360</f>
        <v>1183.6717032937404</v>
      </c>
      <c r="J360" s="239"/>
      <c r="K360" s="239"/>
      <c r="L360" s="239"/>
      <c r="M360" s="176" t="s">
        <v>375</v>
      </c>
    </row>
    <row r="361" spans="1:13" ht="18" customHeight="1">
      <c r="A361" s="239" t="s">
        <v>135</v>
      </c>
      <c r="B361" s="239"/>
      <c r="C361" s="239"/>
      <c r="D361" s="297"/>
      <c r="E361" s="1819">
        <f>'[1]p111--117écoR7'!E361</f>
        <v>8.4816393546292908</v>
      </c>
      <c r="F361" s="1819">
        <f>'[1]p111--117écoR7'!F361</f>
        <v>7.0530728104307574</v>
      </c>
      <c r="G361" s="299"/>
      <c r="H361" s="297">
        <f>'[1]p111--117écoR7'!H361</f>
        <v>5063.1146127459569</v>
      </c>
      <c r="I361" s="1556">
        <f>'[1]p111--117écoR7'!I361</f>
        <v>4081.9658890368019</v>
      </c>
      <c r="J361" s="239"/>
      <c r="K361" s="239"/>
      <c r="L361" s="239"/>
      <c r="M361" s="176" t="s">
        <v>376</v>
      </c>
    </row>
    <row r="362" spans="1:13" ht="18" customHeight="1">
      <c r="A362" s="239" t="s">
        <v>136</v>
      </c>
      <c r="B362" s="239"/>
      <c r="C362" s="239"/>
      <c r="D362" s="297"/>
      <c r="E362" s="1819">
        <f>'[1]p111--117écoR7'!E362</f>
        <v>9.7147792062632252</v>
      </c>
      <c r="F362" s="2017">
        <f>'[1]p111--117écoR7'!F362</f>
        <v>9.7696450564909618</v>
      </c>
      <c r="G362" s="299"/>
      <c r="H362" s="297">
        <f>'[1]p111--117écoR7'!H362</f>
        <v>8161.4831589737923</v>
      </c>
      <c r="I362" s="1556">
        <f>'[1]p111--117écoR7'!I362</f>
        <v>7989.1272449454846</v>
      </c>
      <c r="J362" s="239"/>
      <c r="K362" s="239"/>
      <c r="L362" s="239"/>
      <c r="M362" s="176" t="s">
        <v>383</v>
      </c>
    </row>
    <row r="363" spans="1:13" ht="18" customHeight="1">
      <c r="A363" s="239" t="s">
        <v>137</v>
      </c>
      <c r="B363" s="239"/>
      <c r="C363" s="239"/>
      <c r="D363" s="297"/>
      <c r="E363" s="1819">
        <f>'[1]p111--117écoR7'!E363</f>
        <v>27.500860515232496</v>
      </c>
      <c r="F363" s="1819">
        <f>'[1]p111--117écoR7'!F363</f>
        <v>28.494428364835006</v>
      </c>
      <c r="G363" s="299"/>
      <c r="H363" s="297">
        <f>'[1]p111--117écoR7'!H363</f>
        <v>7331.4544047558311</v>
      </c>
      <c r="I363" s="1556">
        <f>'[1]p111--117écoR7'!I363</f>
        <v>6406.9722178331513</v>
      </c>
      <c r="J363" s="239"/>
      <c r="K363" s="239"/>
      <c r="L363" s="239"/>
      <c r="M363" s="176" t="s">
        <v>377</v>
      </c>
    </row>
    <row r="364" spans="1:13" ht="18" customHeight="1">
      <c r="A364" s="239" t="s">
        <v>138</v>
      </c>
      <c r="B364" s="239"/>
      <c r="C364" s="239"/>
      <c r="D364" s="297"/>
      <c r="E364" s="1819">
        <f>'[1]p111--117écoR7'!E364</f>
        <v>4.6461703773082252</v>
      </c>
      <c r="F364" s="1819">
        <f>'[1]p111--117écoR7'!F364</f>
        <v>4.6816171196886947</v>
      </c>
      <c r="G364" s="299"/>
      <c r="H364" s="297">
        <f>'[1]p111--117écoR7'!H364</f>
        <v>2883.9963137049608</v>
      </c>
      <c r="I364" s="1556">
        <f>'[1]p111--117écoR7'!I364</f>
        <v>2773.2027170187944</v>
      </c>
      <c r="J364" s="239"/>
      <c r="K364" s="239"/>
      <c r="L364" s="239"/>
      <c r="M364" s="176" t="s">
        <v>384</v>
      </c>
    </row>
    <row r="365" spans="1:13" ht="18" customHeight="1">
      <c r="A365" s="239" t="s">
        <v>139</v>
      </c>
      <c r="B365" s="239"/>
      <c r="C365" s="239"/>
      <c r="D365" s="297"/>
      <c r="E365" s="1819">
        <f>'[1]p111--117écoR7'!E365</f>
        <v>3.844057342051844</v>
      </c>
      <c r="F365" s="1819">
        <f>'[1]p111--117écoR7'!F365</f>
        <v>3.8477182126270106</v>
      </c>
      <c r="G365" s="299"/>
      <c r="H365" s="297">
        <f>'[1]p111--117écoR7'!H365</f>
        <v>1863.2914748393694</v>
      </c>
      <c r="I365" s="1556">
        <f>'[1]p111--117écoR7'!I365</f>
        <v>1793.1136414484397</v>
      </c>
      <c r="J365" s="239"/>
      <c r="K365" s="239"/>
      <c r="L365" s="239"/>
      <c r="M365" s="176" t="s">
        <v>378</v>
      </c>
    </row>
    <row r="366" spans="1:13" ht="18" customHeight="1">
      <c r="A366" s="239" t="s">
        <v>140</v>
      </c>
      <c r="B366" s="239"/>
      <c r="C366" s="239"/>
      <c r="D366" s="1556"/>
      <c r="E366" s="1819">
        <f>'[1]p111--117écoR7'!E366</f>
        <v>8.6556620119465677</v>
      </c>
      <c r="F366" s="1819">
        <f>'[1]p111--117écoR7'!F366</f>
        <v>9.2812445863968236</v>
      </c>
      <c r="G366" s="299"/>
      <c r="H366" s="297">
        <f>'[1]p111--117écoR7'!H366</f>
        <v>9943.4514060839774</v>
      </c>
      <c r="I366" s="1556">
        <f>'[1]p111--117écoR7'!I366</f>
        <v>10156.651575785772</v>
      </c>
      <c r="J366" s="239"/>
      <c r="K366" s="239"/>
      <c r="L366" s="239"/>
      <c r="M366" s="176" t="s">
        <v>379</v>
      </c>
    </row>
    <row r="367" spans="1:13" ht="18" customHeight="1">
      <c r="A367" s="239" t="s">
        <v>141</v>
      </c>
      <c r="B367" s="239"/>
      <c r="C367" s="239"/>
      <c r="D367" s="1556"/>
      <c r="E367" s="1819">
        <f>'[1]p111--117écoR7'!E367</f>
        <v>5.5970932893381393</v>
      </c>
      <c r="F367" s="1819">
        <f>'[1]p111--117écoR7'!F367</f>
        <v>5.5912263637429902</v>
      </c>
      <c r="G367" s="299"/>
      <c r="H367" s="297">
        <f>'[1]p111--117écoR7'!H367</f>
        <v>5449.1061427680397</v>
      </c>
      <c r="I367" s="1556">
        <f>'[1]p111--117écoR7'!I367</f>
        <v>5227.2932626349984</v>
      </c>
      <c r="J367" s="239"/>
      <c r="K367" s="239"/>
      <c r="L367" s="239"/>
      <c r="M367" s="176" t="s">
        <v>380</v>
      </c>
    </row>
    <row r="368" spans="1:13" ht="18" customHeight="1">
      <c r="A368" s="239" t="s">
        <v>142</v>
      </c>
      <c r="B368" s="239"/>
      <c r="C368" s="239"/>
      <c r="D368" s="1556"/>
      <c r="E368" s="1819">
        <f>'[1]p111--117écoR7'!E368</f>
        <v>10.247842754907218</v>
      </c>
      <c r="F368" s="1819">
        <f>'[1]p111--117écoR7'!F368</f>
        <v>10.386501226484738</v>
      </c>
      <c r="G368" s="299"/>
      <c r="H368" s="297">
        <f>'[1]p111--117écoR7'!H368</f>
        <v>8562.5850138627266</v>
      </c>
      <c r="I368" s="1556">
        <f>'[1]p111--117écoR7'!I368</f>
        <v>8683.4266203780353</v>
      </c>
      <c r="J368" s="239"/>
      <c r="K368" s="239"/>
      <c r="L368" s="239"/>
      <c r="M368" s="176" t="s">
        <v>381</v>
      </c>
    </row>
    <row r="369" spans="1:13" ht="18" customHeight="1">
      <c r="A369" s="239" t="s">
        <v>143</v>
      </c>
      <c r="B369" s="239"/>
      <c r="C369" s="239"/>
      <c r="D369" s="1556"/>
      <c r="E369" s="1819">
        <f>'[1]p111--117écoR7'!E369</f>
        <v>11.983416209085917</v>
      </c>
      <c r="F369" s="1819">
        <f>'[1]p111--117écoR7'!F369</f>
        <v>11.998720716560525</v>
      </c>
      <c r="G369" s="299"/>
      <c r="H369" s="297">
        <f>'[1]p111--117écoR7'!H369</f>
        <v>1716.1450353031942</v>
      </c>
      <c r="I369" s="1556">
        <f>'[1]p111--117écoR7'!I369</f>
        <v>1688.8199408558939</v>
      </c>
      <c r="J369" s="239"/>
      <c r="K369" s="239"/>
      <c r="L369" s="239"/>
      <c r="M369" s="176" t="s">
        <v>382</v>
      </c>
    </row>
    <row r="370" spans="1:13" ht="18" customHeight="1">
      <c r="A370" s="74" t="s">
        <v>144</v>
      </c>
      <c r="B370" s="74"/>
      <c r="C370" s="74"/>
      <c r="D370" s="97"/>
      <c r="E370" s="1970">
        <f>'[1]p111--117écoR7'!E370</f>
        <v>8.7209156728606789</v>
      </c>
      <c r="F370" s="1970">
        <f>'[1]p111--117écoR7'!F370</f>
        <v>8.2935296687862596</v>
      </c>
      <c r="G370" s="165"/>
      <c r="H370" s="455">
        <f>'[1]p111--117écoR7'!H370</f>
        <v>78017.398542349154</v>
      </c>
      <c r="I370" s="97">
        <f>'[1]p111--117écoR7'!I370</f>
        <v>74193.999089576042</v>
      </c>
      <c r="J370" s="74"/>
      <c r="K370" s="74"/>
      <c r="L370" s="74"/>
      <c r="M370" s="177" t="s">
        <v>385</v>
      </c>
    </row>
    <row r="371" spans="1:13" ht="18" customHeight="1">
      <c r="A371" s="239" t="s">
        <v>145</v>
      </c>
      <c r="B371" s="239"/>
      <c r="C371" s="239"/>
      <c r="D371" s="1556"/>
      <c r="E371" s="1819">
        <f>'[1]p111--117écoR7'!E371</f>
        <v>9.8641281017341473</v>
      </c>
      <c r="F371" s="1819">
        <f>'[1]p111--117écoR7'!F371</f>
        <v>11.028619563418127</v>
      </c>
      <c r="G371" s="299"/>
      <c r="H371" s="297">
        <f>'[1]p111--117écoR7'!H371</f>
        <v>12085.577098059563</v>
      </c>
      <c r="I371" s="1556">
        <f>'[1]p111--117écoR7'!I371</f>
        <v>13083.030815691654</v>
      </c>
      <c r="J371" s="239"/>
      <c r="K371" s="239"/>
      <c r="L371" s="229"/>
      <c r="M371" s="178" t="s">
        <v>386</v>
      </c>
    </row>
    <row r="372" spans="1:13" ht="18" customHeight="1">
      <c r="A372" s="75" t="s">
        <v>146</v>
      </c>
      <c r="B372" s="74"/>
      <c r="C372" s="74"/>
      <c r="D372" s="97"/>
      <c r="E372" s="1970">
        <f>'[1]p111--117écoR7'!E372</f>
        <v>8.4734930715670931</v>
      </c>
      <c r="F372" s="1970">
        <f>'[1]p111--117écoR7'!F372</f>
        <v>8.6137516966147487</v>
      </c>
      <c r="G372" s="165"/>
      <c r="H372" s="455">
        <f>'[1]p111--117écoR7'!H372</f>
        <v>90102.975640408724</v>
      </c>
      <c r="I372" s="97">
        <f>'[1]p111--117écoR7'!I372</f>
        <v>87277.0299052677</v>
      </c>
      <c r="J372" s="74"/>
      <c r="K372" s="74"/>
      <c r="L372" s="74"/>
      <c r="M372" s="149" t="s">
        <v>387</v>
      </c>
    </row>
    <row r="373" spans="1:13" ht="18" customHeight="1" thickBot="1">
      <c r="A373" s="1261" t="s">
        <v>174</v>
      </c>
      <c r="B373" s="1262"/>
      <c r="C373" s="1262"/>
      <c r="D373" s="1263"/>
      <c r="E373" s="1971">
        <f>'[1]p111--117écoR7'!E373</f>
        <v>11.180284244482563</v>
      </c>
      <c r="F373" s="1971">
        <f>'[1]p111--117écoR7'!F373</f>
        <v>11.193518401145328</v>
      </c>
      <c r="G373" s="1265"/>
      <c r="H373" s="1266">
        <f>'[1]p111--117écoR7'!H373</f>
        <v>68186.541155935163</v>
      </c>
      <c r="I373" s="1263">
        <f>'[1]p111--117écoR7'!I373</f>
        <v>65645.619950540888</v>
      </c>
      <c r="J373" s="1262"/>
      <c r="K373" s="1262"/>
      <c r="L373" s="1262"/>
      <c r="M373" s="1267" t="s">
        <v>388</v>
      </c>
    </row>
    <row r="374" spans="1:13" ht="18" customHeight="1" thickTop="1">
      <c r="A374" s="947" t="s">
        <v>1097</v>
      </c>
      <c r="B374" s="695"/>
      <c r="C374" s="695"/>
      <c r="D374" s="695"/>
      <c r="E374" s="695"/>
      <c r="F374" s="695"/>
      <c r="G374" s="695"/>
      <c r="H374" s="695"/>
      <c r="I374" s="695"/>
      <c r="J374" s="695"/>
      <c r="K374" s="695"/>
      <c r="L374" s="695"/>
      <c r="M374" s="695" t="s">
        <v>604</v>
      </c>
    </row>
    <row r="375" spans="1:13">
      <c r="A375" s="103"/>
      <c r="B375" s="102"/>
      <c r="C375" s="102"/>
      <c r="D375" s="102"/>
      <c r="E375" s="102"/>
      <c r="F375" s="102"/>
      <c r="G375" s="102"/>
      <c r="H375" s="102"/>
      <c r="I375" s="102"/>
      <c r="J375" s="102"/>
    </row>
    <row r="376" spans="1:13">
      <c r="A376" s="102"/>
    </row>
    <row r="377" spans="1:13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</row>
    <row r="418" spans="1:13" ht="13.5" thickBot="1"/>
    <row r="419" spans="1:13" ht="13.5" thickTop="1">
      <c r="A419" s="928"/>
      <c r="B419" s="928"/>
      <c r="C419" s="928"/>
      <c r="D419" s="928"/>
      <c r="E419" s="928"/>
      <c r="F419" s="928"/>
      <c r="G419" s="928"/>
      <c r="H419" s="928"/>
      <c r="I419" s="928"/>
      <c r="J419" s="928"/>
      <c r="K419" s="928"/>
      <c r="L419" s="928"/>
      <c r="M419" s="928"/>
    </row>
  </sheetData>
  <mergeCells count="196">
    <mergeCell ref="F70:G70"/>
    <mergeCell ref="F71:G71"/>
    <mergeCell ref="F73:G73"/>
    <mergeCell ref="F74:G74"/>
    <mergeCell ref="F76:G76"/>
    <mergeCell ref="F77:G77"/>
    <mergeCell ref="F53:G53"/>
    <mergeCell ref="F55:G55"/>
    <mergeCell ref="F56:G56"/>
    <mergeCell ref="F61:G61"/>
    <mergeCell ref="F62:G62"/>
    <mergeCell ref="F64:G64"/>
    <mergeCell ref="F65:G65"/>
    <mergeCell ref="F67:G67"/>
    <mergeCell ref="F68:G68"/>
    <mergeCell ref="F40:G40"/>
    <mergeCell ref="F41:G41"/>
    <mergeCell ref="F43:G43"/>
    <mergeCell ref="F44:G44"/>
    <mergeCell ref="F46:G46"/>
    <mergeCell ref="F47:G47"/>
    <mergeCell ref="F49:G49"/>
    <mergeCell ref="F50:G50"/>
    <mergeCell ref="F52:G52"/>
    <mergeCell ref="E354:F354"/>
    <mergeCell ref="H354:I354"/>
    <mergeCell ref="D271:E271"/>
    <mergeCell ref="F271:G271"/>
    <mergeCell ref="H271:I271"/>
    <mergeCell ref="G277:H277"/>
    <mergeCell ref="G278:H278"/>
    <mergeCell ref="G279:H279"/>
    <mergeCell ref="G280:H280"/>
    <mergeCell ref="G281:H281"/>
    <mergeCell ref="F327:F328"/>
    <mergeCell ref="G327:G328"/>
    <mergeCell ref="I327:I328"/>
    <mergeCell ref="D270:E270"/>
    <mergeCell ref="F270:G270"/>
    <mergeCell ref="H270:I270"/>
    <mergeCell ref="J270:K270"/>
    <mergeCell ref="J267:K267"/>
    <mergeCell ref="E307:E308"/>
    <mergeCell ref="H307:H308"/>
    <mergeCell ref="E327:E328"/>
    <mergeCell ref="H327:H328"/>
    <mergeCell ref="G283:H283"/>
    <mergeCell ref="G286:H286"/>
    <mergeCell ref="I307:I308"/>
    <mergeCell ref="F307:F308"/>
    <mergeCell ref="G307:G308"/>
    <mergeCell ref="B240:C240"/>
    <mergeCell ref="D240:E240"/>
    <mergeCell ref="F240:G240"/>
    <mergeCell ref="H240:I240"/>
    <mergeCell ref="J240:K240"/>
    <mergeCell ref="D261:E261"/>
    <mergeCell ref="F261:G261"/>
    <mergeCell ref="H261:I261"/>
    <mergeCell ref="J261:K261"/>
    <mergeCell ref="B247:C247"/>
    <mergeCell ref="D247:E247"/>
    <mergeCell ref="F247:G247"/>
    <mergeCell ref="H247:I247"/>
    <mergeCell ref="J247:K247"/>
    <mergeCell ref="B248:C248"/>
    <mergeCell ref="D248:E248"/>
    <mergeCell ref="F248:G248"/>
    <mergeCell ref="H248:I248"/>
    <mergeCell ref="J248:K248"/>
    <mergeCell ref="B249:C249"/>
    <mergeCell ref="D249:E249"/>
    <mergeCell ref="F249:G249"/>
    <mergeCell ref="H249:I249"/>
    <mergeCell ref="J249:K249"/>
    <mergeCell ref="D165:E165"/>
    <mergeCell ref="D168:E168"/>
    <mergeCell ref="D169:E169"/>
    <mergeCell ref="D178:E178"/>
    <mergeCell ref="D179:E179"/>
    <mergeCell ref="D181:E181"/>
    <mergeCell ref="D182:E182"/>
    <mergeCell ref="D185:E185"/>
    <mergeCell ref="D186:E186"/>
    <mergeCell ref="A136:G136"/>
    <mergeCell ref="I136:M136"/>
    <mergeCell ref="A146:G146"/>
    <mergeCell ref="I146:M146"/>
    <mergeCell ref="A156:G156"/>
    <mergeCell ref="I156:M156"/>
    <mergeCell ref="D161:E161"/>
    <mergeCell ref="D162:E162"/>
    <mergeCell ref="D164:E164"/>
    <mergeCell ref="D191:E191"/>
    <mergeCell ref="D192:E192"/>
    <mergeCell ref="D194:E194"/>
    <mergeCell ref="D195:E195"/>
    <mergeCell ref="D198:E198"/>
    <mergeCell ref="D199:E199"/>
    <mergeCell ref="B222:K222"/>
    <mergeCell ref="B223:K223"/>
    <mergeCell ref="C224:D224"/>
    <mergeCell ref="F224:G224"/>
    <mergeCell ref="I224:J224"/>
    <mergeCell ref="C204:D204"/>
    <mergeCell ref="F204:G204"/>
    <mergeCell ref="I204:J204"/>
    <mergeCell ref="C205:D205"/>
    <mergeCell ref="F205:G205"/>
    <mergeCell ref="C214:D214"/>
    <mergeCell ref="F214:G214"/>
    <mergeCell ref="I214:J214"/>
    <mergeCell ref="C215:D215"/>
    <mergeCell ref="F215:G215"/>
    <mergeCell ref="I215:J215"/>
    <mergeCell ref="H239:I239"/>
    <mergeCell ref="J239:K239"/>
    <mergeCell ref="C225:D225"/>
    <mergeCell ref="F225:G225"/>
    <mergeCell ref="I225:J225"/>
    <mergeCell ref="B237:C237"/>
    <mergeCell ref="D237:E237"/>
    <mergeCell ref="F237:G237"/>
    <mergeCell ref="H237:I237"/>
    <mergeCell ref="J237:K237"/>
    <mergeCell ref="D239:E239"/>
    <mergeCell ref="F239:G239"/>
    <mergeCell ref="D262:E262"/>
    <mergeCell ref="F262:G262"/>
    <mergeCell ref="H262:I262"/>
    <mergeCell ref="J262:K262"/>
    <mergeCell ref="D263:E263"/>
    <mergeCell ref="F263:G263"/>
    <mergeCell ref="H263:I263"/>
    <mergeCell ref="J263:K263"/>
    <mergeCell ref="D264:E264"/>
    <mergeCell ref="F264:G264"/>
    <mergeCell ref="H264:I264"/>
    <mergeCell ref="J264:K264"/>
    <mergeCell ref="D266:E266"/>
    <mergeCell ref="F266:G266"/>
    <mergeCell ref="H266:I266"/>
    <mergeCell ref="J266:K266"/>
    <mergeCell ref="D267:E267"/>
    <mergeCell ref="F267:G267"/>
    <mergeCell ref="H267:I267"/>
    <mergeCell ref="C30:D30"/>
    <mergeCell ref="F30:G30"/>
    <mergeCell ref="I30:J30"/>
    <mergeCell ref="C31:D31"/>
    <mergeCell ref="F31:G31"/>
    <mergeCell ref="I31:J31"/>
    <mergeCell ref="B99:C100"/>
    <mergeCell ref="D99:G100"/>
    <mergeCell ref="H99:I99"/>
    <mergeCell ref="B101:C102"/>
    <mergeCell ref="D101:G102"/>
    <mergeCell ref="H101:I101"/>
    <mergeCell ref="H102:I102"/>
    <mergeCell ref="B103:C103"/>
    <mergeCell ref="D103:E103"/>
    <mergeCell ref="F103:G103"/>
    <mergeCell ref="B104:C104"/>
    <mergeCell ref="D104:E104"/>
    <mergeCell ref="F104:G104"/>
    <mergeCell ref="B124:B125"/>
    <mergeCell ref="C124:D125"/>
    <mergeCell ref="E124:E125"/>
    <mergeCell ref="H124:I124"/>
    <mergeCell ref="H125:I125"/>
    <mergeCell ref="C126:D126"/>
    <mergeCell ref="H126:I126"/>
    <mergeCell ref="C127:D127"/>
    <mergeCell ref="H127:I127"/>
    <mergeCell ref="J271:K271"/>
    <mergeCell ref="C128:D128"/>
    <mergeCell ref="H128:I128"/>
    <mergeCell ref="C130:D130"/>
    <mergeCell ref="H130:I130"/>
    <mergeCell ref="C131:D131"/>
    <mergeCell ref="H131:I131"/>
    <mergeCell ref="C134:D134"/>
    <mergeCell ref="H134:I134"/>
    <mergeCell ref="C135:D135"/>
    <mergeCell ref="H135:I135"/>
    <mergeCell ref="B250:C250"/>
    <mergeCell ref="D250:E250"/>
    <mergeCell ref="F250:G250"/>
    <mergeCell ref="H250:I250"/>
    <mergeCell ref="J250:K250"/>
    <mergeCell ref="B238:C238"/>
    <mergeCell ref="D238:E238"/>
    <mergeCell ref="F238:G238"/>
    <mergeCell ref="H238:I238"/>
    <mergeCell ref="J238:K238"/>
    <mergeCell ref="B239:C23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8"/>
  <dimension ref="A76:K81"/>
  <sheetViews>
    <sheetView showGridLines="0" workbookViewId="0">
      <selection activeCell="J76" sqref="J76"/>
    </sheetView>
  </sheetViews>
  <sheetFormatPr baseColWidth="10" defaultRowHeight="12.75"/>
  <cols>
    <col min="5" max="5" width="16.1640625" customWidth="1"/>
    <col min="8" max="8" width="14.5" customWidth="1"/>
    <col min="11" max="11" width="13.1640625" customWidth="1"/>
  </cols>
  <sheetData>
    <row r="76" spans="1:11" ht="19.5" customHeight="1"/>
    <row r="80" spans="1:11" ht="13.5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</row>
    <row r="81" ht="13.5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49"/>
  <dimension ref="A1:E80"/>
  <sheetViews>
    <sheetView showGridLines="0" topLeftCell="A43" zoomScaleNormal="100" workbookViewId="0">
      <selection activeCell="H52" sqref="H52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664062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1066</v>
      </c>
      <c r="B2" s="856"/>
      <c r="C2" s="856"/>
      <c r="D2" s="856"/>
      <c r="E2" s="535" t="s">
        <v>1065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123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123</v>
      </c>
      <c r="D8" s="861"/>
      <c r="E8" s="862" t="s">
        <v>753</v>
      </c>
    </row>
    <row r="9" spans="1:5" s="401" customFormat="1" ht="30" customHeight="1">
      <c r="A9" s="861" t="s">
        <v>754</v>
      </c>
      <c r="C9" s="401">
        <v>123</v>
      </c>
      <c r="D9" s="861"/>
      <c r="E9" s="862" t="s">
        <v>417</v>
      </c>
    </row>
    <row r="10" spans="1:5" s="401" customFormat="1" ht="30" customHeight="1">
      <c r="A10" s="151" t="s">
        <v>755</v>
      </c>
      <c r="C10" s="150">
        <v>123</v>
      </c>
      <c r="D10" s="861"/>
      <c r="E10" s="261" t="s">
        <v>196</v>
      </c>
    </row>
    <row r="11" spans="1:5" s="401" customFormat="1" ht="30" customHeight="1">
      <c r="A11" s="861" t="s">
        <v>756</v>
      </c>
      <c r="C11" s="401">
        <v>123</v>
      </c>
      <c r="D11" s="151"/>
      <c r="E11" s="862" t="s">
        <v>197</v>
      </c>
    </row>
    <row r="12" spans="1:5" s="401" customFormat="1" ht="30" customHeight="1">
      <c r="A12" s="861" t="s">
        <v>757</v>
      </c>
      <c r="C12" s="401">
        <v>124</v>
      </c>
      <c r="D12" s="861"/>
      <c r="E12" s="862" t="s">
        <v>205</v>
      </c>
    </row>
    <row r="13" spans="1:5" s="401" customFormat="1" ht="30" customHeight="1">
      <c r="A13" s="861" t="s">
        <v>758</v>
      </c>
      <c r="C13" s="401">
        <v>124</v>
      </c>
      <c r="D13" s="861"/>
      <c r="E13" s="862" t="s">
        <v>206</v>
      </c>
    </row>
    <row r="14" spans="1:5" s="401" customFormat="1" ht="30" customHeight="1">
      <c r="A14" s="861" t="s">
        <v>1014</v>
      </c>
      <c r="C14" s="401">
        <v>124</v>
      </c>
      <c r="D14" s="861"/>
      <c r="E14" s="862" t="s">
        <v>760</v>
      </c>
    </row>
    <row r="15" spans="1:5" s="401" customFormat="1" ht="30" customHeight="1">
      <c r="A15" s="151" t="s">
        <v>1015</v>
      </c>
      <c r="C15" s="150">
        <v>125</v>
      </c>
      <c r="D15" s="861"/>
      <c r="E15" s="261" t="s">
        <v>208</v>
      </c>
    </row>
    <row r="16" spans="1:5" s="401" customFormat="1" ht="30" customHeight="1">
      <c r="A16" s="861" t="s">
        <v>762</v>
      </c>
      <c r="C16" s="401">
        <v>125</v>
      </c>
      <c r="D16" s="861"/>
      <c r="E16" s="862" t="s">
        <v>211</v>
      </c>
    </row>
    <row r="17" spans="1:5" s="401" customFormat="1" ht="30" customHeight="1">
      <c r="A17" s="861" t="s">
        <v>763</v>
      </c>
      <c r="C17" s="401">
        <v>125</v>
      </c>
      <c r="D17" s="151"/>
      <c r="E17" s="862" t="s">
        <v>410</v>
      </c>
    </row>
    <row r="18" spans="1:5" s="401" customFormat="1" ht="30" customHeight="1">
      <c r="A18" s="861" t="s">
        <v>764</v>
      </c>
      <c r="C18" s="401">
        <v>125</v>
      </c>
      <c r="D18" s="861"/>
      <c r="E18" s="862" t="s">
        <v>226</v>
      </c>
    </row>
    <row r="19" spans="1:5" s="401" customFormat="1" ht="30" customHeight="1">
      <c r="A19" s="151" t="s">
        <v>1016</v>
      </c>
      <c r="C19" s="150">
        <v>126</v>
      </c>
      <c r="D19" s="861"/>
      <c r="E19" s="864" t="s">
        <v>1017</v>
      </c>
    </row>
    <row r="20" spans="1:5" s="401" customFormat="1" ht="30" customHeight="1">
      <c r="A20" s="878" t="s">
        <v>1018</v>
      </c>
      <c r="C20" s="401">
        <v>126</v>
      </c>
      <c r="D20" s="861"/>
      <c r="E20" s="862" t="s">
        <v>234</v>
      </c>
    </row>
    <row r="21" spans="1:5" s="401" customFormat="1" ht="30" customHeight="1">
      <c r="A21" s="861"/>
      <c r="D21" s="861"/>
    </row>
    <row r="22" spans="1:5" s="401" customFormat="1" ht="30" customHeight="1">
      <c r="A22" s="260" t="s">
        <v>765</v>
      </c>
      <c r="B22" s="81"/>
      <c r="D22" s="861"/>
      <c r="E22" s="261" t="s">
        <v>236</v>
      </c>
    </row>
    <row r="23" spans="1:5" ht="30" customHeight="1">
      <c r="A23" s="640" t="s">
        <v>1186</v>
      </c>
      <c r="B23" s="542"/>
      <c r="C23" s="2060">
        <v>127</v>
      </c>
      <c r="D23" s="541"/>
      <c r="E23" s="642" t="s">
        <v>849</v>
      </c>
    </row>
    <row r="24" spans="1:5" ht="30" customHeight="1">
      <c r="A24" s="541" t="s">
        <v>1176</v>
      </c>
      <c r="B24" s="542"/>
      <c r="C24" s="542">
        <v>127</v>
      </c>
      <c r="D24" s="541"/>
      <c r="E24" s="643" t="s">
        <v>1178</v>
      </c>
    </row>
    <row r="25" spans="1:5" ht="30" customHeight="1">
      <c r="A25" s="640" t="s">
        <v>1182</v>
      </c>
      <c r="B25" s="533"/>
      <c r="C25" s="2060">
        <v>127</v>
      </c>
      <c r="D25" s="640"/>
      <c r="E25" s="642" t="s">
        <v>258</v>
      </c>
    </row>
    <row r="26" spans="1:5" ht="30" customHeight="1">
      <c r="A26" s="541" t="s">
        <v>1179</v>
      </c>
      <c r="B26" s="542"/>
      <c r="C26" s="542">
        <v>127</v>
      </c>
      <c r="D26" s="541"/>
      <c r="E26" s="643" t="s">
        <v>259</v>
      </c>
    </row>
    <row r="27" spans="1:5" ht="30" customHeight="1">
      <c r="A27" s="541" t="s">
        <v>1180</v>
      </c>
      <c r="B27" s="533"/>
      <c r="C27" s="542">
        <v>127</v>
      </c>
      <c r="D27" s="533"/>
      <c r="E27" s="643" t="s">
        <v>598</v>
      </c>
    </row>
    <row r="28" spans="1:5" ht="30" customHeight="1">
      <c r="A28" s="541" t="s">
        <v>1181</v>
      </c>
      <c r="B28" s="533"/>
      <c r="C28" s="542">
        <v>127</v>
      </c>
      <c r="D28" s="640"/>
      <c r="E28" s="643" t="s">
        <v>626</v>
      </c>
    </row>
    <row r="29" spans="1:5" ht="30" customHeight="1">
      <c r="A29" s="151" t="s">
        <v>1019</v>
      </c>
      <c r="C29" s="2060">
        <v>128</v>
      </c>
      <c r="D29" s="861"/>
      <c r="E29" s="261" t="s">
        <v>1020</v>
      </c>
    </row>
    <row r="30" spans="1:5" ht="30" customHeight="1">
      <c r="A30" s="861" t="s">
        <v>1183</v>
      </c>
      <c r="C30" s="542">
        <v>128</v>
      </c>
      <c r="D30" s="861"/>
      <c r="E30" s="862" t="s">
        <v>1184</v>
      </c>
    </row>
    <row r="31" spans="1:5" ht="30" customHeight="1">
      <c r="A31" s="861"/>
      <c r="C31" s="542"/>
      <c r="D31" s="861"/>
      <c r="E31" s="862"/>
    </row>
    <row r="32" spans="1:5" ht="30" customHeight="1">
      <c r="A32" s="861"/>
      <c r="C32" s="542"/>
      <c r="D32" s="861"/>
      <c r="E32" s="862"/>
    </row>
    <row r="33" spans="1:5" ht="30" customHeight="1">
      <c r="A33" s="861"/>
      <c r="C33" s="542"/>
      <c r="D33" s="861"/>
      <c r="E33" s="862"/>
    </row>
    <row r="34" spans="1:5" ht="30" customHeight="1"/>
    <row r="35" spans="1:5" ht="12.95" customHeight="1" thickBot="1">
      <c r="A35" s="861"/>
      <c r="C35" s="542"/>
      <c r="D35" s="861"/>
      <c r="E35" s="862"/>
    </row>
    <row r="36" spans="1:5" ht="13.5" customHeight="1" thickTop="1">
      <c r="A36" s="939"/>
      <c r="B36" s="928"/>
      <c r="C36" s="939"/>
      <c r="D36" s="939"/>
      <c r="E36" s="940"/>
    </row>
    <row r="37" spans="1:5" ht="30" customHeight="1">
      <c r="A37" s="966"/>
      <c r="B37" s="229"/>
      <c r="C37" s="701"/>
      <c r="D37" s="966"/>
      <c r="E37" s="967"/>
    </row>
    <row r="38" spans="1:5" ht="30" customHeight="1">
      <c r="A38" s="151" t="s">
        <v>1021</v>
      </c>
      <c r="B38" s="861"/>
      <c r="C38" s="719">
        <v>128</v>
      </c>
      <c r="D38" s="861"/>
      <c r="E38" s="261" t="s">
        <v>650</v>
      </c>
    </row>
    <row r="39" spans="1:5" ht="30" customHeight="1">
      <c r="A39" s="861" t="s">
        <v>774</v>
      </c>
      <c r="B39" s="861"/>
      <c r="C39" s="698">
        <v>128</v>
      </c>
      <c r="D39" s="861"/>
      <c r="E39" s="862" t="s">
        <v>265</v>
      </c>
    </row>
    <row r="40" spans="1:5" ht="30" customHeight="1">
      <c r="A40" s="861" t="s">
        <v>775</v>
      </c>
      <c r="B40" s="861"/>
      <c r="C40" s="698">
        <v>128</v>
      </c>
      <c r="E40" s="862" t="s">
        <v>277</v>
      </c>
    </row>
    <row r="41" spans="1:5" ht="30" customHeight="1">
      <c r="A41" s="861" t="s">
        <v>776</v>
      </c>
      <c r="B41" s="861"/>
      <c r="C41" s="698">
        <v>128</v>
      </c>
      <c r="E41" s="862" t="s">
        <v>283</v>
      </c>
    </row>
    <row r="42" spans="1:5" ht="30" customHeight="1">
      <c r="A42" s="151" t="s">
        <v>1022</v>
      </c>
      <c r="B42" s="863"/>
      <c r="C42" s="719">
        <v>129</v>
      </c>
      <c r="E42" s="261" t="s">
        <v>652</v>
      </c>
    </row>
    <row r="43" spans="1:5" ht="30" customHeight="1">
      <c r="A43" s="865" t="s">
        <v>116</v>
      </c>
      <c r="B43" s="861"/>
      <c r="C43" s="698">
        <v>129</v>
      </c>
      <c r="E43" s="867" t="s">
        <v>289</v>
      </c>
    </row>
    <row r="44" spans="1:5" ht="30" customHeight="1">
      <c r="A44" s="865" t="s">
        <v>117</v>
      </c>
      <c r="B44" s="861"/>
      <c r="C44" s="698">
        <v>129</v>
      </c>
      <c r="E44" s="867" t="s">
        <v>292</v>
      </c>
    </row>
    <row r="45" spans="1:5" ht="30" customHeight="1">
      <c r="A45" s="865" t="s">
        <v>778</v>
      </c>
      <c r="B45" s="861"/>
      <c r="C45" s="698"/>
      <c r="E45" s="867" t="s">
        <v>779</v>
      </c>
    </row>
    <row r="46" spans="1:5" ht="30" customHeight="1">
      <c r="A46" s="865" t="s">
        <v>780</v>
      </c>
      <c r="B46" s="861"/>
      <c r="C46" s="698">
        <v>129</v>
      </c>
      <c r="E46" s="867" t="s">
        <v>781</v>
      </c>
    </row>
    <row r="47" spans="1:5" ht="30" customHeight="1">
      <c r="A47" s="865" t="s">
        <v>782</v>
      </c>
      <c r="B47" s="861"/>
      <c r="C47" s="698">
        <v>129</v>
      </c>
      <c r="E47" s="867" t="s">
        <v>783</v>
      </c>
    </row>
    <row r="48" spans="1:5" ht="30" customHeight="1">
      <c r="A48" s="151" t="s">
        <v>1023</v>
      </c>
      <c r="B48" s="861"/>
      <c r="C48" s="719">
        <v>130</v>
      </c>
      <c r="E48" s="261" t="s">
        <v>654</v>
      </c>
    </row>
    <row r="49" spans="1:5" ht="30" customHeight="1">
      <c r="A49" s="861" t="s">
        <v>785</v>
      </c>
      <c r="B49" s="861"/>
      <c r="C49" s="698">
        <v>130</v>
      </c>
      <c r="E49" s="862" t="s">
        <v>298</v>
      </c>
    </row>
    <row r="50" spans="1:5" ht="30" customHeight="1">
      <c r="A50" s="861" t="s">
        <v>787</v>
      </c>
      <c r="B50" s="861"/>
      <c r="C50" s="698">
        <v>130</v>
      </c>
      <c r="E50" s="862" t="s">
        <v>307</v>
      </c>
    </row>
    <row r="51" spans="1:5" ht="30" customHeight="1">
      <c r="A51" s="151" t="s">
        <v>1024</v>
      </c>
      <c r="B51" s="861"/>
      <c r="C51" s="719">
        <v>130</v>
      </c>
      <c r="E51" s="261" t="s">
        <v>665</v>
      </c>
    </row>
    <row r="52" spans="1:5" ht="30" customHeight="1">
      <c r="A52" s="861" t="s">
        <v>790</v>
      </c>
      <c r="B52" s="861"/>
      <c r="C52" s="698">
        <v>130</v>
      </c>
      <c r="E52" s="862" t="s">
        <v>443</v>
      </c>
    </row>
    <row r="53" spans="1:5" ht="30" customHeight="1">
      <c r="A53" s="861" t="s">
        <v>791</v>
      </c>
      <c r="B53" s="861"/>
      <c r="C53" s="401"/>
      <c r="E53" s="862" t="s">
        <v>792</v>
      </c>
    </row>
    <row r="54" spans="1:5" ht="30" customHeight="1">
      <c r="A54" s="861" t="s">
        <v>793</v>
      </c>
      <c r="B54" s="861"/>
      <c r="C54" s="401">
        <v>131</v>
      </c>
      <c r="E54" s="866" t="s">
        <v>794</v>
      </c>
    </row>
    <row r="55" spans="1:5" ht="30" customHeight="1">
      <c r="A55" s="151" t="s">
        <v>1025</v>
      </c>
      <c r="B55" s="861"/>
      <c r="C55" s="150">
        <v>131</v>
      </c>
      <c r="E55" s="261" t="s">
        <v>667</v>
      </c>
    </row>
    <row r="56" spans="1:5" ht="30" customHeight="1">
      <c r="A56" s="151" t="s">
        <v>799</v>
      </c>
      <c r="B56" s="861"/>
      <c r="C56" s="150">
        <v>131</v>
      </c>
      <c r="E56" s="261" t="s">
        <v>580</v>
      </c>
    </row>
    <row r="57" spans="1:5" ht="30" customHeight="1">
      <c r="A57" s="861" t="s">
        <v>800</v>
      </c>
      <c r="C57" s="401"/>
      <c r="E57" s="862" t="s">
        <v>801</v>
      </c>
    </row>
    <row r="58" spans="1:5" ht="30" customHeight="1">
      <c r="A58" s="861" t="s">
        <v>802</v>
      </c>
      <c r="C58" s="401">
        <v>131</v>
      </c>
      <c r="E58" s="868" t="s">
        <v>1028</v>
      </c>
    </row>
    <row r="59" spans="1:5" ht="30" customHeight="1">
      <c r="A59" s="861"/>
      <c r="C59" s="401"/>
      <c r="E59" s="868"/>
    </row>
    <row r="60" spans="1:5" ht="30" customHeight="1">
      <c r="A60" s="861"/>
      <c r="C60" s="401"/>
      <c r="E60" s="868"/>
    </row>
    <row r="61" spans="1:5" ht="30" customHeight="1">
      <c r="A61" s="861"/>
      <c r="C61" s="401"/>
      <c r="E61" s="868"/>
    </row>
    <row r="62" spans="1:5" ht="30" customHeight="1"/>
    <row r="73" spans="1:5" ht="48.75" customHeight="1"/>
    <row r="79" spans="1:5" ht="12.95" customHeight="1" thickBot="1"/>
    <row r="80" spans="1:5" ht="13.5" customHeight="1" thickTop="1">
      <c r="A80" s="928"/>
      <c r="B80" s="928"/>
      <c r="C80" s="928"/>
      <c r="D80" s="928"/>
      <c r="E80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50"/>
  <dimension ref="A1:K74"/>
  <sheetViews>
    <sheetView showGridLines="0" topLeftCell="A43" zoomScaleNormal="100" workbookViewId="0">
      <selection activeCell="B65" sqref="B65:J67"/>
    </sheetView>
  </sheetViews>
  <sheetFormatPr baseColWidth="10" defaultRowHeight="12.75"/>
  <cols>
    <col min="11" max="11" width="19.6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1068</v>
      </c>
      <c r="B4" s="552"/>
      <c r="C4" s="552"/>
      <c r="D4" s="552"/>
      <c r="E4" s="552"/>
      <c r="F4" s="552"/>
      <c r="G4" s="552"/>
      <c r="K4" s="554" t="s">
        <v>1067</v>
      </c>
    </row>
    <row r="63" ht="15.75" customHeight="1"/>
    <row r="65" spans="1:11" ht="30" customHeight="1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1653027</v>
      </c>
      <c r="G66" s="1"/>
      <c r="H66" s="1"/>
      <c r="I66" s="1"/>
      <c r="J66" s="1004" t="s">
        <v>1192</v>
      </c>
    </row>
    <row r="67" spans="1:11" ht="15.75">
      <c r="B67" s="1002" t="s">
        <v>1191</v>
      </c>
      <c r="C67" s="1"/>
      <c r="D67" s="1"/>
      <c r="E67" s="1"/>
      <c r="F67" s="1003">
        <v>1663440</v>
      </c>
      <c r="G67" s="1"/>
      <c r="H67" s="1"/>
      <c r="I67" s="1"/>
      <c r="J67" s="1005" t="s">
        <v>1193</v>
      </c>
    </row>
    <row r="68" spans="1:11" ht="24.95" customHeight="1">
      <c r="B68" s="555" t="s">
        <v>1070</v>
      </c>
      <c r="C68" s="556"/>
      <c r="D68" s="556"/>
      <c r="E68" s="556"/>
      <c r="F68" s="556"/>
      <c r="G68" s="136"/>
      <c r="H68" s="136"/>
      <c r="I68" s="136"/>
      <c r="J68" s="557" t="s">
        <v>1069</v>
      </c>
    </row>
    <row r="71" spans="1:11" ht="19.5" customHeight="1"/>
    <row r="72" spans="1:11" ht="12.95" customHeight="1" thickBot="1"/>
    <row r="73" spans="1:11" ht="13.5" customHeight="1" thickTop="1">
      <c r="A73" s="914"/>
      <c r="B73" s="914"/>
      <c r="C73" s="914"/>
      <c r="D73" s="914"/>
      <c r="E73" s="914"/>
      <c r="F73" s="914"/>
      <c r="G73" s="914"/>
      <c r="H73" s="914"/>
      <c r="I73" s="914"/>
      <c r="J73" s="914"/>
      <c r="K73" s="914"/>
    </row>
    <row r="74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>
  <sheetPr codeName="Feuil51"/>
  <dimension ref="A1:T57"/>
  <sheetViews>
    <sheetView showGridLines="0" topLeftCell="A13" zoomScaleNormal="100" workbookViewId="0">
      <selection activeCell="R23" sqref="R23"/>
    </sheetView>
  </sheetViews>
  <sheetFormatPr baseColWidth="10" defaultColWidth="9.33203125" defaultRowHeight="12.75"/>
  <cols>
    <col min="1" max="1" width="6.83203125" style="198" customWidth="1"/>
    <col min="2" max="3" width="8.83203125" style="198" customWidth="1"/>
    <col min="4" max="4" width="9.83203125" style="198" customWidth="1"/>
    <col min="5" max="5" width="8.83203125" style="198" customWidth="1"/>
    <col min="6" max="6" width="20" style="198" customWidth="1"/>
    <col min="7" max="7" width="12.1640625" style="198" customWidth="1"/>
    <col min="8" max="8" width="17" style="198" customWidth="1"/>
    <col min="9" max="9" width="11.1640625" style="198" customWidth="1"/>
    <col min="10" max="10" width="17.5" style="198" customWidth="1"/>
    <col min="11" max="11" width="10.33203125" style="198" customWidth="1"/>
    <col min="12" max="12" width="6.83203125" style="198" customWidth="1"/>
    <col min="13" max="13" width="1" style="198" customWidth="1"/>
    <col min="14" max="16384" width="9.33203125" style="198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  <c r="O2" s="652"/>
      <c r="P2" s="652"/>
      <c r="Q2" s="652"/>
      <c r="R2" s="652"/>
      <c r="S2" s="652"/>
      <c r="T2" s="652"/>
    </row>
    <row r="3" spans="1:20" ht="12.95" customHeight="1">
      <c r="O3" s="2352"/>
      <c r="P3" s="2352"/>
      <c r="Q3" s="2352"/>
      <c r="R3" s="2352"/>
      <c r="S3" s="2352"/>
      <c r="T3" s="2352"/>
    </row>
    <row r="4" spans="1:20" s="203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  <c r="O4" s="2350"/>
      <c r="P4" s="2350"/>
      <c r="Q4" s="2350"/>
      <c r="R4" s="2350"/>
      <c r="S4" s="2350"/>
      <c r="T4" s="2350"/>
    </row>
    <row r="5" spans="1:20" s="203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  <c r="O5" s="417"/>
      <c r="P5" s="417"/>
      <c r="Q5" s="417"/>
      <c r="R5" s="417"/>
      <c r="S5" s="417"/>
      <c r="T5" s="417"/>
    </row>
    <row r="6" spans="1:20" s="203" customFormat="1" ht="21.95" customHeight="1">
      <c r="A6" s="203" t="s">
        <v>517</v>
      </c>
      <c r="G6" s="689">
        <v>0</v>
      </c>
      <c r="H6" s="689">
        <v>0</v>
      </c>
      <c r="L6" s="205" t="s">
        <v>512</v>
      </c>
      <c r="O6" s="417"/>
      <c r="P6" s="417"/>
      <c r="Q6" s="417"/>
      <c r="R6" s="417"/>
      <c r="S6" s="417"/>
      <c r="T6" s="417"/>
    </row>
    <row r="7" spans="1:20" s="203" customFormat="1" ht="20.100000000000001" customHeight="1">
      <c r="A7" s="203" t="s">
        <v>518</v>
      </c>
      <c r="G7" s="204">
        <v>5</v>
      </c>
      <c r="H7" s="204">
        <v>5</v>
      </c>
      <c r="L7" s="205" t="s">
        <v>513</v>
      </c>
      <c r="O7" s="417"/>
      <c r="P7" s="417"/>
      <c r="Q7" s="417"/>
      <c r="R7" s="417"/>
      <c r="S7" s="417"/>
      <c r="T7" s="417"/>
    </row>
    <row r="8" spans="1:20" s="203" customFormat="1" ht="20.100000000000001" customHeight="1">
      <c r="A8" s="203" t="s">
        <v>519</v>
      </c>
      <c r="G8" s="204"/>
      <c r="L8" s="205" t="s">
        <v>514</v>
      </c>
    </row>
    <row r="9" spans="1:20" s="203" customFormat="1" ht="21.95" customHeight="1">
      <c r="B9" s="605" t="s">
        <v>504</v>
      </c>
      <c r="C9" s="400"/>
      <c r="G9" s="433">
        <v>1.7</v>
      </c>
      <c r="H9" s="433">
        <v>1.7</v>
      </c>
      <c r="I9" s="206"/>
      <c r="J9" s="207"/>
      <c r="K9" s="604" t="s">
        <v>505</v>
      </c>
      <c r="L9" s="207"/>
    </row>
    <row r="10" spans="1:20" s="203" customFormat="1" ht="21.95" customHeight="1">
      <c r="B10" s="203" t="s">
        <v>520</v>
      </c>
      <c r="G10" s="209">
        <v>0.314</v>
      </c>
      <c r="H10" s="1126">
        <v>0.314</v>
      </c>
      <c r="K10" s="205" t="s">
        <v>515</v>
      </c>
    </row>
    <row r="11" spans="1:20" s="203" customFormat="1" ht="20.100000000000001" customHeight="1">
      <c r="B11" s="203" t="s">
        <v>91</v>
      </c>
      <c r="G11" s="209">
        <v>0.35199999999999998</v>
      </c>
      <c r="H11" s="1126">
        <v>0.34899999999999998</v>
      </c>
      <c r="K11" s="205" t="s">
        <v>183</v>
      </c>
    </row>
    <row r="12" spans="1:20" s="203" customFormat="1" ht="21.95" customHeight="1">
      <c r="B12" s="203" t="s">
        <v>92</v>
      </c>
      <c r="G12" s="2108">
        <f>[1]p122ccR8!G12</f>
        <v>0.40200000000000002</v>
      </c>
      <c r="H12" s="2108">
        <f>[1]p122ccR8!H12</f>
        <v>0.43099999999999999</v>
      </c>
      <c r="K12" s="205" t="s">
        <v>184</v>
      </c>
    </row>
    <row r="13" spans="1:20" s="203" customFormat="1" ht="20.100000000000001" customHeight="1">
      <c r="G13" s="610"/>
      <c r="L13" s="198"/>
    </row>
    <row r="14" spans="1:20" s="203" customFormat="1" ht="20.100000000000001" customHeight="1">
      <c r="A14" s="199" t="s">
        <v>521</v>
      </c>
      <c r="B14" s="200"/>
      <c r="C14" s="200"/>
      <c r="D14" s="200"/>
      <c r="E14" s="200"/>
      <c r="F14" s="200"/>
      <c r="G14" s="211"/>
      <c r="H14" s="200"/>
      <c r="I14" s="200"/>
      <c r="J14" s="200"/>
      <c r="K14" s="200"/>
      <c r="L14" s="202" t="s">
        <v>372</v>
      </c>
    </row>
    <row r="15" spans="1:20" s="203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281">
        <f>[6]p122ccR8!G15:G18</f>
        <v>24777</v>
      </c>
      <c r="H15" s="2281">
        <f>[6]p122ccR8!H15:H18</f>
        <v>23877</v>
      </c>
      <c r="I15" s="2291" t="s">
        <v>524</v>
      </c>
      <c r="J15" s="2291"/>
      <c r="K15" s="2291"/>
      <c r="L15" s="2291"/>
      <c r="M15" s="607"/>
    </row>
    <row r="16" spans="1:20" s="203" customFormat="1" ht="20.100000000000001" customHeight="1">
      <c r="A16" s="2289"/>
      <c r="B16" s="2289"/>
      <c r="C16" s="2289"/>
      <c r="D16" s="2289"/>
      <c r="E16" s="2289"/>
      <c r="F16" s="2289"/>
      <c r="G16" s="2281"/>
      <c r="H16" s="2281"/>
      <c r="I16" s="2291"/>
      <c r="J16" s="2291"/>
      <c r="K16" s="2291"/>
      <c r="L16" s="2291"/>
      <c r="M16" s="607"/>
    </row>
    <row r="17" spans="1:15" s="203" customFormat="1" ht="20.100000000000001" customHeight="1">
      <c r="A17" s="2289" t="s">
        <v>523</v>
      </c>
      <c r="B17" s="2289"/>
      <c r="C17" s="2289"/>
      <c r="D17" s="2289"/>
      <c r="E17" s="2289"/>
      <c r="F17" s="401"/>
      <c r="G17" s="2388">
        <f>[6]p122ccR8!G15:G18</f>
        <v>0</v>
      </c>
      <c r="H17" s="2389">
        <f>[6]p122ccR8!H15:H18</f>
        <v>168.01</v>
      </c>
      <c r="I17" s="2290" t="s">
        <v>525</v>
      </c>
      <c r="J17" s="2290"/>
      <c r="K17" s="2290"/>
      <c r="L17" s="2290"/>
      <c r="M17" s="608"/>
    </row>
    <row r="18" spans="1:15" s="203" customFormat="1" ht="21.95" customHeight="1">
      <c r="A18" s="2289"/>
      <c r="B18" s="2289"/>
      <c r="C18" s="2289"/>
      <c r="D18" s="2289"/>
      <c r="E18" s="2289"/>
      <c r="F18" s="401"/>
      <c r="G18" s="2388"/>
      <c r="H18" s="2389"/>
      <c r="I18" s="2290"/>
      <c r="J18" s="2290"/>
      <c r="K18" s="2290"/>
      <c r="L18" s="2290"/>
      <c r="M18" s="608"/>
    </row>
    <row r="19" spans="1:15" s="203" customFormat="1" ht="21.95" customHeight="1">
      <c r="G19" s="215"/>
      <c r="H19" s="216"/>
      <c r="I19" s="216"/>
      <c r="L19" s="212"/>
    </row>
    <row r="20" spans="1:15" s="203" customFormat="1" ht="20.100000000000001" customHeight="1">
      <c r="A20" s="199" t="s">
        <v>533</v>
      </c>
      <c r="B20" s="200"/>
      <c r="C20" s="200"/>
      <c r="D20" s="200"/>
      <c r="E20" s="200"/>
      <c r="F20" s="200"/>
      <c r="G20" s="211"/>
      <c r="H20" s="200"/>
      <c r="I20" s="200"/>
      <c r="J20" s="200"/>
      <c r="K20" s="200"/>
      <c r="L20" s="202" t="s">
        <v>530</v>
      </c>
    </row>
    <row r="21" spans="1:15" s="203" customFormat="1" ht="20.100000000000001" customHeight="1">
      <c r="A21" s="203" t="s">
        <v>501</v>
      </c>
      <c r="G21" s="204" t="str">
        <f>[3]p122ccR8!G21</f>
        <v>…</v>
      </c>
      <c r="H21" s="204">
        <f>[3]p122ccR8!H21</f>
        <v>63</v>
      </c>
      <c r="L21" s="205" t="s">
        <v>1250</v>
      </c>
    </row>
    <row r="22" spans="1:15" s="203" customFormat="1" ht="21.95" customHeight="1">
      <c r="A22" s="2289" t="s">
        <v>534</v>
      </c>
      <c r="B22" s="2289"/>
      <c r="C22" s="2289"/>
      <c r="D22" s="2289"/>
      <c r="E22" s="2289"/>
      <c r="G22" s="2277">
        <f>[3]p122ccR8!G22</f>
        <v>414</v>
      </c>
      <c r="H22" s="2277">
        <f>[3]p122ccR8!H22</f>
        <v>1032</v>
      </c>
      <c r="I22" s="210"/>
      <c r="J22" s="2280" t="s">
        <v>531</v>
      </c>
      <c r="K22" s="2280"/>
      <c r="L22" s="2280"/>
      <c r="M22" s="207"/>
    </row>
    <row r="23" spans="1:15" s="203" customFormat="1" ht="20.100000000000001" customHeight="1">
      <c r="A23" s="2289"/>
      <c r="B23" s="2289"/>
      <c r="C23" s="2289"/>
      <c r="D23" s="2289"/>
      <c r="E23" s="2289"/>
      <c r="G23" s="2277">
        <f>[3]p122ccR8!G23</f>
        <v>0</v>
      </c>
      <c r="H23" s="2277"/>
      <c r="I23" s="210"/>
      <c r="J23" s="2280"/>
      <c r="K23" s="2280"/>
      <c r="L23" s="2280"/>
      <c r="M23" s="207"/>
    </row>
    <row r="24" spans="1:15" s="203" customFormat="1" ht="21.95" customHeight="1">
      <c r="A24" s="203" t="s">
        <v>535</v>
      </c>
      <c r="G24" s="218">
        <f>[3]p122ccR8!G24</f>
        <v>1120</v>
      </c>
      <c r="H24" s="2163">
        <f>[3]p122ccR8!H24</f>
        <v>3087</v>
      </c>
      <c r="L24" s="205" t="s">
        <v>532</v>
      </c>
    </row>
    <row r="25" spans="1:15" s="203" customFormat="1" ht="20.100000000000001" customHeight="1">
      <c r="G25" s="210"/>
      <c r="H25" s="2163"/>
    </row>
    <row r="26" spans="1:15" s="203" customFormat="1" ht="20.100000000000001" customHeight="1">
      <c r="A26" s="199" t="s">
        <v>539</v>
      </c>
      <c r="B26" s="200"/>
      <c r="C26" s="200"/>
      <c r="D26" s="200"/>
      <c r="E26" s="200"/>
      <c r="F26" s="200"/>
      <c r="G26" s="201"/>
      <c r="H26" s="200"/>
      <c r="I26" s="200"/>
      <c r="J26" s="200"/>
      <c r="K26" s="200"/>
      <c r="L26" s="202" t="s">
        <v>536</v>
      </c>
    </row>
    <row r="27" spans="1:15" s="203" customFormat="1" ht="20.100000000000001" customHeight="1">
      <c r="A27" s="2279" t="s">
        <v>540</v>
      </c>
      <c r="B27" s="2279"/>
      <c r="C27" s="2279"/>
      <c r="D27" s="2279"/>
      <c r="E27" s="2279"/>
      <c r="G27" s="2282">
        <f>[2]p122ccR8!G27</f>
        <v>369</v>
      </c>
      <c r="H27" s="2282">
        <f>[2]p122ccR8!H27</f>
        <v>341</v>
      </c>
      <c r="J27" s="2280" t="s">
        <v>537</v>
      </c>
      <c r="K27" s="2280"/>
      <c r="L27" s="2280"/>
    </row>
    <row r="28" spans="1:15" s="203" customFormat="1" ht="20.100000000000001" customHeight="1">
      <c r="A28" s="2279"/>
      <c r="B28" s="2279"/>
      <c r="C28" s="2279"/>
      <c r="D28" s="2279"/>
      <c r="E28" s="2279"/>
      <c r="G28" s="2282"/>
      <c r="H28" s="2282"/>
      <c r="J28" s="2280"/>
      <c r="K28" s="2280"/>
      <c r="L28" s="2280"/>
    </row>
    <row r="29" spans="1:15" s="203" customFormat="1" ht="20.100000000000001" customHeight="1">
      <c r="A29" s="2279" t="s">
        <v>541</v>
      </c>
      <c r="B29" s="2279"/>
      <c r="C29" s="2279"/>
      <c r="D29" s="2279"/>
      <c r="E29" s="2279"/>
      <c r="F29" s="2279"/>
      <c r="G29" s="2277">
        <f>[2]p122ccR8!G29</f>
        <v>18097</v>
      </c>
      <c r="H29" s="2277">
        <f>[2]p122ccR8!H29</f>
        <v>17458</v>
      </c>
      <c r="J29" s="2362" t="s">
        <v>538</v>
      </c>
      <c r="K29" s="2362"/>
      <c r="L29" s="2362"/>
    </row>
    <row r="30" spans="1:15" s="203" customFormat="1" ht="21.95" customHeight="1">
      <c r="A30" s="2279"/>
      <c r="B30" s="2279"/>
      <c r="C30" s="2279"/>
      <c r="D30" s="2279"/>
      <c r="E30" s="2279"/>
      <c r="F30" s="2279"/>
      <c r="G30" s="2277"/>
      <c r="H30" s="2277"/>
      <c r="J30" s="2362"/>
      <c r="K30" s="2362"/>
      <c r="L30" s="2362"/>
      <c r="N30" s="221"/>
      <c r="O30" s="221"/>
    </row>
    <row r="31" spans="1:15" s="203" customFormat="1" ht="20.100000000000001" customHeight="1">
      <c r="G31" s="204"/>
      <c r="L31" s="198"/>
    </row>
    <row r="32" spans="1:15" s="203" customFormat="1" ht="20.100000000000001" customHeight="1">
      <c r="A32" s="402" t="s">
        <v>546</v>
      </c>
      <c r="B32" s="387"/>
      <c r="C32" s="387"/>
      <c r="D32" s="387"/>
      <c r="E32" s="387"/>
      <c r="F32" s="387"/>
      <c r="G32" s="386"/>
      <c r="H32" s="387"/>
      <c r="I32" s="387"/>
      <c r="J32" s="387"/>
      <c r="K32" s="387"/>
      <c r="L32" s="405" t="s">
        <v>547</v>
      </c>
    </row>
    <row r="33" spans="1:12" s="203" customFormat="1" ht="30.75" customHeight="1">
      <c r="A33" s="2279" t="s">
        <v>549</v>
      </c>
      <c r="B33" s="2355"/>
      <c r="C33" s="2355"/>
      <c r="G33" s="2283" t="str">
        <f>[5]p122ccR8!G33</f>
        <v>…</v>
      </c>
      <c r="H33" s="2283" t="str">
        <f>[5]p122ccR8!H33</f>
        <v>…</v>
      </c>
      <c r="J33" s="2280" t="s">
        <v>548</v>
      </c>
      <c r="K33" s="2280"/>
      <c r="L33" s="2280"/>
    </row>
    <row r="34" spans="1:12" ht="24.95" customHeight="1">
      <c r="A34" s="2355"/>
      <c r="B34" s="2355"/>
      <c r="C34" s="2355"/>
      <c r="D34" s="203"/>
      <c r="E34" s="203"/>
      <c r="F34" s="203"/>
      <c r="G34" s="2283"/>
      <c r="H34" s="2283"/>
      <c r="I34" s="203"/>
      <c r="J34" s="2280"/>
      <c r="K34" s="2280"/>
      <c r="L34" s="2280"/>
    </row>
    <row r="35" spans="1:12" ht="24.95" customHeight="1">
      <c r="A35" s="203" t="s">
        <v>803</v>
      </c>
      <c r="B35" s="203"/>
      <c r="C35" s="203"/>
      <c r="D35" s="203"/>
      <c r="E35" s="203"/>
      <c r="F35" s="203"/>
      <c r="G35" s="210"/>
      <c r="H35" s="203"/>
      <c r="I35" s="203"/>
      <c r="J35" s="203"/>
      <c r="K35" s="203"/>
      <c r="L35" s="233" t="s">
        <v>477</v>
      </c>
    </row>
    <row r="36" spans="1:12" ht="24.95" customHeight="1">
      <c r="A36" s="203"/>
      <c r="B36" s="203"/>
      <c r="C36" s="203"/>
      <c r="D36" s="203"/>
      <c r="E36" s="203"/>
      <c r="F36" s="203"/>
      <c r="G36" s="210"/>
      <c r="H36" s="203"/>
      <c r="I36" s="203"/>
      <c r="J36" s="203"/>
      <c r="K36" s="203"/>
    </row>
    <row r="37" spans="1:12" ht="14.1" customHeight="1">
      <c r="G37" s="223"/>
    </row>
    <row r="38" spans="1:12" ht="14.1" customHeight="1">
      <c r="G38" s="223"/>
    </row>
    <row r="39" spans="1:12" ht="14.1" customHeight="1"/>
    <row r="41" spans="1:12">
      <c r="G41" s="223"/>
    </row>
    <row r="46" spans="1:12" ht="12.75" customHeight="1"/>
    <row r="51" spans="1:13" ht="10.5" customHeight="1"/>
    <row r="52" spans="1:13" ht="35.25" customHeight="1"/>
    <row r="55" spans="1:13" ht="12.95" customHeight="1" thickBot="1"/>
    <row r="56" spans="1:13" ht="13.5" customHeight="1" thickTop="1">
      <c r="A56" s="938"/>
      <c r="B56" s="938"/>
      <c r="C56" s="938"/>
      <c r="D56" s="938"/>
      <c r="E56" s="938"/>
      <c r="F56" s="938"/>
      <c r="G56" s="938"/>
      <c r="H56" s="938"/>
      <c r="I56" s="938"/>
      <c r="J56" s="938"/>
      <c r="K56" s="938"/>
      <c r="L56" s="938"/>
      <c r="M56" s="938"/>
    </row>
    <row r="57" spans="1:13" ht="12.95" customHeight="1"/>
  </sheetData>
  <mergeCells count="34">
    <mergeCell ref="O3:P3"/>
    <mergeCell ref="Q3:R3"/>
    <mergeCell ref="S3:T3"/>
    <mergeCell ref="A4:F5"/>
    <mergeCell ref="J4:L5"/>
    <mergeCell ref="O4:P4"/>
    <mergeCell ref="Q4:R4"/>
    <mergeCell ref="S4:T4"/>
    <mergeCell ref="G4:G5"/>
    <mergeCell ref="H4:H5"/>
    <mergeCell ref="A15:F16"/>
    <mergeCell ref="G15:G16"/>
    <mergeCell ref="A17:E18"/>
    <mergeCell ref="G17:G18"/>
    <mergeCell ref="I17:L18"/>
    <mergeCell ref="I15:L16"/>
    <mergeCell ref="H15:H16"/>
    <mergeCell ref="H17:H18"/>
    <mergeCell ref="A33:C34"/>
    <mergeCell ref="G33:G34"/>
    <mergeCell ref="J33:L34"/>
    <mergeCell ref="A22:E23"/>
    <mergeCell ref="G22:G23"/>
    <mergeCell ref="J22:L23"/>
    <mergeCell ref="A27:E28"/>
    <mergeCell ref="J27:L28"/>
    <mergeCell ref="A29:F30"/>
    <mergeCell ref="J29:L30"/>
    <mergeCell ref="H22:H23"/>
    <mergeCell ref="H27:H28"/>
    <mergeCell ref="G27:G28"/>
    <mergeCell ref="G29:G30"/>
    <mergeCell ref="H29:H30"/>
    <mergeCell ref="H33:H3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&amp;C
&amp;R&amp;P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>
  <sheetPr codeName="Feuil52"/>
  <dimension ref="A1:I251"/>
  <sheetViews>
    <sheetView showGridLines="0" topLeftCell="A115" zoomScaleNormal="100" workbookViewId="0">
      <selection activeCell="B98" sqref="B98:G109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4" customWidth="1"/>
    <col min="9" max="9" width="9.33203125" customWidth="1"/>
  </cols>
  <sheetData>
    <row r="1" spans="1:9" s="7" customFormat="1" ht="33" customHeight="1">
      <c r="A1" s="424" t="s">
        <v>0</v>
      </c>
      <c r="H1" s="425" t="s">
        <v>186</v>
      </c>
    </row>
    <row r="2" spans="1:9" ht="18" customHeight="1">
      <c r="A2" s="7"/>
      <c r="B2" s="7"/>
      <c r="C2" s="7"/>
      <c r="D2" s="7"/>
      <c r="E2" s="7"/>
      <c r="F2" s="7"/>
      <c r="H2" s="7"/>
    </row>
    <row r="3" spans="1:9" ht="18" customHeight="1">
      <c r="A3" s="426" t="s">
        <v>147</v>
      </c>
      <c r="B3" s="427"/>
      <c r="C3" s="7"/>
      <c r="D3" s="7"/>
      <c r="F3" s="20"/>
      <c r="G3" s="427"/>
      <c r="H3" s="428" t="s">
        <v>185</v>
      </c>
    </row>
    <row r="4" spans="1:9" s="39" customFormat="1" ht="18" customHeight="1">
      <c r="A4" s="44"/>
      <c r="B4" s="20"/>
      <c r="C4" s="20"/>
      <c r="D4" s="20"/>
      <c r="E4" s="20"/>
      <c r="F4" s="20"/>
      <c r="H4" s="20"/>
    </row>
    <row r="5" spans="1:9" ht="18" customHeight="1">
      <c r="A5" s="18" t="s">
        <v>123</v>
      </c>
      <c r="B5" s="7"/>
      <c r="C5" s="7"/>
      <c r="D5" s="7"/>
      <c r="E5" s="7"/>
      <c r="F5" s="7"/>
      <c r="H5" s="107" t="s">
        <v>192</v>
      </c>
    </row>
    <row r="6" spans="1:9" ht="18" customHeight="1" thickBot="1">
      <c r="A6" s="98" t="s">
        <v>1202</v>
      </c>
      <c r="B6" s="1"/>
      <c r="C6" s="1"/>
      <c r="D6" s="1"/>
      <c r="E6" s="1"/>
      <c r="F6" s="1"/>
      <c r="G6" s="19"/>
      <c r="H6" s="234" t="s">
        <v>1203</v>
      </c>
      <c r="I6" s="9"/>
    </row>
    <row r="7" spans="1:9" ht="18" customHeight="1" thickTop="1">
      <c r="A7" s="1174"/>
      <c r="B7" s="2294" t="s">
        <v>191</v>
      </c>
      <c r="C7" s="2294"/>
      <c r="D7" s="2294" t="s">
        <v>190</v>
      </c>
      <c r="E7" s="2294"/>
      <c r="F7" s="2294" t="s">
        <v>189</v>
      </c>
      <c r="G7" s="2294"/>
      <c r="H7" s="1175"/>
      <c r="I7" s="9"/>
    </row>
    <row r="8" spans="1:9" ht="18" customHeight="1">
      <c r="A8" s="110"/>
      <c r="B8" s="2299" t="s">
        <v>3</v>
      </c>
      <c r="C8" s="2299"/>
      <c r="D8" s="2299" t="s">
        <v>2</v>
      </c>
      <c r="E8" s="2299"/>
      <c r="F8" s="2299" t="s">
        <v>1</v>
      </c>
      <c r="G8" s="2299"/>
      <c r="H8" s="109"/>
    </row>
    <row r="9" spans="1:9" ht="18" customHeight="1">
      <c r="A9" s="31"/>
      <c r="B9" s="1097">
        <v>2017</v>
      </c>
      <c r="C9" s="1097">
        <v>2016</v>
      </c>
      <c r="D9" s="1097">
        <v>2017</v>
      </c>
      <c r="E9" s="1097">
        <v>2016</v>
      </c>
      <c r="F9" s="1097">
        <v>2017</v>
      </c>
      <c r="G9" s="1097">
        <v>2016</v>
      </c>
      <c r="H9" s="115"/>
    </row>
    <row r="10" spans="1:9" ht="18" customHeight="1">
      <c r="A10" s="31" t="s">
        <v>163</v>
      </c>
      <c r="B10" s="1560">
        <f>+F10+D10</f>
        <v>1663</v>
      </c>
      <c r="C10" s="1560">
        <f>+E10+G10</f>
        <v>1653</v>
      </c>
      <c r="D10" s="1560">
        <v>1077</v>
      </c>
      <c r="E10" s="1560">
        <v>1076</v>
      </c>
      <c r="F10" s="1560">
        <v>586</v>
      </c>
      <c r="G10" s="1560">
        <v>577</v>
      </c>
      <c r="H10" s="115" t="s">
        <v>187</v>
      </c>
    </row>
    <row r="11" spans="1:9" ht="18" customHeight="1" thickBot="1">
      <c r="A11" s="1177" t="s">
        <v>10</v>
      </c>
      <c r="B11" s="1178">
        <v>4.8</v>
      </c>
      <c r="C11" s="1178">
        <v>4.8</v>
      </c>
      <c r="D11" s="1178">
        <v>8.1</v>
      </c>
      <c r="E11" s="1178">
        <v>8.1</v>
      </c>
      <c r="F11" s="1178">
        <v>2.7</v>
      </c>
      <c r="G11" s="1178">
        <v>2.7</v>
      </c>
      <c r="H11" s="1179" t="s">
        <v>188</v>
      </c>
    </row>
    <row r="12" spans="1:9" ht="18" customHeight="1" thickTop="1">
      <c r="A12" s="98" t="s">
        <v>452</v>
      </c>
      <c r="B12" s="7"/>
      <c r="C12" s="7"/>
      <c r="D12" s="2357"/>
      <c r="E12" s="2357"/>
      <c r="F12" s="113"/>
      <c r="G12" s="113"/>
      <c r="H12" s="265" t="s">
        <v>398</v>
      </c>
    </row>
    <row r="13" spans="1:9" ht="18" customHeight="1">
      <c r="A13" s="98" t="s">
        <v>1097</v>
      </c>
      <c r="B13" s="7"/>
      <c r="C13" s="7"/>
      <c r="D13" s="613"/>
      <c r="E13" s="14"/>
      <c r="F13" s="613"/>
      <c r="G13" s="14"/>
      <c r="H13" s="81" t="s">
        <v>604</v>
      </c>
    </row>
    <row r="14" spans="1:9" ht="18" customHeight="1">
      <c r="A14" s="10"/>
      <c r="B14" s="12"/>
      <c r="C14" s="11"/>
      <c r="D14" s="11"/>
      <c r="E14" s="11"/>
      <c r="F14" s="11"/>
      <c r="G14" s="11"/>
    </row>
    <row r="15" spans="1:9" ht="18" customHeight="1">
      <c r="A15" s="18" t="s">
        <v>1204</v>
      </c>
      <c r="B15" s="7"/>
      <c r="C15" s="7"/>
      <c r="D15" s="7"/>
      <c r="E15" s="7"/>
      <c r="F15" s="7"/>
      <c r="G15" s="7"/>
      <c r="H15" s="107" t="s">
        <v>1205</v>
      </c>
    </row>
    <row r="16" spans="1:9" ht="18" customHeight="1">
      <c r="A16" s="2" t="s">
        <v>1206</v>
      </c>
      <c r="B16" s="2"/>
      <c r="C16" s="2"/>
      <c r="D16" s="7"/>
      <c r="E16" s="7"/>
      <c r="F16" s="2305" t="s">
        <v>1212</v>
      </c>
      <c r="G16" s="2305"/>
      <c r="H16" s="2305"/>
    </row>
    <row r="17" spans="1:9" ht="18" customHeight="1" thickBot="1">
      <c r="A17" s="103" t="s">
        <v>1208</v>
      </c>
      <c r="B17" s="2"/>
      <c r="C17" s="2"/>
      <c r="D17" s="7"/>
      <c r="E17" s="7"/>
      <c r="F17" s="7"/>
      <c r="G17" s="24"/>
      <c r="H17" s="224" t="s">
        <v>1207</v>
      </c>
    </row>
    <row r="18" spans="1:9" ht="18" customHeight="1" thickTop="1">
      <c r="A18" s="1174"/>
      <c r="B18" s="2294" t="s">
        <v>191</v>
      </c>
      <c r="C18" s="2294"/>
      <c r="D18" s="2294" t="s">
        <v>190</v>
      </c>
      <c r="E18" s="2294"/>
      <c r="F18" s="2294" t="s">
        <v>189</v>
      </c>
      <c r="G18" s="2294"/>
      <c r="H18" s="1175"/>
    </row>
    <row r="19" spans="1:9" ht="18" customHeight="1">
      <c r="A19" s="110"/>
      <c r="B19" s="2299" t="s">
        <v>3</v>
      </c>
      <c r="C19" s="2299"/>
      <c r="D19" s="2299" t="s">
        <v>2</v>
      </c>
      <c r="E19" s="2299"/>
      <c r="F19" s="2299" t="s">
        <v>1</v>
      </c>
      <c r="G19" s="2299"/>
      <c r="H19" s="109"/>
    </row>
    <row r="20" spans="1:9" ht="18" customHeight="1">
      <c r="A20" s="31"/>
      <c r="B20" s="1097">
        <v>2017</v>
      </c>
      <c r="C20" s="1097">
        <v>2016</v>
      </c>
      <c r="D20" s="1097">
        <v>2017</v>
      </c>
      <c r="E20" s="1097">
        <v>2016</v>
      </c>
      <c r="F20" s="1097">
        <v>2017</v>
      </c>
      <c r="G20" s="1097">
        <v>2016</v>
      </c>
      <c r="H20" s="115"/>
    </row>
    <row r="21" spans="1:9" ht="18" customHeight="1">
      <c r="A21" s="67" t="s">
        <v>164</v>
      </c>
      <c r="B21" s="478">
        <f>'[1]p123--126socR8'!B21</f>
        <v>40.200000000000003</v>
      </c>
      <c r="C21" s="478">
        <f>'[1]p123--126socR8'!C21</f>
        <v>43.1</v>
      </c>
      <c r="D21" s="478">
        <f>'[1]p123--126socR8'!D21</f>
        <v>42.7</v>
      </c>
      <c r="E21" s="478">
        <f>'[1]p123--126socR8'!E21</f>
        <v>47.4</v>
      </c>
      <c r="F21" s="478">
        <f>'[1]p123--126socR8'!F21</f>
        <v>35.5</v>
      </c>
      <c r="G21" s="478">
        <f>'[1]p123--126socR8'!G21</f>
        <v>34.9</v>
      </c>
      <c r="H21" s="115" t="s">
        <v>193</v>
      </c>
    </row>
    <row r="22" spans="1:9" s="39" customFormat="1" ht="18" customHeight="1" thickBot="1">
      <c r="A22" s="1177" t="s">
        <v>176</v>
      </c>
      <c r="B22" s="1180">
        <f>'[1]p123--126socR8'!B22</f>
        <v>46.7</v>
      </c>
      <c r="C22" s="1180">
        <f>'[1]p123--126socR8'!C22</f>
        <v>46.4</v>
      </c>
      <c r="D22" s="1181">
        <f>'[1]p123--126socR8'!D22</f>
        <v>54.1</v>
      </c>
      <c r="E22" s="1181">
        <f>'[1]p123--126socR8'!E22</f>
        <v>55.7</v>
      </c>
      <c r="F22" s="1180">
        <f>'[1]p123--126socR8'!F22</f>
        <v>42.4</v>
      </c>
      <c r="G22" s="1182">
        <f>'[1]p123--126socR8'!G22</f>
        <v>40.5</v>
      </c>
      <c r="H22" s="1179" t="s">
        <v>194</v>
      </c>
    </row>
    <row r="23" spans="1:9" ht="18" customHeight="1" thickTop="1">
      <c r="A23" s="98" t="s">
        <v>603</v>
      </c>
      <c r="B23" s="7"/>
      <c r="C23" s="7"/>
      <c r="D23" s="1551"/>
      <c r="E23" s="14"/>
      <c r="F23" s="1551"/>
      <c r="G23" s="14"/>
      <c r="H23" s="81" t="s">
        <v>604</v>
      </c>
    </row>
    <row r="24" spans="1:9" ht="18" customHeight="1">
      <c r="A24" s="5"/>
      <c r="B24" s="8"/>
      <c r="C24" s="8"/>
      <c r="D24" s="8"/>
      <c r="E24" s="7"/>
      <c r="F24" s="7"/>
      <c r="G24" s="7"/>
      <c r="H24" s="7"/>
    </row>
    <row r="25" spans="1:9" ht="18" customHeight="1">
      <c r="A25" s="18" t="s">
        <v>1209</v>
      </c>
      <c r="B25" s="7"/>
      <c r="C25" s="7"/>
      <c r="D25" s="7"/>
      <c r="E25" s="7"/>
      <c r="F25" s="7"/>
      <c r="G25" s="7"/>
      <c r="H25" s="107" t="s">
        <v>1210</v>
      </c>
    </row>
    <row r="26" spans="1:9" ht="18" customHeight="1">
      <c r="A26" s="2" t="s">
        <v>1211</v>
      </c>
      <c r="B26" s="2"/>
      <c r="C26" s="2"/>
      <c r="D26" s="7"/>
      <c r="E26" s="7"/>
      <c r="F26" s="2305" t="s">
        <v>1213</v>
      </c>
      <c r="G26" s="2305"/>
      <c r="H26" s="2305"/>
    </row>
    <row r="27" spans="1:9" ht="18" customHeight="1" thickBot="1">
      <c r="A27" s="103" t="s">
        <v>1208</v>
      </c>
      <c r="B27" s="2"/>
      <c r="C27" s="2"/>
      <c r="D27" s="7"/>
      <c r="E27" s="7"/>
      <c r="F27" s="7"/>
      <c r="G27" s="24"/>
      <c r="H27" s="224" t="s">
        <v>1207</v>
      </c>
    </row>
    <row r="28" spans="1:9" ht="18" customHeight="1" thickTop="1">
      <c r="A28" s="1174"/>
      <c r="B28" s="2294" t="s">
        <v>191</v>
      </c>
      <c r="C28" s="2294"/>
      <c r="D28" s="2294" t="s">
        <v>190</v>
      </c>
      <c r="E28" s="2294"/>
      <c r="F28" s="2294" t="s">
        <v>189</v>
      </c>
      <c r="G28" s="2294"/>
      <c r="H28" s="1175"/>
    </row>
    <row r="29" spans="1:9" ht="18" customHeight="1">
      <c r="A29" s="110"/>
      <c r="B29" s="2299" t="s">
        <v>3</v>
      </c>
      <c r="C29" s="2299"/>
      <c r="D29" s="2299" t="s">
        <v>2</v>
      </c>
      <c r="E29" s="2299"/>
      <c r="F29" s="2299" t="s">
        <v>1</v>
      </c>
      <c r="G29" s="2299"/>
      <c r="H29" s="109"/>
      <c r="I29" s="36"/>
    </row>
    <row r="30" spans="1:9" ht="18" customHeight="1">
      <c r="A30" s="31"/>
      <c r="B30" s="1097">
        <v>2017</v>
      </c>
      <c r="C30" s="1097">
        <v>2016</v>
      </c>
      <c r="D30" s="1097">
        <v>2017</v>
      </c>
      <c r="E30" s="1097">
        <v>2016</v>
      </c>
      <c r="F30" s="1097">
        <v>2017</v>
      </c>
      <c r="G30" s="1097">
        <v>2016</v>
      </c>
      <c r="H30" s="115"/>
      <c r="I30" s="36"/>
    </row>
    <row r="31" spans="1:9" ht="18" customHeight="1">
      <c r="A31" s="67" t="s">
        <v>164</v>
      </c>
      <c r="B31" s="478">
        <f>'[1]p123--126socR8'!B31</f>
        <v>6</v>
      </c>
      <c r="C31" s="478">
        <f>'[1]p123--126socR8'!C31</f>
        <v>6.9</v>
      </c>
      <c r="D31" s="478">
        <f>'[1]p123--126socR8'!D31</f>
        <v>3.9</v>
      </c>
      <c r="E31" s="478">
        <f>'[1]p123--126socR8'!E31</f>
        <v>3.3</v>
      </c>
      <c r="F31" s="478">
        <f>'[1]p123--126socR8'!F31</f>
        <v>10.5</v>
      </c>
      <c r="G31" s="478">
        <f>'[1]p123--126socR8'!G31</f>
        <v>16.7</v>
      </c>
      <c r="H31" s="115" t="s">
        <v>193</v>
      </c>
      <c r="I31" s="36"/>
    </row>
    <row r="32" spans="1:9" ht="18" customHeight="1" thickBot="1">
      <c r="A32" s="1177" t="s">
        <v>176</v>
      </c>
      <c r="B32" s="1180">
        <f>'[1]p123--126socR8'!B32</f>
        <v>10.199999999999999</v>
      </c>
      <c r="C32" s="1180">
        <f>'[1]p123--126socR8'!C32</f>
        <v>9.4</v>
      </c>
      <c r="D32" s="1181">
        <f>'[1]p123--126socR8'!D32</f>
        <v>4</v>
      </c>
      <c r="E32" s="1181">
        <f>'[1]p123--126socR8'!E32</f>
        <v>4.2</v>
      </c>
      <c r="F32" s="1180">
        <f>'[1]p123--126socR8'!F32</f>
        <v>14.7</v>
      </c>
      <c r="G32" s="1182">
        <f>'[1]p123--126socR8'!G32</f>
        <v>13.9</v>
      </c>
      <c r="H32" s="1179" t="s">
        <v>194</v>
      </c>
      <c r="I32" s="36"/>
    </row>
    <row r="33" spans="1:9" ht="18" customHeight="1" thickTop="1">
      <c r="A33" s="98" t="s">
        <v>1097</v>
      </c>
      <c r="B33" s="7"/>
      <c r="C33" s="7"/>
      <c r="D33" s="1551"/>
      <c r="E33" s="14"/>
      <c r="F33" s="1551"/>
      <c r="G33" s="14"/>
      <c r="H33" s="81" t="s">
        <v>604</v>
      </c>
      <c r="I33" s="36"/>
    </row>
    <row r="34" spans="1:9" ht="18" customHeight="1">
      <c r="A34" s="7"/>
      <c r="B34" s="7"/>
      <c r="C34" s="7"/>
      <c r="D34" s="7"/>
      <c r="E34" s="7"/>
      <c r="F34" s="7"/>
      <c r="G34" s="7"/>
      <c r="H34" s="7"/>
      <c r="I34" s="36"/>
    </row>
    <row r="35" spans="1:9" ht="18" customHeight="1">
      <c r="A35" s="426" t="s">
        <v>105</v>
      </c>
      <c r="B35" s="427"/>
      <c r="C35" s="20"/>
      <c r="D35" s="7"/>
      <c r="E35" s="7"/>
      <c r="F35" s="20"/>
      <c r="G35" s="427"/>
      <c r="H35" s="428" t="s">
        <v>196</v>
      </c>
      <c r="I35" s="36"/>
    </row>
    <row r="36" spans="1:9" ht="18" customHeight="1">
      <c r="A36" s="44"/>
      <c r="B36" s="20"/>
      <c r="C36" s="20"/>
      <c r="D36" s="20"/>
      <c r="E36" s="20"/>
      <c r="F36" s="20"/>
      <c r="G36" s="20"/>
      <c r="H36" s="20"/>
      <c r="I36" s="36"/>
    </row>
    <row r="37" spans="1:9" ht="18" customHeight="1" thickBot="1">
      <c r="A37" s="28" t="s">
        <v>102</v>
      </c>
      <c r="B37" s="7"/>
      <c r="C37" s="7"/>
      <c r="D37" s="7"/>
      <c r="E37" s="7"/>
      <c r="F37" s="3"/>
      <c r="H37" s="107" t="s">
        <v>197</v>
      </c>
      <c r="I37" s="36"/>
    </row>
    <row r="38" spans="1:9" ht="18" customHeight="1" thickTop="1">
      <c r="A38" s="1215"/>
      <c r="B38" s="1517" t="s">
        <v>199</v>
      </c>
      <c r="C38" s="1520" t="s">
        <v>191</v>
      </c>
      <c r="D38" s="1520" t="s">
        <v>202</v>
      </c>
      <c r="E38" s="1520"/>
      <c r="F38" s="1520" t="s">
        <v>201</v>
      </c>
      <c r="G38" s="1520"/>
      <c r="H38" s="1217"/>
      <c r="I38" s="36"/>
    </row>
    <row r="39" spans="1:9" ht="18" customHeight="1">
      <c r="A39" s="229"/>
      <c r="B39" s="1519" t="s">
        <v>8</v>
      </c>
      <c r="C39" s="1519" t="s">
        <v>3</v>
      </c>
      <c r="D39" s="1519" t="s">
        <v>5</v>
      </c>
      <c r="E39" s="2302" t="s">
        <v>7</v>
      </c>
      <c r="F39" s="2302"/>
      <c r="G39" s="2302"/>
      <c r="H39" s="1527"/>
      <c r="I39" s="36"/>
    </row>
    <row r="40" spans="1:9" s="39" customFormat="1" ht="18" customHeight="1">
      <c r="A40" s="141"/>
      <c r="B40" s="1554" t="s">
        <v>200</v>
      </c>
      <c r="C40" s="1554" t="s">
        <v>203</v>
      </c>
      <c r="D40" s="1554"/>
      <c r="E40" s="1554" t="s">
        <v>191</v>
      </c>
      <c r="F40" s="1554" t="s">
        <v>190</v>
      </c>
      <c r="G40" s="1554" t="s">
        <v>189</v>
      </c>
      <c r="H40" s="1552"/>
      <c r="I40" s="36"/>
    </row>
    <row r="41" spans="1:9" ht="18" customHeight="1">
      <c r="A41" s="121"/>
      <c r="B41" s="1521" t="s">
        <v>6</v>
      </c>
      <c r="C41" s="106" t="s">
        <v>124</v>
      </c>
      <c r="D41" s="106"/>
      <c r="E41" s="106" t="s">
        <v>4</v>
      </c>
      <c r="F41" s="106" t="s">
        <v>2</v>
      </c>
      <c r="G41" s="106" t="s">
        <v>1</v>
      </c>
      <c r="H41" s="120"/>
      <c r="I41" s="36"/>
    </row>
    <row r="42" spans="1:9" ht="18" customHeight="1">
      <c r="A42" s="1101" t="s">
        <v>1214</v>
      </c>
      <c r="B42" s="32"/>
      <c r="C42" s="1099"/>
      <c r="D42" s="1099"/>
      <c r="E42" s="1099"/>
      <c r="F42" s="1099"/>
      <c r="G42" s="1099"/>
      <c r="H42" s="1100" t="s">
        <v>1215</v>
      </c>
      <c r="I42" s="36"/>
    </row>
    <row r="43" spans="1:9" ht="18" customHeight="1">
      <c r="A43" s="232" t="s">
        <v>9</v>
      </c>
      <c r="B43" s="321">
        <f>'[7]p123--126socR8'!B43</f>
        <v>110020</v>
      </c>
      <c r="C43" s="321">
        <f>'[7]p123--126socR8'!C43</f>
        <v>231632</v>
      </c>
      <c r="D43" s="322">
        <f>'[7]p123--126socR8'!D43</f>
        <v>10224</v>
      </c>
      <c r="E43" s="322">
        <f>'[7]p123--126socR8'!E43</f>
        <v>221408</v>
      </c>
      <c r="F43" s="322">
        <f>'[7]p123--126socR8'!F43</f>
        <v>167001</v>
      </c>
      <c r="G43" s="322">
        <f>'[7]p123--126socR8'!G43</f>
        <v>54407</v>
      </c>
      <c r="H43" s="122" t="s">
        <v>198</v>
      </c>
      <c r="I43" s="36"/>
    </row>
    <row r="44" spans="1:9" ht="18" customHeight="1">
      <c r="A44" s="30" t="s">
        <v>10</v>
      </c>
      <c r="B44" s="481">
        <f>'[7]p123--126socR8'!B44</f>
        <v>5.5220029381753501E-2</v>
      </c>
      <c r="C44" s="481">
        <f>'[7]p123--126socR8'!C44</f>
        <v>5.5201484991250251E-2</v>
      </c>
      <c r="D44" s="481">
        <f>'[7]p123--126socR8'!D44</f>
        <v>1.4879345448512429E-2</v>
      </c>
      <c r="E44" s="481">
        <f>'[7]p123--126socR8'!E44</f>
        <v>6.3097322535930547E-2</v>
      </c>
      <c r="F44" s="481">
        <f>'[7]p123--126socR8'!F44</f>
        <v>8.5752488989600389E-2</v>
      </c>
      <c r="G44" s="481">
        <f>'[7]p123--126socR8'!G44</f>
        <v>3.4842444677124461E-2</v>
      </c>
      <c r="H44" s="123" t="s">
        <v>188</v>
      </c>
      <c r="I44" s="36"/>
    </row>
    <row r="45" spans="1:9" ht="18" customHeight="1">
      <c r="A45" s="269" t="s">
        <v>501</v>
      </c>
      <c r="B45" s="1557"/>
      <c r="C45" s="1557">
        <f>'[7]p123--126socR8'!C45</f>
        <v>667</v>
      </c>
      <c r="D45" s="1557">
        <f>'[7]p123--126socR8'!D45</f>
        <v>57</v>
      </c>
      <c r="E45" s="331">
        <f>'[7]p123--126socR8'!E45</f>
        <v>610</v>
      </c>
      <c r="F45" s="331">
        <f>'[7]p123--126socR8'!F45</f>
        <v>482</v>
      </c>
      <c r="G45" s="332">
        <f>'[7]p123--126socR8'!G45</f>
        <v>128</v>
      </c>
      <c r="H45" s="122" t="s">
        <v>500</v>
      </c>
      <c r="I45" s="36"/>
    </row>
    <row r="46" spans="1:9" ht="18" customHeight="1">
      <c r="A46" s="30" t="s">
        <v>10</v>
      </c>
      <c r="B46" s="482"/>
      <c r="C46" s="481">
        <f>'[7]p123--126socR8'!C46</f>
        <v>6.2752845987392988E-2</v>
      </c>
      <c r="D46" s="481">
        <f>'[7]p123--126socR8'!D46</f>
        <v>1.9460566746329806E-2</v>
      </c>
      <c r="E46" s="481">
        <f>'[7]p123--126socR8'!E46</f>
        <v>7.9220779220779219E-2</v>
      </c>
      <c r="F46" s="481">
        <f>'[7]p123--126socR8'!F46</f>
        <v>0.10198899703766398</v>
      </c>
      <c r="G46" s="481">
        <f>'[7]p123--126socR8'!G46</f>
        <v>4.3039677202420981E-2</v>
      </c>
      <c r="H46" s="116" t="s">
        <v>188</v>
      </c>
      <c r="I46" s="36"/>
    </row>
    <row r="47" spans="1:9" ht="18" customHeight="1">
      <c r="A47" s="1106"/>
      <c r="B47" s="1107"/>
      <c r="C47" s="1108"/>
      <c r="D47" s="1108"/>
      <c r="E47" s="1108"/>
      <c r="F47" s="1108"/>
      <c r="G47" s="1108"/>
      <c r="H47" s="329"/>
      <c r="I47" s="36"/>
    </row>
    <row r="48" spans="1:9" ht="18" customHeight="1">
      <c r="A48" s="1102" t="s">
        <v>1216</v>
      </c>
      <c r="B48" s="1103"/>
      <c r="C48" s="1104"/>
      <c r="D48" s="1104"/>
      <c r="E48" s="1105"/>
      <c r="F48" s="1105"/>
      <c r="G48" s="1105"/>
      <c r="H48" s="1098" t="s">
        <v>1217</v>
      </c>
      <c r="I48" s="36"/>
    </row>
    <row r="49" spans="1:9" ht="18" customHeight="1">
      <c r="A49" s="232" t="s">
        <v>9</v>
      </c>
      <c r="B49" s="321">
        <f>'[7]p123--126socR8'!B49</f>
        <v>113042</v>
      </c>
      <c r="C49" s="321">
        <f>'[7]p123--126socR8'!C49</f>
        <v>237277</v>
      </c>
      <c r="D49" s="322">
        <f>'[7]p123--126socR8'!D49</f>
        <v>10998</v>
      </c>
      <c r="E49" s="322">
        <f>'[7]p123--126socR8'!E49</f>
        <v>226279</v>
      </c>
      <c r="F49" s="322">
        <f>'[7]p123--126socR8'!F49</f>
        <v>170082</v>
      </c>
      <c r="G49" s="322">
        <f>'[7]p123--126socR8'!G49</f>
        <v>56197</v>
      </c>
      <c r="H49" s="122" t="s">
        <v>198</v>
      </c>
      <c r="I49" s="36"/>
    </row>
    <row r="50" spans="1:9" ht="18" customHeight="1">
      <c r="A50" s="30" t="s">
        <v>10</v>
      </c>
      <c r="B50" s="481">
        <f>'[7]p123--126socR8'!B50</f>
        <v>5.5100320876676219E-2</v>
      </c>
      <c r="C50" s="481">
        <f>'[7]p123--126socR8'!C50</f>
        <v>5.5057024233239799E-2</v>
      </c>
      <c r="D50" s="481">
        <f>'[7]p123--126socR8'!D50</f>
        <v>1.5226697531718826E-2</v>
      </c>
      <c r="E50" s="481">
        <f>'[7]p123--126socR8'!E50</f>
        <v>6.3076483501167291E-2</v>
      </c>
      <c r="F50" s="481">
        <f>'[7]p123--126socR8'!F50</f>
        <v>8.5574126810026463E-2</v>
      </c>
      <c r="G50" s="481">
        <f>'[7]p123--126socR8'!G50</f>
        <v>3.5126747445830352E-2</v>
      </c>
      <c r="H50" s="123" t="s">
        <v>188</v>
      </c>
      <c r="I50" s="36"/>
    </row>
    <row r="51" spans="1:9" ht="18" customHeight="1">
      <c r="A51" s="269" t="s">
        <v>501</v>
      </c>
      <c r="B51" s="1557"/>
      <c r="C51" s="1557">
        <f>'[7]p123--126socR8'!C51</f>
        <v>668</v>
      </c>
      <c r="D51" s="1557">
        <f>'[7]p123--126socR8'!D51</f>
        <v>59</v>
      </c>
      <c r="E51" s="331">
        <f>'[7]p123--126socR8'!E51</f>
        <v>609</v>
      </c>
      <c r="F51" s="331">
        <f>'[7]p123--126socR8'!F51</f>
        <v>481</v>
      </c>
      <c r="G51" s="332">
        <f>'[7]p123--126socR8'!G51</f>
        <v>128</v>
      </c>
      <c r="H51" s="122" t="s">
        <v>500</v>
      </c>
      <c r="I51" s="36"/>
    </row>
    <row r="52" spans="1:9" ht="18" customHeight="1" thickBot="1">
      <c r="A52" s="1183" t="s">
        <v>10</v>
      </c>
      <c r="B52" s="1184"/>
      <c r="C52" s="1185">
        <f>'[7]p123--126socR8'!C52</f>
        <v>6.1612248662608372E-2</v>
      </c>
      <c r="D52" s="1185">
        <f>'[7]p123--126socR8'!D52</f>
        <v>1.8904197372636974E-2</v>
      </c>
      <c r="E52" s="1185">
        <f>'[7]p123--126socR8'!E52</f>
        <v>7.8875793291024482E-2</v>
      </c>
      <c r="F52" s="1185">
        <f>'[7]p123--126socR8'!F52</f>
        <v>0.1015625</v>
      </c>
      <c r="G52" s="1185">
        <f>'[7]p123--126socR8'!G52</f>
        <v>4.2881072026800672E-2</v>
      </c>
      <c r="H52" s="1179" t="s">
        <v>188</v>
      </c>
      <c r="I52" s="36"/>
    </row>
    <row r="53" spans="1:9" ht="18" customHeight="1" thickTop="1">
      <c r="A53" s="102"/>
      <c r="B53" s="8"/>
      <c r="C53" s="15"/>
      <c r="D53" s="15"/>
      <c r="E53" s="16"/>
      <c r="F53" s="16"/>
      <c r="G53" s="16"/>
      <c r="H53" s="81"/>
      <c r="I53" s="36"/>
    </row>
    <row r="54" spans="1:9" ht="18" customHeight="1">
      <c r="A54" s="102"/>
      <c r="B54" s="8"/>
      <c r="C54" s="15"/>
      <c r="D54" s="15"/>
      <c r="E54" s="16"/>
      <c r="F54" s="16"/>
      <c r="G54" s="16"/>
      <c r="H54" s="81"/>
      <c r="I54" s="36"/>
    </row>
    <row r="55" spans="1:9" ht="28.5" customHeight="1">
      <c r="A55" s="102"/>
      <c r="B55" s="8"/>
      <c r="C55" s="15"/>
      <c r="D55" s="15"/>
      <c r="E55" s="16"/>
      <c r="F55" s="16"/>
      <c r="G55" s="16"/>
      <c r="H55" s="81"/>
      <c r="I55" s="36"/>
    </row>
    <row r="56" spans="1:9" ht="18" customHeight="1" thickBot="1">
      <c r="A56" s="888"/>
      <c r="B56" s="889"/>
      <c r="C56" s="890"/>
      <c r="D56" s="890"/>
      <c r="E56" s="891"/>
      <c r="F56" s="891"/>
      <c r="G56" s="891"/>
      <c r="H56" s="892"/>
      <c r="I56" s="36"/>
    </row>
    <row r="57" spans="1:9" ht="13.5" customHeight="1" thickTop="1">
      <c r="A57" s="102"/>
      <c r="B57" s="8"/>
      <c r="C57" s="15"/>
      <c r="D57" s="15"/>
      <c r="E57" s="16"/>
      <c r="F57" s="16"/>
      <c r="G57" s="16"/>
      <c r="H57" s="81"/>
      <c r="I57" s="36"/>
    </row>
    <row r="58" spans="1:9" ht="18" customHeight="1">
      <c r="A58" s="102"/>
      <c r="B58" s="8"/>
      <c r="C58" s="15"/>
      <c r="D58" s="15"/>
      <c r="E58" s="16"/>
      <c r="F58" s="16"/>
      <c r="G58" s="16"/>
      <c r="H58" s="81"/>
      <c r="I58" s="36"/>
    </row>
    <row r="59" spans="1:9" ht="18" customHeight="1" thickBot="1">
      <c r="A59" s="29" t="s">
        <v>103</v>
      </c>
      <c r="B59" s="52"/>
      <c r="C59" s="27"/>
      <c r="D59" s="27"/>
      <c r="E59" s="26"/>
      <c r="F59" s="26"/>
      <c r="G59" s="26"/>
      <c r="H59" s="107" t="s">
        <v>205</v>
      </c>
      <c r="I59" s="36"/>
    </row>
    <row r="60" spans="1:9" ht="18" customHeight="1" thickTop="1">
      <c r="A60" s="1215"/>
      <c r="B60" s="1517" t="s">
        <v>199</v>
      </c>
      <c r="C60" s="1520" t="s">
        <v>191</v>
      </c>
      <c r="D60" s="1520" t="s">
        <v>202</v>
      </c>
      <c r="E60" s="1520"/>
      <c r="F60" s="1520" t="s">
        <v>201</v>
      </c>
      <c r="G60" s="1520"/>
      <c r="H60" s="1217"/>
      <c r="I60" s="36"/>
    </row>
    <row r="61" spans="1:9" ht="18" customHeight="1">
      <c r="A61" s="229"/>
      <c r="B61" s="1519" t="s">
        <v>8</v>
      </c>
      <c r="C61" s="1519" t="s">
        <v>3</v>
      </c>
      <c r="D61" s="1519" t="s">
        <v>5</v>
      </c>
      <c r="E61" s="2302" t="s">
        <v>7</v>
      </c>
      <c r="F61" s="2302"/>
      <c r="G61" s="2302"/>
      <c r="H61" s="1527"/>
      <c r="I61" s="36"/>
    </row>
    <row r="62" spans="1:9" ht="18" customHeight="1">
      <c r="A62" s="141"/>
      <c r="B62" s="1554" t="s">
        <v>200</v>
      </c>
      <c r="C62" s="1554" t="s">
        <v>203</v>
      </c>
      <c r="D62" s="1554"/>
      <c r="E62" s="1554" t="s">
        <v>191</v>
      </c>
      <c r="F62" s="1554" t="s">
        <v>190</v>
      </c>
      <c r="G62" s="1554" t="s">
        <v>189</v>
      </c>
      <c r="H62" s="1552"/>
      <c r="I62" s="36"/>
    </row>
    <row r="63" spans="1:9" ht="18" customHeight="1">
      <c r="A63" s="121"/>
      <c r="B63" s="1521" t="s">
        <v>6</v>
      </c>
      <c r="C63" s="106" t="s">
        <v>124</v>
      </c>
      <c r="D63" s="106"/>
      <c r="E63" s="106" t="s">
        <v>4</v>
      </c>
      <c r="F63" s="106" t="s">
        <v>2</v>
      </c>
      <c r="G63" s="106" t="s">
        <v>1</v>
      </c>
      <c r="H63" s="120"/>
      <c r="I63" s="36"/>
    </row>
    <row r="64" spans="1:9" ht="18" customHeight="1">
      <c r="A64" s="1101" t="s">
        <v>1214</v>
      </c>
      <c r="B64" s="32"/>
      <c r="C64" s="1099"/>
      <c r="D64" s="1099"/>
      <c r="E64" s="1099"/>
      <c r="F64" s="1099"/>
      <c r="G64" s="1099"/>
      <c r="H64" s="1100" t="s">
        <v>1215</v>
      </c>
    </row>
    <row r="65" spans="1:9" ht="18" customHeight="1">
      <c r="A65" s="269" t="s">
        <v>9</v>
      </c>
      <c r="B65" s="1560">
        <f>'[7]p123--126socR8'!B65</f>
        <v>41357</v>
      </c>
      <c r="C65" s="1560">
        <f>'[7]p123--126socR8'!C65</f>
        <v>92394</v>
      </c>
      <c r="D65" s="1560">
        <f>'[7]p123--126socR8'!D65</f>
        <v>1806</v>
      </c>
      <c r="E65" s="84">
        <f>'[7]p123--126socR8'!E65</f>
        <v>90588</v>
      </c>
      <c r="F65" s="84">
        <f>'[7]p123--126socR8'!F65</f>
        <v>54991</v>
      </c>
      <c r="G65" s="84">
        <f>'[7]p123--126socR8'!G65</f>
        <v>35597</v>
      </c>
      <c r="H65" s="122" t="s">
        <v>198</v>
      </c>
    </row>
    <row r="66" spans="1:9" ht="18" customHeight="1">
      <c r="A66" s="1109" t="s">
        <v>10</v>
      </c>
      <c r="B66" s="1110">
        <f>'[7]p123--126socR8'!B66</f>
        <v>5.401857611019753E-2</v>
      </c>
      <c r="C66" s="1110">
        <f>'[7]p123--126socR8'!C66</f>
        <v>5.5202122193411161E-2</v>
      </c>
      <c r="D66" s="1110">
        <f>'[7]p123--126socR8'!D66</f>
        <v>1.2103016371909744E-2</v>
      </c>
      <c r="E66" s="1110">
        <f>'[7]p123--126socR8'!E66</f>
        <v>5.9420631135943681E-2</v>
      </c>
      <c r="F66" s="1110">
        <f>'[7]p123--126socR8'!F66</f>
        <v>0.10469012363071464</v>
      </c>
      <c r="G66" s="1110">
        <f>'[7]p123--126socR8'!G66</f>
        <v>3.5623824740029245E-2</v>
      </c>
      <c r="H66" s="961" t="s">
        <v>188</v>
      </c>
    </row>
    <row r="67" spans="1:9" s="39" customFormat="1" ht="18" customHeight="1">
      <c r="A67" s="269" t="s">
        <v>501</v>
      </c>
      <c r="B67" s="84"/>
      <c r="C67" s="85">
        <f>'[7]p123--126socR8'!C67</f>
        <v>158</v>
      </c>
      <c r="D67" s="85">
        <f>'[7]p123--126socR8'!D67</f>
        <v>23</v>
      </c>
      <c r="E67" s="86">
        <f>'[7]p123--126socR8'!E67</f>
        <v>135</v>
      </c>
      <c r="F67" s="85">
        <f>'[7]p123--126socR8'!F67</f>
        <v>102</v>
      </c>
      <c r="G67" s="85">
        <f>'[7]p123--126socR8'!G67</f>
        <v>33</v>
      </c>
      <c r="H67" s="122" t="s">
        <v>500</v>
      </c>
    </row>
    <row r="68" spans="1:9" ht="18" customHeight="1">
      <c r="A68" s="976" t="s">
        <v>10</v>
      </c>
      <c r="B68" s="1111"/>
      <c r="C68" s="1112">
        <f>'[7]p123--126socR8'!C68</f>
        <v>4.8200122025625382E-2</v>
      </c>
      <c r="D68" s="1112">
        <f>'[7]p123--126socR8'!D68</f>
        <v>1.7397881996974281E-2</v>
      </c>
      <c r="E68" s="1112">
        <f>'[7]p123--126socR8'!E68</f>
        <v>6.9018404907975464E-2</v>
      </c>
      <c r="F68" s="1112">
        <f>'[7]p123--126socR8'!F68</f>
        <v>0.12028301886792453</v>
      </c>
      <c r="G68" s="1112">
        <f>'[7]p123--126socR8'!G68</f>
        <v>2.9783393501805054E-2</v>
      </c>
      <c r="H68" s="116" t="s">
        <v>188</v>
      </c>
    </row>
    <row r="69" spans="1:9" ht="18" customHeight="1">
      <c r="A69" s="1106"/>
      <c r="B69" s="1107"/>
      <c r="C69" s="1108"/>
      <c r="D69" s="1108"/>
      <c r="E69" s="1108"/>
      <c r="F69" s="1108"/>
      <c r="G69" s="1108"/>
      <c r="H69" s="329"/>
      <c r="I69" s="81"/>
    </row>
    <row r="70" spans="1:9" ht="18" customHeight="1">
      <c r="A70" s="1102" t="s">
        <v>1216</v>
      </c>
      <c r="B70" s="1103"/>
      <c r="C70" s="1104"/>
      <c r="D70" s="1104"/>
      <c r="E70" s="1105"/>
      <c r="F70" s="1105"/>
      <c r="G70" s="1105"/>
      <c r="H70" s="1098" t="s">
        <v>1217</v>
      </c>
    </row>
    <row r="71" spans="1:9" ht="18" customHeight="1">
      <c r="A71" s="269" t="s">
        <v>9</v>
      </c>
      <c r="B71" s="1560">
        <f>'[7]p123--126socR8'!B71</f>
        <v>41985</v>
      </c>
      <c r="C71" s="1560">
        <f>'[7]p123--126socR8'!C71</f>
        <v>92720</v>
      </c>
      <c r="D71" s="1560">
        <f>'[7]p123--126socR8'!D71</f>
        <v>1992</v>
      </c>
      <c r="E71" s="84">
        <f>'[7]p123--126socR8'!E71</f>
        <v>90728</v>
      </c>
      <c r="F71" s="84">
        <f>'[7]p123--126socR8'!F71</f>
        <v>55384</v>
      </c>
      <c r="G71" s="84">
        <f>'[7]p123--126socR8'!G71</f>
        <v>35344</v>
      </c>
      <c r="H71" s="122" t="s">
        <v>198</v>
      </c>
    </row>
    <row r="72" spans="1:9" ht="18" customHeight="1">
      <c r="A72" s="1109" t="s">
        <v>10</v>
      </c>
      <c r="B72" s="1110">
        <f>'[7]p123--126socR8'!B72</f>
        <v>5.3789477325400396E-2</v>
      </c>
      <c r="C72" s="1110">
        <f>'[7]p123--126socR8'!C72</f>
        <v>5.4938022894792972E-2</v>
      </c>
      <c r="D72" s="1110">
        <f>'[7]p123--126socR8'!D72</f>
        <v>1.2559819925473358E-2</v>
      </c>
      <c r="E72" s="1110">
        <f>'[7]p123--126socR8'!E72</f>
        <v>5.9333511649518451E-2</v>
      </c>
      <c r="F72" s="1110">
        <f>'[7]p123--126socR8'!F72</f>
        <v>0.10287482609317505</v>
      </c>
      <c r="G72" s="1110">
        <f>'[7]p123--126socR8'!G72</f>
        <v>3.5673768314297367E-2</v>
      </c>
      <c r="H72" s="961" t="s">
        <v>188</v>
      </c>
    </row>
    <row r="73" spans="1:9" ht="18" customHeight="1">
      <c r="A73" s="269" t="s">
        <v>501</v>
      </c>
      <c r="B73" s="84"/>
      <c r="C73" s="85">
        <f>'[7]p123--126socR8'!C73</f>
        <v>156</v>
      </c>
      <c r="D73" s="85">
        <f>'[7]p123--126socR8'!D73</f>
        <v>24</v>
      </c>
      <c r="E73" s="86">
        <f>'[7]p123--126socR8'!E73</f>
        <v>132</v>
      </c>
      <c r="F73" s="85">
        <f>'[7]p123--126socR8'!F73</f>
        <v>0</v>
      </c>
      <c r="G73" s="85">
        <f>'[7]p123--126socR8'!G73</f>
        <v>0</v>
      </c>
      <c r="H73" s="122" t="s">
        <v>500</v>
      </c>
    </row>
    <row r="74" spans="1:9" ht="18" customHeight="1" thickBot="1">
      <c r="A74" s="1177" t="s">
        <v>10</v>
      </c>
      <c r="B74" s="1186"/>
      <c r="C74" s="1187">
        <f>'[7]p123--126socR8'!C74</f>
        <v>4.5587375803623612E-2</v>
      </c>
      <c r="D74" s="1187">
        <f>'[7]p123--126socR8'!D74</f>
        <v>1.6608996539792389E-2</v>
      </c>
      <c r="E74" s="1187">
        <f>'[7]p123--126socR8'!E74</f>
        <v>6.6767830045523516E-2</v>
      </c>
      <c r="F74" s="1187">
        <f>'[7]p123--126socR8'!F74</f>
        <v>0</v>
      </c>
      <c r="G74" s="1187">
        <f>'[7]p123--126socR8'!G74</f>
        <v>0</v>
      </c>
      <c r="H74" s="1179" t="s">
        <v>188</v>
      </c>
    </row>
    <row r="75" spans="1:9" ht="18" customHeight="1" thickTop="1">
      <c r="A75" s="102"/>
      <c r="B75" s="8"/>
      <c r="C75" s="15"/>
      <c r="D75" s="15"/>
      <c r="E75" s="16"/>
      <c r="F75" s="16"/>
      <c r="G75" s="16"/>
      <c r="H75" s="81"/>
    </row>
    <row r="76" spans="1:9" ht="18" customHeight="1" thickBot="1">
      <c r="A76" s="29" t="s">
        <v>104</v>
      </c>
      <c r="B76" s="52"/>
      <c r="C76" s="27"/>
      <c r="D76" s="27"/>
      <c r="E76" s="26"/>
      <c r="F76" s="26"/>
      <c r="G76" s="26"/>
      <c r="H76" s="107" t="s">
        <v>206</v>
      </c>
    </row>
    <row r="77" spans="1:9" ht="18" customHeight="1" thickTop="1">
      <c r="A77" s="1215"/>
      <c r="B77" s="1517" t="s">
        <v>199</v>
      </c>
      <c r="C77" s="1520" t="s">
        <v>191</v>
      </c>
      <c r="D77" s="1520" t="s">
        <v>202</v>
      </c>
      <c r="E77" s="1520"/>
      <c r="F77" s="1520" t="s">
        <v>201</v>
      </c>
      <c r="G77" s="1520"/>
      <c r="H77" s="1217"/>
    </row>
    <row r="78" spans="1:9" ht="18" customHeight="1">
      <c r="A78" s="229"/>
      <c r="B78" s="1519" t="s">
        <v>8</v>
      </c>
      <c r="C78" s="1519" t="s">
        <v>3</v>
      </c>
      <c r="D78" s="1519" t="s">
        <v>5</v>
      </c>
      <c r="E78" s="2302" t="s">
        <v>7</v>
      </c>
      <c r="F78" s="2302"/>
      <c r="G78" s="2302"/>
      <c r="H78" s="1527"/>
    </row>
    <row r="79" spans="1:9" ht="18" customHeight="1">
      <c r="A79" s="141"/>
      <c r="B79" s="1554" t="s">
        <v>200</v>
      </c>
      <c r="C79" s="1554" t="s">
        <v>203</v>
      </c>
      <c r="D79" s="1554"/>
      <c r="E79" s="1554" t="s">
        <v>191</v>
      </c>
      <c r="F79" s="1554" t="s">
        <v>190</v>
      </c>
      <c r="G79" s="1554" t="s">
        <v>189</v>
      </c>
      <c r="H79" s="1552"/>
    </row>
    <row r="80" spans="1:9" ht="18" customHeight="1">
      <c r="A80" s="121"/>
      <c r="B80" s="1521" t="s">
        <v>6</v>
      </c>
      <c r="C80" s="106" t="s">
        <v>124</v>
      </c>
      <c r="D80" s="106"/>
      <c r="E80" s="106" t="s">
        <v>4</v>
      </c>
      <c r="F80" s="106" t="s">
        <v>2</v>
      </c>
      <c r="G80" s="106" t="s">
        <v>1</v>
      </c>
      <c r="H80" s="120"/>
    </row>
    <row r="81" spans="1:8" ht="18" customHeight="1">
      <c r="A81" s="1101" t="s">
        <v>1214</v>
      </c>
      <c r="B81" s="32"/>
      <c r="C81" s="1099"/>
      <c r="D81" s="1099"/>
      <c r="E81" s="1099"/>
      <c r="F81" s="1099"/>
      <c r="G81" s="1099"/>
      <c r="H81" s="1100" t="s">
        <v>1215</v>
      </c>
    </row>
    <row r="82" spans="1:8" ht="18" customHeight="1">
      <c r="A82" s="269" t="s">
        <v>9</v>
      </c>
      <c r="B82" s="87">
        <f>'[7]p123--126socR8'!B82</f>
        <v>24065</v>
      </c>
      <c r="C82" s="85">
        <f>'[7]p123--126socR8'!C82</f>
        <v>54317</v>
      </c>
      <c r="D82" s="85">
        <f>'[7]p123--126socR8'!D82</f>
        <v>331</v>
      </c>
      <c r="E82" s="1560">
        <f>'[7]p123--126socR8'!E82</f>
        <v>53986</v>
      </c>
      <c r="F82" s="1560">
        <f>'[7]p123--126socR8'!F82</f>
        <v>20570</v>
      </c>
      <c r="G82" s="1560">
        <f>'[7]p123--126socR8'!G82</f>
        <v>33416</v>
      </c>
      <c r="H82" s="122" t="s">
        <v>198</v>
      </c>
    </row>
    <row r="83" spans="1:8" ht="18" customHeight="1">
      <c r="A83" s="23" t="s">
        <v>10</v>
      </c>
      <c r="B83" s="483">
        <f>'[7]p123--126socR8'!B83</f>
        <v>4.8555932641127973E-2</v>
      </c>
      <c r="C83" s="483">
        <f>'[7]p123--126socR8'!C83</f>
        <v>5.4080182879172108E-2</v>
      </c>
      <c r="D83" s="483">
        <f>'[7]p123--126socR8'!D83</f>
        <v>3.8983829366247779E-3</v>
      </c>
      <c r="E83" s="483">
        <f>'[7]p123--126socR8'!E83</f>
        <v>5.8714131588563874E-2</v>
      </c>
      <c r="F83" s="483">
        <f>'[7]p123--126socR8'!F83</f>
        <v>0.13065211730108423</v>
      </c>
      <c r="G83" s="483">
        <f>'[7]p123--126socR8'!G83</f>
        <v>4.3851234398600579E-2</v>
      </c>
      <c r="H83" s="123" t="s">
        <v>188</v>
      </c>
    </row>
    <row r="84" spans="1:8" ht="18" customHeight="1">
      <c r="A84" s="269" t="s">
        <v>501</v>
      </c>
      <c r="B84" s="90"/>
      <c r="C84" s="89">
        <f>'[7]p123--126socR8'!C84</f>
        <v>84</v>
      </c>
      <c r="D84" s="89">
        <f>'[7]p123--126socR8'!D84</f>
        <v>7</v>
      </c>
      <c r="E84" s="85">
        <f>'[7]p123--126socR8'!E84</f>
        <v>77</v>
      </c>
      <c r="F84" s="85">
        <f>'[7]p123--126socR8'!F84</f>
        <v>41</v>
      </c>
      <c r="G84" s="88">
        <f>'[7]p123--126socR8'!G84</f>
        <v>36</v>
      </c>
      <c r="H84" s="122" t="s">
        <v>500</v>
      </c>
    </row>
    <row r="85" spans="1:8" ht="18" customHeight="1">
      <c r="A85" s="23" t="s">
        <v>10</v>
      </c>
      <c r="B85" s="484"/>
      <c r="C85" s="485">
        <f>'[7]p123--126socR8'!C85</f>
        <v>4.5040214477211793E-2</v>
      </c>
      <c r="D85" s="485">
        <f>'[7]p123--126socR8'!D85</f>
        <v>1.0043041606886656E-2</v>
      </c>
      <c r="E85" s="485">
        <f>'[7]p123--126socR8'!E85</f>
        <v>6.5924657534246575E-2</v>
      </c>
      <c r="F85" s="485">
        <f>'[7]p123--126socR8'!F85</f>
        <v>0.12812499999999999</v>
      </c>
      <c r="G85" s="485">
        <f>'[7]p123--126socR8'!G85</f>
        <v>4.2452830188679243E-2</v>
      </c>
      <c r="H85" s="116" t="s">
        <v>188</v>
      </c>
    </row>
    <row r="86" spans="1:8" ht="18" customHeight="1">
      <c r="A86" s="1106"/>
      <c r="B86" s="1107"/>
      <c r="C86" s="1108"/>
      <c r="D86" s="1108"/>
      <c r="E86" s="1108"/>
      <c r="F86" s="1108"/>
      <c r="G86" s="1108"/>
      <c r="H86" s="329"/>
    </row>
    <row r="87" spans="1:8" ht="18" customHeight="1">
      <c r="A87" s="1102" t="s">
        <v>1216</v>
      </c>
      <c r="B87" s="1103"/>
      <c r="C87" s="1104"/>
      <c r="D87" s="1104"/>
      <c r="E87" s="1105"/>
      <c r="F87" s="1105"/>
      <c r="G87" s="1105"/>
      <c r="H87" s="1098" t="s">
        <v>1217</v>
      </c>
    </row>
    <row r="88" spans="1:8" s="262" customFormat="1" ht="18" customHeight="1">
      <c r="A88" s="269" t="s">
        <v>9</v>
      </c>
      <c r="B88" s="1560">
        <f>'[7]p123--126socR8'!B88</f>
        <v>25171</v>
      </c>
      <c r="C88" s="1560">
        <f>'[7]p123--126socR8'!C88</f>
        <v>54507</v>
      </c>
      <c r="D88" s="1560">
        <f>'[7]p123--126socR8'!D88</f>
        <v>365</v>
      </c>
      <c r="E88" s="84">
        <f>'[7]p123--126socR8'!E88</f>
        <v>54142</v>
      </c>
      <c r="F88" s="84">
        <f>'[7]p123--126socR8'!F88</f>
        <v>21055</v>
      </c>
      <c r="G88" s="84">
        <f>'[7]p123--126socR8'!G88</f>
        <v>33087</v>
      </c>
      <c r="H88" s="122" t="s">
        <v>198</v>
      </c>
    </row>
    <row r="89" spans="1:8" s="262" customFormat="1" ht="18" customHeight="1">
      <c r="A89" s="1109" t="s">
        <v>10</v>
      </c>
      <c r="B89" s="1110">
        <f>'[7]p123--126socR8'!B89</f>
        <v>4.9704882812114319E-2</v>
      </c>
      <c r="C89" s="1110">
        <f>'[7]p123--126socR8'!C89</f>
        <v>5.4092757661825738E-2</v>
      </c>
      <c r="D89" s="1110">
        <f>'[7]p123--126socR8'!D89</f>
        <v>4.048089080141073E-3</v>
      </c>
      <c r="E89" s="1110">
        <f>'[7]p123--126socR8'!E89</f>
        <v>5.9010868759618612E-2</v>
      </c>
      <c r="F89" s="1110">
        <f>'[7]p123--126socR8'!F89</f>
        <v>0.12863907133038033</v>
      </c>
      <c r="G89" s="1110">
        <f>'[7]p123--126socR8'!G89</f>
        <v>4.3892615847082248E-2</v>
      </c>
      <c r="H89" s="961" t="s">
        <v>188</v>
      </c>
    </row>
    <row r="90" spans="1:8" s="262" customFormat="1" ht="18" customHeight="1">
      <c r="A90" s="269" t="s">
        <v>501</v>
      </c>
      <c r="B90" s="84"/>
      <c r="C90" s="85">
        <f>'[7]p123--126socR8'!C90</f>
        <v>89</v>
      </c>
      <c r="D90" s="85">
        <f>'[7]p123--126socR8'!D90</f>
        <v>8</v>
      </c>
      <c r="E90" s="86">
        <f>'[7]p123--126socR8'!E90</f>
        <v>81</v>
      </c>
      <c r="F90" s="85">
        <f>'[7]p123--126socR8'!F90</f>
        <v>45</v>
      </c>
      <c r="G90" s="85">
        <f>'[7]p123--126socR8'!G90</f>
        <v>36</v>
      </c>
      <c r="H90" s="122" t="s">
        <v>500</v>
      </c>
    </row>
    <row r="91" spans="1:8" s="262" customFormat="1" ht="18" customHeight="1" thickBot="1">
      <c r="A91" s="1177" t="s">
        <v>10</v>
      </c>
      <c r="B91" s="1186"/>
      <c r="C91" s="1187">
        <f>'[7]p123--126socR8'!C91</f>
        <v>4.4037605145967343E-2</v>
      </c>
      <c r="D91" s="1187">
        <f>'[7]p123--126socR8'!D91</f>
        <v>9.8280098280098278E-3</v>
      </c>
      <c r="E91" s="1187">
        <f>'[7]p123--126socR8'!E91</f>
        <v>6.7108533554266783E-2</v>
      </c>
      <c r="F91" s="1187">
        <f>'[7]p123--126socR8'!F91</f>
        <v>0.12968299711815562</v>
      </c>
      <c r="G91" s="1187">
        <f>'[7]p123--126socR8'!G91</f>
        <v>4.1860465116279069E-2</v>
      </c>
      <c r="H91" s="1179" t="s">
        <v>188</v>
      </c>
    </row>
    <row r="92" spans="1:8" ht="18" customHeight="1" thickTop="1">
      <c r="A92" s="98" t="s">
        <v>497</v>
      </c>
      <c r="B92" s="99"/>
      <c r="C92" s="99"/>
      <c r="D92" s="99"/>
      <c r="E92" s="100"/>
      <c r="F92" s="16"/>
      <c r="G92" s="16"/>
      <c r="H92" s="81" t="s">
        <v>498</v>
      </c>
    </row>
    <row r="93" spans="1:8" ht="18" customHeight="1">
      <c r="A93" s="102"/>
      <c r="B93" s="8"/>
      <c r="C93" s="15"/>
      <c r="D93" s="15"/>
      <c r="E93" s="16"/>
      <c r="F93" s="16"/>
      <c r="G93" s="16"/>
      <c r="H93" s="81"/>
    </row>
    <row r="94" spans="1:8" s="262" customFormat="1" ht="18" customHeight="1">
      <c r="A94" s="18" t="s">
        <v>977</v>
      </c>
      <c r="B94" s="7"/>
      <c r="C94" s="7"/>
      <c r="D94" s="7"/>
      <c r="E94" s="7"/>
      <c r="F94" s="7"/>
      <c r="G94" s="7"/>
      <c r="H94" s="107" t="s">
        <v>760</v>
      </c>
    </row>
    <row r="95" spans="1:8" s="262" customFormat="1" ht="18" customHeight="1" thickBot="1">
      <c r="A95" s="48" t="s">
        <v>1219</v>
      </c>
      <c r="B95" s="7"/>
      <c r="C95" s="7"/>
      <c r="D95" s="7"/>
      <c r="E95" s="7"/>
      <c r="F95" s="3"/>
      <c r="G95" s="19"/>
      <c r="H95" s="114" t="s">
        <v>1218</v>
      </c>
    </row>
    <row r="96" spans="1:8" ht="18" customHeight="1" thickTop="1">
      <c r="A96" s="1214"/>
      <c r="B96" s="2296" t="s">
        <v>191</v>
      </c>
      <c r="C96" s="2296"/>
      <c r="D96" s="2296" t="s">
        <v>202</v>
      </c>
      <c r="E96" s="2296"/>
      <c r="F96" s="2296" t="s">
        <v>201</v>
      </c>
      <c r="G96" s="2296"/>
      <c r="H96" s="1174"/>
    </row>
    <row r="97" spans="1:8" ht="18" customHeight="1">
      <c r="A97" s="95"/>
      <c r="B97" s="2299" t="s">
        <v>3</v>
      </c>
      <c r="C97" s="2299"/>
      <c r="D97" s="2299" t="s">
        <v>5</v>
      </c>
      <c r="E97" s="2299"/>
      <c r="F97" s="2299" t="s">
        <v>7</v>
      </c>
      <c r="G97" s="2299"/>
      <c r="H97" s="117"/>
    </row>
    <row r="98" spans="1:8" ht="18" customHeight="1">
      <c r="A98" s="95"/>
      <c r="B98" s="1097" t="s">
        <v>1221</v>
      </c>
      <c r="C98" s="1097" t="s">
        <v>1220</v>
      </c>
      <c r="D98" s="1097" t="s">
        <v>1221</v>
      </c>
      <c r="E98" s="1097" t="s">
        <v>1220</v>
      </c>
      <c r="F98" s="1097" t="s">
        <v>1221</v>
      </c>
      <c r="G98" s="1097" t="s">
        <v>1220</v>
      </c>
      <c r="H98" s="117"/>
    </row>
    <row r="99" spans="1:8" ht="18" customHeight="1">
      <c r="A99" s="232" t="s">
        <v>63</v>
      </c>
      <c r="B99" s="125">
        <f>'[7]p123--126socR8'!B99</f>
        <v>2403</v>
      </c>
      <c r="C99" s="125">
        <f>'[7]p123--126socR8'!C99</f>
        <v>3133</v>
      </c>
      <c r="D99" s="1720">
        <f>'[7]p123--126socR8'!D99</f>
        <v>471</v>
      </c>
      <c r="E99" s="1720">
        <f>'[7]p123--126socR8'!E99</f>
        <v>0</v>
      </c>
      <c r="F99" s="125">
        <f>'[7]p123--126socR8'!F99</f>
        <v>1932</v>
      </c>
      <c r="G99" s="125">
        <f>'[7]p123--126socR8'!G99</f>
        <v>3133</v>
      </c>
      <c r="H99" s="128" t="s">
        <v>212</v>
      </c>
    </row>
    <row r="100" spans="1:8" ht="18" customHeight="1">
      <c r="A100" s="23" t="s">
        <v>10</v>
      </c>
      <c r="B100" s="1377">
        <f>'[7]p123--126socR8'!B100</f>
        <v>4.4410356872239369E-2</v>
      </c>
      <c r="C100" s="1377">
        <f>'[7]p123--126socR8'!C100</f>
        <v>5.9565002471576867E-2</v>
      </c>
      <c r="D100" s="1377">
        <f>'[7]p123--126socR8'!D100</f>
        <v>2.7290109508082739E-2</v>
      </c>
      <c r="E100" s="1377">
        <f>'[7]p123--126socR8'!E100</f>
        <v>0</v>
      </c>
      <c r="F100" s="1377">
        <f>'[7]p123--126socR8'!F100</f>
        <v>5.2428765264586161E-2</v>
      </c>
      <c r="G100" s="1377">
        <f>'[7]p123--126socR8'!G100</f>
        <v>6.6391184573002748E-2</v>
      </c>
      <c r="H100" s="123" t="s">
        <v>188</v>
      </c>
    </row>
    <row r="101" spans="1:8" ht="18" customHeight="1">
      <c r="A101" s="269" t="s">
        <v>64</v>
      </c>
      <c r="B101" s="1720">
        <f>'[7]p123--126socR8'!B101</f>
        <v>2427</v>
      </c>
      <c r="C101" s="1720">
        <f>'[7]p123--126socR8'!C101</f>
        <v>2197</v>
      </c>
      <c r="D101" s="1720">
        <f>'[7]p123--126socR8'!D101</f>
        <v>150</v>
      </c>
      <c r="E101" s="1720">
        <f>'[7]p123--126socR8'!E101</f>
        <v>90</v>
      </c>
      <c r="F101" s="1720">
        <f>'[7]p123--126socR8'!F101</f>
        <v>2277</v>
      </c>
      <c r="G101" s="1720">
        <f>'[7]p123--126socR8'!G101</f>
        <v>2107</v>
      </c>
      <c r="H101" s="129" t="s">
        <v>214</v>
      </c>
    </row>
    <row r="102" spans="1:8" ht="18" customHeight="1">
      <c r="A102" s="23" t="s">
        <v>10</v>
      </c>
      <c r="B102" s="1377">
        <f>'[7]p123--126socR8'!B102</f>
        <v>2.9309470328237084E-2</v>
      </c>
      <c r="C102" s="1377">
        <f>'[7]p123--126socR8'!C102</f>
        <v>2.7888850806707541E-2</v>
      </c>
      <c r="D102" s="1377">
        <f>'[7]p123--126socR8'!D102</f>
        <v>1.5387771850636028E-2</v>
      </c>
      <c r="E102" s="1377">
        <f>'[7]p123--126socR8'!E102</f>
        <v>1.5376729882111738E-2</v>
      </c>
      <c r="F102" s="1377">
        <f>'[7]p123--126socR8'!F102</f>
        <v>3.1167017985709984E-2</v>
      </c>
      <c r="G102" s="1377">
        <f>'[7]p123--126socR8'!G102</f>
        <v>2.8893094180242444E-2</v>
      </c>
      <c r="H102" s="123" t="s">
        <v>188</v>
      </c>
    </row>
    <row r="103" spans="1:8" ht="18" customHeight="1">
      <c r="A103" s="269" t="s">
        <v>65</v>
      </c>
      <c r="B103" s="1720">
        <f>'[7]p123--126socR8'!B103</f>
        <v>3061</v>
      </c>
      <c r="C103" s="1720">
        <f>'[7]p123--126socR8'!C103</f>
        <v>2983</v>
      </c>
      <c r="D103" s="1720">
        <f>'[7]p123--126socR8'!D103</f>
        <v>318</v>
      </c>
      <c r="E103" s="1720">
        <f>'[7]p123--126socR8'!E103</f>
        <v>310</v>
      </c>
      <c r="F103" s="1972">
        <f>'[7]p123--126socR8'!F103</f>
        <v>2743</v>
      </c>
      <c r="G103" s="1972">
        <f>'[7]p123--126socR8'!G103</f>
        <v>2673</v>
      </c>
      <c r="H103" s="129" t="s">
        <v>213</v>
      </c>
    </row>
    <row r="104" spans="1:8" s="39" customFormat="1" ht="18" customHeight="1">
      <c r="A104" s="23" t="s">
        <v>10</v>
      </c>
      <c r="B104" s="1377">
        <f>'[7]p123--126socR8'!B104</f>
        <v>2.7447253033006644E-2</v>
      </c>
      <c r="C104" s="1377">
        <f>'[7]p123--126socR8'!C104</f>
        <v>2.6441519301511323E-2</v>
      </c>
      <c r="D104" s="1377">
        <f>'[7]p123--126socR8'!D104</f>
        <v>1.5843754670918239E-2</v>
      </c>
      <c r="E104" s="1377">
        <f>'[7]p123--126socR8'!E104</f>
        <v>2.1102791014295439E-2</v>
      </c>
      <c r="F104" s="1377">
        <f>'[7]p123--126socR8'!F104</f>
        <v>2.999387656912916E-2</v>
      </c>
      <c r="G104" s="1377">
        <f>'[7]p123--126socR8'!G104</f>
        <v>2.7240764331210192E-2</v>
      </c>
      <c r="H104" s="123" t="s">
        <v>188</v>
      </c>
    </row>
    <row r="105" spans="1:8" s="39" customFormat="1" ht="18" customHeight="1">
      <c r="A105" s="269" t="s">
        <v>66</v>
      </c>
      <c r="B105" s="1768">
        <f>'[7]p123--126socR8'!B105</f>
        <v>3895</v>
      </c>
      <c r="C105" s="1768">
        <f>'[7]p123--126socR8'!C105</f>
        <v>3705</v>
      </c>
      <c r="D105" s="1720">
        <f>'[7]p123--126socR8'!D105</f>
        <v>874</v>
      </c>
      <c r="E105" s="1720">
        <f>'[7]p123--126socR8'!E105</f>
        <v>698</v>
      </c>
      <c r="F105" s="1973">
        <f>'[7]p123--126socR8'!F105</f>
        <v>3021</v>
      </c>
      <c r="G105" s="1973">
        <f>'[7]p123--126socR8'!G105</f>
        <v>3007</v>
      </c>
      <c r="H105" s="129" t="s">
        <v>215</v>
      </c>
    </row>
    <row r="106" spans="1:8" ht="18" customHeight="1">
      <c r="A106" s="23" t="s">
        <v>10</v>
      </c>
      <c r="B106" s="1377">
        <f>'[7]p123--126socR8'!B106</f>
        <v>2.6372629340988957E-2</v>
      </c>
      <c r="C106" s="1377">
        <f>'[7]p123--126socR8'!C106</f>
        <v>2.7087095429920823E-2</v>
      </c>
      <c r="D106" s="1377">
        <f>'[7]p123--126socR8'!D106</f>
        <v>2.9843611281841154E-2</v>
      </c>
      <c r="E106" s="1377">
        <f>'[7]p123--126socR8'!E106</f>
        <v>3.1282212163312867E-2</v>
      </c>
      <c r="F106" s="1377">
        <f>'[7]p123--126socR8'!F106</f>
        <v>2.5514125248089187E-2</v>
      </c>
      <c r="G106" s="1377">
        <f>'[7]p123--126socR8'!G106</f>
        <v>2.6269350386134115E-2</v>
      </c>
      <c r="H106" s="123" t="s">
        <v>188</v>
      </c>
    </row>
    <row r="107" spans="1:8" ht="18" customHeight="1">
      <c r="A107" s="22"/>
      <c r="B107" s="53"/>
      <c r="C107" s="53"/>
      <c r="D107" s="53"/>
      <c r="E107" s="53"/>
      <c r="F107" s="53"/>
      <c r="G107" s="53"/>
      <c r="H107" s="122"/>
    </row>
    <row r="108" spans="1:8" ht="18" customHeight="1">
      <c r="A108" s="23" t="s">
        <v>67</v>
      </c>
      <c r="B108" s="1765">
        <f>'[7]p123--126socR8'!B108</f>
        <v>11786</v>
      </c>
      <c r="C108" s="1765">
        <f>'[7]p123--126socR8'!C108</f>
        <v>12018</v>
      </c>
      <c r="D108" s="1765">
        <f>'[7]p123--126socR8'!D108</f>
        <v>1813</v>
      </c>
      <c r="E108" s="1765">
        <f>'[7]p123--126socR8'!E108</f>
        <v>1098</v>
      </c>
      <c r="F108" s="1765">
        <f>'[7]p123--126socR8'!F108</f>
        <v>9973</v>
      </c>
      <c r="G108" s="1765">
        <f>'[7]p123--126socR8'!G108</f>
        <v>10920</v>
      </c>
      <c r="H108" s="123" t="s">
        <v>204</v>
      </c>
    </row>
    <row r="109" spans="1:8" ht="18" customHeight="1" thickBot="1">
      <c r="A109" s="1177" t="s">
        <v>10</v>
      </c>
      <c r="B109" s="1188">
        <f>'[7]p123--126socR8'!B109</f>
        <v>2.9752934018968568E-2</v>
      </c>
      <c r="C109" s="1188">
        <f>'[7]p123--126socR8'!C109</f>
        <v>3.1545708203511554E-2</v>
      </c>
      <c r="D109" s="1188">
        <f>'[7]p123--126socR8'!D109</f>
        <v>2.3741553611649469E-2</v>
      </c>
      <c r="E109" s="1188">
        <f>'[7]p123--126socR8'!E109</f>
        <v>2.2749875683739432E-2</v>
      </c>
      <c r="F109" s="1188">
        <f>'[7]p123--126socR8'!F109</f>
        <v>3.1188529076040215E-2</v>
      </c>
      <c r="G109" s="1188">
        <f>'[7]p123--126socR8'!G109</f>
        <v>3.2821671921540577E-2</v>
      </c>
      <c r="H109" s="1179" t="s">
        <v>188</v>
      </c>
    </row>
    <row r="110" spans="1:8" ht="18" customHeight="1" thickTop="1">
      <c r="A110" s="101" t="s">
        <v>390</v>
      </c>
      <c r="B110" s="98"/>
      <c r="C110" s="7"/>
      <c r="D110" s="7"/>
      <c r="E110" s="7"/>
      <c r="F110" s="7"/>
      <c r="G110" s="7"/>
      <c r="H110" s="265" t="s">
        <v>207</v>
      </c>
    </row>
    <row r="111" spans="1:8" ht="18" customHeight="1">
      <c r="A111" s="101" t="s">
        <v>399</v>
      </c>
      <c r="B111" s="98"/>
      <c r="C111" s="7"/>
      <c r="D111" s="7"/>
      <c r="E111" s="7"/>
      <c r="F111" s="7"/>
      <c r="G111" s="7"/>
      <c r="H111" s="118" t="s">
        <v>400</v>
      </c>
    </row>
    <row r="112" spans="1:8" ht="18" customHeight="1">
      <c r="A112" s="102"/>
      <c r="B112" s="8"/>
      <c r="C112" s="15"/>
      <c r="D112" s="15"/>
      <c r="E112" s="16"/>
      <c r="F112" s="16"/>
      <c r="G112" s="16"/>
      <c r="H112" s="81"/>
    </row>
    <row r="113" spans="1:8" ht="28.5" customHeight="1">
      <c r="A113" s="102"/>
      <c r="B113" s="8"/>
      <c r="C113" s="15"/>
      <c r="D113" s="15"/>
      <c r="E113" s="16"/>
      <c r="F113" s="16"/>
      <c r="G113" s="16"/>
      <c r="H113" s="81"/>
    </row>
    <row r="114" spans="1:8" ht="18" customHeight="1" thickBot="1">
      <c r="A114" s="888"/>
      <c r="B114" s="889"/>
      <c r="C114" s="890"/>
      <c r="D114" s="890"/>
      <c r="E114" s="891"/>
      <c r="F114" s="891"/>
      <c r="G114" s="891"/>
      <c r="H114" s="892"/>
    </row>
    <row r="115" spans="1:8" ht="13.5" customHeight="1" thickTop="1">
      <c r="A115" s="102"/>
      <c r="B115" s="8"/>
      <c r="C115" s="15"/>
      <c r="D115" s="15"/>
      <c r="E115" s="16"/>
      <c r="F115" s="16"/>
      <c r="G115" s="16"/>
      <c r="H115" s="81"/>
    </row>
    <row r="116" spans="1:8" ht="18" customHeight="1">
      <c r="A116" s="29"/>
      <c r="B116" s="52"/>
      <c r="C116" s="27"/>
      <c r="D116" s="27"/>
      <c r="E116" s="26"/>
      <c r="F116" s="26"/>
      <c r="G116" s="26"/>
      <c r="H116" s="184"/>
    </row>
    <row r="117" spans="1:8" ht="18" customHeight="1">
      <c r="A117" s="426" t="s">
        <v>391</v>
      </c>
      <c r="B117" s="427"/>
      <c r="C117" s="7"/>
      <c r="D117" s="7"/>
      <c r="E117" s="7"/>
      <c r="F117" s="7"/>
      <c r="G117" s="427"/>
      <c r="H117" s="428" t="s">
        <v>208</v>
      </c>
    </row>
    <row r="118" spans="1:8" ht="18" customHeight="1">
      <c r="A118" s="44"/>
      <c r="B118" s="20"/>
      <c r="C118" s="20"/>
      <c r="D118" s="20"/>
      <c r="E118" s="20"/>
      <c r="F118" s="20"/>
      <c r="G118" s="20"/>
      <c r="H118" s="20"/>
    </row>
    <row r="119" spans="1:8" ht="18" customHeight="1" thickBot="1">
      <c r="A119" s="18" t="s">
        <v>108</v>
      </c>
      <c r="B119" s="7"/>
      <c r="C119" s="7"/>
      <c r="D119" s="7"/>
      <c r="E119" s="7"/>
      <c r="F119" s="7"/>
      <c r="G119" s="7"/>
      <c r="H119" s="107" t="s">
        <v>211</v>
      </c>
    </row>
    <row r="120" spans="1:8" ht="18" customHeight="1" thickTop="1">
      <c r="A120" s="1212"/>
      <c r="B120" s="2298" t="s">
        <v>188</v>
      </c>
      <c r="C120" s="2298"/>
      <c r="D120" s="1213"/>
      <c r="E120" s="1174"/>
      <c r="F120" s="2294" t="s">
        <v>187</v>
      </c>
      <c r="G120" s="2294"/>
      <c r="H120" s="1174"/>
    </row>
    <row r="121" spans="1:8" ht="18" customHeight="1">
      <c r="A121" s="130"/>
      <c r="B121" s="2299" t="s">
        <v>10</v>
      </c>
      <c r="C121" s="2299"/>
      <c r="D121" s="143"/>
      <c r="E121" s="1518"/>
      <c r="F121" s="2299" t="s">
        <v>14</v>
      </c>
      <c r="G121" s="2299"/>
      <c r="H121" s="1518"/>
    </row>
    <row r="122" spans="1:8" ht="18" customHeight="1">
      <c r="A122" s="130"/>
      <c r="B122" s="1097">
        <v>2017</v>
      </c>
      <c r="C122" s="1097">
        <v>2016</v>
      </c>
      <c r="D122" s="1097"/>
      <c r="E122" s="1097"/>
      <c r="F122" s="1097">
        <v>2017</v>
      </c>
      <c r="G122" s="1097">
        <v>2016</v>
      </c>
      <c r="H122" s="1518"/>
    </row>
    <row r="123" spans="1:8" ht="18" customHeight="1">
      <c r="A123" s="130" t="s">
        <v>12</v>
      </c>
      <c r="B123" s="31"/>
      <c r="C123" s="31"/>
      <c r="D123" s="31"/>
      <c r="E123" s="31"/>
      <c r="F123" s="31"/>
      <c r="G123" s="31"/>
      <c r="H123" s="131" t="s">
        <v>209</v>
      </c>
    </row>
    <row r="124" spans="1:8" ht="18" customHeight="1">
      <c r="A124" s="54" t="s">
        <v>107</v>
      </c>
      <c r="B124" s="2019">
        <f>'[8]p123--126socR8'!B124</f>
        <v>3.1681559707554832E-2</v>
      </c>
      <c r="C124" s="1380" t="str">
        <f>'[8]p123--126socR8'!C124</f>
        <v>…</v>
      </c>
      <c r="D124" s="1380"/>
      <c r="E124" s="33"/>
      <c r="F124" s="1560">
        <f>'[8]p123--126socR8'!F124</f>
        <v>351</v>
      </c>
      <c r="G124" s="38" t="str">
        <f>'[8]p123--126socR8'!G124</f>
        <v>…</v>
      </c>
      <c r="H124" s="126" t="s">
        <v>216</v>
      </c>
    </row>
    <row r="125" spans="1:8" ht="18" customHeight="1">
      <c r="A125" s="54" t="s">
        <v>106</v>
      </c>
      <c r="B125" s="2023">
        <f>'[8]p123--126socR8'!B125</f>
        <v>2.3965141612200435E-2</v>
      </c>
      <c r="C125" s="1380" t="str">
        <f>'[8]p123--126socR8'!C125</f>
        <v>…</v>
      </c>
      <c r="D125" s="1380"/>
      <c r="E125" s="33"/>
      <c r="F125" s="1560">
        <f>'[8]p123--126socR8'!F125</f>
        <v>11</v>
      </c>
      <c r="G125" s="38" t="str">
        <f>'[8]p123--126socR8'!G125</f>
        <v>…</v>
      </c>
      <c r="H125" s="126" t="s">
        <v>217</v>
      </c>
    </row>
    <row r="126" spans="1:8" ht="18" customHeight="1">
      <c r="A126" s="1116" t="s">
        <v>402</v>
      </c>
      <c r="B126" s="2024">
        <f>'[8]p123--126socR8'!B126</f>
        <v>4.8233391818901163E-2</v>
      </c>
      <c r="C126" s="1117" t="str">
        <f>'[8]p123--126socR8'!C126</f>
        <v>…</v>
      </c>
      <c r="D126" s="1117"/>
      <c r="E126" s="653"/>
      <c r="F126" s="1553">
        <f>'[8]p123--126socR8'!F126</f>
        <v>1402</v>
      </c>
      <c r="G126" s="1847" t="str">
        <f>'[8]p123--126socR8'!G126</f>
        <v>…</v>
      </c>
      <c r="H126" s="1118" t="s">
        <v>401</v>
      </c>
    </row>
    <row r="127" spans="1:8" ht="18" customHeight="1">
      <c r="A127" s="34" t="s">
        <v>11</v>
      </c>
      <c r="B127" s="2023"/>
      <c r="C127" s="486"/>
      <c r="D127" s="486"/>
      <c r="E127" s="22"/>
      <c r="F127" s="1560"/>
      <c r="G127" s="38"/>
      <c r="H127" s="127" t="s">
        <v>210</v>
      </c>
    </row>
    <row r="128" spans="1:8" ht="18" customHeight="1">
      <c r="A128" s="54" t="s">
        <v>107</v>
      </c>
      <c r="B128" s="2023">
        <f>'[8]p123--126socR8'!B128</f>
        <v>9.5066382560236029E-3</v>
      </c>
      <c r="C128" s="1380" t="str">
        <f>'[8]p123--126socR8'!C128</f>
        <v>…</v>
      </c>
      <c r="D128" s="1380"/>
      <c r="E128" s="22"/>
      <c r="F128" s="1560">
        <f>'[8]p123--126socR8'!F128</f>
        <v>116</v>
      </c>
      <c r="G128" s="38" t="str">
        <f>'[8]p123--126socR8'!G128</f>
        <v>…</v>
      </c>
      <c r="H128" s="126" t="s">
        <v>216</v>
      </c>
    </row>
    <row r="129" spans="1:8" ht="18" customHeight="1" thickBot="1">
      <c r="A129" s="1190" t="s">
        <v>106</v>
      </c>
      <c r="B129" s="2025">
        <f>'[8]p123--126socR8'!B129</f>
        <v>1.1855174623518103E-2</v>
      </c>
      <c r="C129" s="1191" t="str">
        <f>'[8]p123--126socR8'!C129</f>
        <v>…</v>
      </c>
      <c r="D129" s="1191"/>
      <c r="E129" s="1192"/>
      <c r="F129" s="1193">
        <f>'[8]p123--126socR8'!F129</f>
        <v>37</v>
      </c>
      <c r="G129" s="1848" t="str">
        <f>'[8]p123--126socR8'!G129</f>
        <v>…</v>
      </c>
      <c r="H129" s="1194" t="s">
        <v>217</v>
      </c>
    </row>
    <row r="130" spans="1:8" ht="18" customHeight="1" thickTop="1">
      <c r="A130" s="98" t="s">
        <v>453</v>
      </c>
      <c r="B130" s="98"/>
      <c r="C130" s="98"/>
      <c r="D130" s="98"/>
      <c r="E130" s="7"/>
      <c r="F130" s="7"/>
      <c r="G130" s="7"/>
      <c r="H130" s="118" t="s">
        <v>454</v>
      </c>
    </row>
    <row r="131" spans="1:8" ht="18" customHeight="1">
      <c r="A131" s="98" t="s">
        <v>455</v>
      </c>
      <c r="B131" s="98"/>
      <c r="C131" s="98"/>
      <c r="D131" s="98"/>
      <c r="E131" s="7"/>
      <c r="F131" s="7"/>
      <c r="G131" s="7"/>
      <c r="H131" s="118" t="s">
        <v>456</v>
      </c>
    </row>
    <row r="132" spans="1:8" ht="18" customHeight="1">
      <c r="A132" s="98" t="s">
        <v>457</v>
      </c>
      <c r="B132" s="98"/>
      <c r="C132" s="98"/>
      <c r="D132" s="98"/>
      <c r="E132" s="7"/>
      <c r="F132" s="7"/>
      <c r="G132" s="7"/>
      <c r="H132" s="118" t="s">
        <v>458</v>
      </c>
    </row>
    <row r="133" spans="1:8" ht="18" customHeight="1">
      <c r="A133" s="55"/>
      <c r="B133" s="21"/>
      <c r="C133" s="56"/>
      <c r="D133" s="21"/>
      <c r="E133" s="21"/>
      <c r="F133" s="57"/>
      <c r="G133" s="21"/>
      <c r="H133" s="7"/>
    </row>
    <row r="134" spans="1:8" ht="18" customHeight="1" thickBot="1">
      <c r="A134" s="18" t="s">
        <v>109</v>
      </c>
      <c r="B134" s="7"/>
      <c r="C134" s="7"/>
      <c r="D134" s="7"/>
      <c r="E134" s="7"/>
      <c r="F134" s="7"/>
      <c r="G134" s="7"/>
      <c r="H134" s="184" t="s">
        <v>410</v>
      </c>
    </row>
    <row r="135" spans="1:8" ht="18" customHeight="1" thickTop="1">
      <c r="A135" s="1212"/>
      <c r="B135" s="2298" t="s">
        <v>188</v>
      </c>
      <c r="C135" s="2298"/>
      <c r="D135" s="1213"/>
      <c r="E135" s="1174"/>
      <c r="F135" s="2294" t="s">
        <v>187</v>
      </c>
      <c r="G135" s="2294"/>
      <c r="H135" s="1174"/>
    </row>
    <row r="136" spans="1:8" ht="18" customHeight="1">
      <c r="A136" s="130"/>
      <c r="B136" s="2299" t="s">
        <v>10</v>
      </c>
      <c r="C136" s="2299"/>
      <c r="D136" s="143"/>
      <c r="E136" s="1518"/>
      <c r="F136" s="2299" t="s">
        <v>14</v>
      </c>
      <c r="G136" s="2299"/>
      <c r="H136" s="1518"/>
    </row>
    <row r="137" spans="1:8" ht="18" customHeight="1">
      <c r="A137" s="130"/>
      <c r="B137" s="1097">
        <v>2017</v>
      </c>
      <c r="C137" s="1097">
        <v>2016</v>
      </c>
      <c r="D137" s="1097"/>
      <c r="E137" s="1097"/>
      <c r="F137" s="1097">
        <v>2017</v>
      </c>
      <c r="G137" s="1097">
        <v>2016</v>
      </c>
      <c r="H137" s="1518"/>
    </row>
    <row r="138" spans="1:8" ht="18" customHeight="1">
      <c r="A138" s="388" t="s">
        <v>502</v>
      </c>
      <c r="B138" s="2018">
        <f>'[8]p123--126socR8'!B138</f>
        <v>6.1403508771929821E-2</v>
      </c>
      <c r="C138" s="389" t="str">
        <f>'[8]p123--126socR8'!C138</f>
        <v>…</v>
      </c>
      <c r="D138" s="46"/>
      <c r="E138" s="390"/>
      <c r="F138" s="391">
        <f>'[8]p123--126socR8'!F138</f>
        <v>7</v>
      </c>
      <c r="G138" s="32" t="str">
        <f>'[8]p123--126socR8'!G138</f>
        <v>…</v>
      </c>
      <c r="H138" s="46" t="s">
        <v>503</v>
      </c>
    </row>
    <row r="139" spans="1:8" ht="18" customHeight="1">
      <c r="A139" s="388" t="s">
        <v>459</v>
      </c>
      <c r="B139" s="2018">
        <f>'[8]p123--126socR8'!B139</f>
        <v>3.3694344163658241E-2</v>
      </c>
      <c r="C139" s="389" t="str">
        <f>'[8]p123--126socR8'!C139</f>
        <v>…</v>
      </c>
      <c r="D139" s="46"/>
      <c r="E139" s="390"/>
      <c r="F139" s="391">
        <f>'[8]p123--126socR8'!F139</f>
        <v>28</v>
      </c>
      <c r="G139" s="32" t="str">
        <f>'[8]p123--126socR8'!G139</f>
        <v>…</v>
      </c>
      <c r="H139" s="46" t="s">
        <v>218</v>
      </c>
    </row>
    <row r="140" spans="1:8" ht="18" customHeight="1">
      <c r="A140" s="395" t="s">
        <v>411</v>
      </c>
      <c r="B140" s="2018">
        <f>'[8]p123--126socR8'!B140</f>
        <v>0.11649214659685864</v>
      </c>
      <c r="C140" s="389" t="str">
        <f>'[8]p123--126socR8'!C140</f>
        <v>…</v>
      </c>
      <c r="D140" s="46"/>
      <c r="E140" s="390"/>
      <c r="F140" s="391">
        <f>'[8]p123--126socR8'!F140</f>
        <v>89</v>
      </c>
      <c r="G140" s="32" t="str">
        <f>'[8]p123--126socR8'!G140</f>
        <v>…</v>
      </c>
      <c r="H140" s="46" t="s">
        <v>219</v>
      </c>
    </row>
    <row r="141" spans="1:8" ht="18" customHeight="1">
      <c r="A141" s="388" t="s">
        <v>460</v>
      </c>
      <c r="B141" s="2018">
        <f>'[8]p123--126socR8'!B141</f>
        <v>8.7401574803149612E-2</v>
      </c>
      <c r="C141" s="396" t="str">
        <f>'[8]p123--126socR8'!C141</f>
        <v>…</v>
      </c>
      <c r="D141" s="46"/>
      <c r="E141" s="46"/>
      <c r="F141" s="32">
        <f>'[8]p123--126socR8'!F141</f>
        <v>111</v>
      </c>
      <c r="G141" s="32" t="str">
        <f>'[8]p123--126socR8'!G141</f>
        <v>…</v>
      </c>
      <c r="H141" s="46" t="s">
        <v>220</v>
      </c>
    </row>
    <row r="142" spans="1:8" ht="18" customHeight="1">
      <c r="A142" s="51" t="s">
        <v>461</v>
      </c>
      <c r="B142" s="2019">
        <f>'[8]p123--126socR8'!B142</f>
        <v>0</v>
      </c>
      <c r="C142" s="271" t="str">
        <f>'[8]p123--126socR8'!C142</f>
        <v>…</v>
      </c>
      <c r="D142" s="1555"/>
      <c r="E142" s="58"/>
      <c r="F142" s="271">
        <f>'[8]p123--126socR8'!F142</f>
        <v>0</v>
      </c>
      <c r="G142" s="38" t="str">
        <f>'[8]p123--126socR8'!G142</f>
        <v>…</v>
      </c>
      <c r="H142" s="59" t="s">
        <v>221</v>
      </c>
    </row>
    <row r="143" spans="1:8" ht="18" customHeight="1">
      <c r="A143" s="51" t="s">
        <v>125</v>
      </c>
      <c r="B143" s="2019">
        <f>'[8]p123--126socR8'!B143</f>
        <v>0.12432432432432433</v>
      </c>
      <c r="C143" s="271" t="str">
        <f>'[8]p123--126socR8'!C143</f>
        <v>…</v>
      </c>
      <c r="D143" s="50"/>
      <c r="E143" s="58"/>
      <c r="F143" s="271">
        <f>'[8]p123--126socR8'!F143</f>
        <v>46</v>
      </c>
      <c r="G143" s="38" t="str">
        <f>'[8]p123--126socR8'!G143</f>
        <v>…</v>
      </c>
      <c r="H143" s="59" t="s">
        <v>439</v>
      </c>
    </row>
    <row r="144" spans="1:8" ht="18" customHeight="1">
      <c r="A144" s="395" t="s">
        <v>13</v>
      </c>
      <c r="B144" s="2018">
        <f>'[8]p123--126socR8'!B144</f>
        <v>7.792207792207792E-2</v>
      </c>
      <c r="C144" s="1849" t="str">
        <f>'[8]p123--126socR8'!C144</f>
        <v>…</v>
      </c>
      <c r="D144" s="262"/>
      <c r="E144" s="46"/>
      <c r="F144" s="391">
        <f>'[8]p123--126socR8'!F144</f>
        <v>6</v>
      </c>
      <c r="G144" s="32" t="str">
        <f>'[8]p123--126socR8'!G144</f>
        <v>…</v>
      </c>
      <c r="H144" s="397" t="s">
        <v>222</v>
      </c>
    </row>
    <row r="145" spans="1:8" ht="18" customHeight="1" thickBot="1">
      <c r="A145" s="1195" t="s">
        <v>85</v>
      </c>
      <c r="B145" s="2020">
        <f>'[8]p123--126socR8'!B145</f>
        <v>3.8461538461538464E-2</v>
      </c>
      <c r="C145" s="1850" t="str">
        <f>'[8]p123--126socR8'!C145</f>
        <v>…</v>
      </c>
      <c r="D145" s="1196"/>
      <c r="E145" s="1196"/>
      <c r="F145" s="1197">
        <f>'[8]p123--126socR8'!F145</f>
        <v>1</v>
      </c>
      <c r="G145" s="1296" t="str">
        <f>'[8]p123--126socR8'!G145</f>
        <v>…</v>
      </c>
      <c r="H145" s="1198" t="s">
        <v>223</v>
      </c>
    </row>
    <row r="146" spans="1:8" ht="18" customHeight="1" thickTop="1">
      <c r="A146" s="98" t="s">
        <v>462</v>
      </c>
      <c r="B146" s="98"/>
      <c r="C146" s="98"/>
      <c r="D146" s="98"/>
      <c r="E146" s="7"/>
      <c r="F146" s="7"/>
      <c r="G146" s="7"/>
      <c r="H146" s="7"/>
    </row>
    <row r="147" spans="1:8" ht="18" customHeight="1">
      <c r="A147" s="98" t="s">
        <v>95</v>
      </c>
      <c r="B147" s="98"/>
      <c r="C147" s="98"/>
      <c r="D147" s="98"/>
      <c r="E147" s="7"/>
      <c r="F147" s="7"/>
      <c r="G147" s="7"/>
      <c r="H147" s="118" t="s">
        <v>224</v>
      </c>
    </row>
    <row r="148" spans="1:8" ht="18" customHeight="1">
      <c r="A148" s="98" t="s">
        <v>463</v>
      </c>
      <c r="B148" s="98"/>
      <c r="C148" s="98"/>
      <c r="D148" s="98"/>
      <c r="E148" s="7"/>
      <c r="F148" s="7"/>
      <c r="G148" s="7"/>
      <c r="H148" s="118" t="s">
        <v>464</v>
      </c>
    </row>
    <row r="149" spans="1:8" ht="18" customHeight="1">
      <c r="A149" s="98"/>
      <c r="B149" s="98"/>
      <c r="C149" s="98"/>
      <c r="D149" s="98"/>
      <c r="E149" s="7"/>
      <c r="F149" s="7"/>
      <c r="G149" s="7"/>
      <c r="H149" s="118"/>
    </row>
    <row r="150" spans="1:8" ht="18" customHeight="1">
      <c r="A150" s="2300" t="s">
        <v>160</v>
      </c>
      <c r="B150" s="2300"/>
      <c r="C150" s="7"/>
      <c r="D150" s="7"/>
      <c r="E150" s="7"/>
      <c r="F150" s="7"/>
      <c r="G150" s="7"/>
      <c r="H150" s="107" t="s">
        <v>226</v>
      </c>
    </row>
    <row r="151" spans="1:8" ht="18" customHeight="1" thickBot="1">
      <c r="A151" s="2301" t="s">
        <v>560</v>
      </c>
      <c r="B151" s="2301"/>
      <c r="C151" s="2301"/>
      <c r="D151" s="7"/>
      <c r="E151" s="7"/>
      <c r="F151" s="7"/>
      <c r="G151" s="7"/>
      <c r="H151" s="133" t="s">
        <v>562</v>
      </c>
    </row>
    <row r="152" spans="1:8" ht="18" customHeight="1" thickTop="1">
      <c r="A152" s="1212"/>
      <c r="B152" s="2298" t="s">
        <v>188</v>
      </c>
      <c r="C152" s="2298"/>
      <c r="D152" s="1213"/>
      <c r="E152" s="1174"/>
      <c r="F152" s="2294" t="s">
        <v>187</v>
      </c>
      <c r="G152" s="2294"/>
      <c r="H152" s="1174"/>
    </row>
    <row r="153" spans="1:8" ht="18" customHeight="1">
      <c r="A153" s="130"/>
      <c r="B153" s="2299" t="s">
        <v>10</v>
      </c>
      <c r="C153" s="2299"/>
      <c r="D153" s="143"/>
      <c r="E153" s="1518"/>
      <c r="F153" s="2299" t="s">
        <v>14</v>
      </c>
      <c r="G153" s="2299"/>
      <c r="H153" s="1518"/>
    </row>
    <row r="154" spans="1:8" ht="18" customHeight="1">
      <c r="A154" s="130"/>
      <c r="B154" s="1097">
        <v>2017</v>
      </c>
      <c r="C154" s="1097">
        <v>2016</v>
      </c>
      <c r="D154" s="1097"/>
      <c r="E154" s="1097"/>
      <c r="F154" s="1097">
        <v>2017</v>
      </c>
      <c r="G154" s="1097">
        <v>2016</v>
      </c>
      <c r="H154" s="1518"/>
    </row>
    <row r="155" spans="1:8" ht="36" customHeight="1">
      <c r="A155" s="105" t="s">
        <v>161</v>
      </c>
      <c r="B155" s="2021">
        <f>'[8]p123--126socR8'!B155</f>
        <v>4.6726424607846762E-2</v>
      </c>
      <c r="C155" s="480">
        <f>'[8]p123--126socR8'!C155</f>
        <v>4.6574954723248858E-2</v>
      </c>
      <c r="D155" s="1827"/>
      <c r="E155" s="1827"/>
      <c r="F155" s="195">
        <f>'[8]p123--126socR8'!F155</f>
        <v>141602</v>
      </c>
      <c r="G155" s="2026">
        <f>'[8]p123--126socR8'!G155</f>
        <v>140851</v>
      </c>
      <c r="H155" s="132" t="s">
        <v>225</v>
      </c>
    </row>
    <row r="156" spans="1:8" ht="18" customHeight="1" thickBot="1">
      <c r="A156" s="1199" t="s">
        <v>162</v>
      </c>
      <c r="B156" s="2022">
        <f>'[8]p123--126socR8'!B156</f>
        <v>4.8988283124686061E-2</v>
      </c>
      <c r="C156" s="1200">
        <f>'[8]p123--126socR8'!C156</f>
        <v>4.9428299464220837E-2</v>
      </c>
      <c r="D156" s="1828"/>
      <c r="E156" s="1828"/>
      <c r="F156" s="1203">
        <f>'[8]p123--126socR8'!F156</f>
        <v>319600</v>
      </c>
      <c r="G156" s="2027">
        <f>'[8]p123--126socR8'!G156</f>
        <v>300659</v>
      </c>
      <c r="H156" s="1204" t="s">
        <v>427</v>
      </c>
    </row>
    <row r="157" spans="1:8" ht="18" customHeight="1" thickTop="1">
      <c r="A157" s="102" t="s">
        <v>440</v>
      </c>
      <c r="B157" s="7"/>
      <c r="C157" s="7"/>
      <c r="D157" s="7"/>
      <c r="E157" s="7"/>
      <c r="F157" s="7"/>
      <c r="G157" s="7"/>
      <c r="H157" s="118" t="s">
        <v>429</v>
      </c>
    </row>
    <row r="158" spans="1:8" ht="18" customHeight="1">
      <c r="A158" s="924" t="s">
        <v>403</v>
      </c>
      <c r="B158" s="925"/>
      <c r="C158" s="925"/>
      <c r="D158" s="925"/>
      <c r="E158" s="925"/>
      <c r="F158" s="925"/>
      <c r="G158" s="925"/>
      <c r="H158" s="926" t="s">
        <v>606</v>
      </c>
    </row>
    <row r="159" spans="1:8" ht="18" customHeight="1">
      <c r="A159" s="924"/>
      <c r="B159" s="925"/>
      <c r="C159" s="925"/>
      <c r="D159" s="925"/>
      <c r="E159" s="925"/>
      <c r="F159" s="925"/>
      <c r="G159" s="925"/>
      <c r="H159" s="926"/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924"/>
      <c r="B161" s="925"/>
      <c r="C161" s="925"/>
      <c r="D161" s="925"/>
      <c r="E161" s="925"/>
      <c r="F161" s="925"/>
      <c r="G161" s="925"/>
      <c r="H161" s="926"/>
    </row>
    <row r="162" spans="1:8" ht="18" customHeight="1">
      <c r="A162" s="924"/>
      <c r="B162" s="925"/>
      <c r="C162" s="925"/>
      <c r="D162" s="925"/>
      <c r="E162" s="925"/>
      <c r="F162" s="925"/>
      <c r="G162" s="925"/>
      <c r="H162" s="926"/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924"/>
      <c r="B164" s="925"/>
      <c r="C164" s="925"/>
      <c r="D164" s="925"/>
      <c r="E164" s="925"/>
      <c r="F164" s="925"/>
      <c r="G164" s="925"/>
      <c r="H164" s="926"/>
    </row>
    <row r="165" spans="1:8" ht="18" customHeight="1">
      <c r="A165" s="924"/>
      <c r="B165" s="925"/>
      <c r="C165" s="925"/>
      <c r="D165" s="925"/>
      <c r="E165" s="925"/>
      <c r="F165" s="925"/>
      <c r="G165" s="925"/>
      <c r="H165" s="926"/>
    </row>
    <row r="166" spans="1:8" ht="18" customHeight="1">
      <c r="A166" s="924"/>
      <c r="B166" s="925"/>
      <c r="C166" s="925"/>
      <c r="D166" s="925"/>
      <c r="E166" s="925"/>
      <c r="F166" s="925"/>
      <c r="G166" s="925"/>
      <c r="H166" s="926"/>
    </row>
    <row r="167" spans="1:8" ht="18" customHeight="1">
      <c r="A167" s="924"/>
      <c r="B167" s="925"/>
      <c r="C167" s="925"/>
      <c r="D167" s="925"/>
      <c r="E167" s="925"/>
      <c r="F167" s="925"/>
      <c r="G167" s="925"/>
      <c r="H167" s="926"/>
    </row>
    <row r="168" spans="1:8" ht="18" customHeight="1">
      <c r="A168" s="924"/>
      <c r="B168" s="925"/>
      <c r="C168" s="925"/>
      <c r="D168" s="925"/>
      <c r="E168" s="925"/>
      <c r="F168" s="925"/>
      <c r="G168" s="925"/>
      <c r="H168" s="926"/>
    </row>
    <row r="169" spans="1:8" ht="28.5" customHeight="1">
      <c r="A169" s="924"/>
      <c r="B169" s="925"/>
      <c r="C169" s="925"/>
      <c r="D169" s="925"/>
      <c r="E169" s="925"/>
      <c r="F169" s="925"/>
      <c r="G169" s="925"/>
      <c r="H169" s="926"/>
    </row>
    <row r="170" spans="1:8" ht="18" customHeight="1">
      <c r="A170" s="508"/>
      <c r="B170" s="620"/>
      <c r="C170" s="94"/>
      <c r="D170" s="21"/>
      <c r="E170" s="52"/>
      <c r="F170" s="57"/>
      <c r="G170" s="52"/>
    </row>
    <row r="171" spans="1:8" ht="18" customHeight="1" thickBot="1">
      <c r="A171" s="924"/>
      <c r="B171" s="925"/>
      <c r="C171" s="925"/>
      <c r="D171" s="925"/>
      <c r="E171" s="925"/>
      <c r="F171" s="925"/>
      <c r="G171" s="925"/>
      <c r="H171" s="926"/>
    </row>
    <row r="172" spans="1:8" ht="13.5" customHeight="1" thickTop="1">
      <c r="A172" s="927"/>
      <c r="B172" s="942"/>
      <c r="C172" s="942"/>
      <c r="D172" s="942"/>
      <c r="E172" s="942"/>
      <c r="F172" s="942"/>
      <c r="G172" s="942"/>
      <c r="H172" s="943"/>
    </row>
    <row r="173" spans="1:8" ht="18" customHeight="1">
      <c r="A173" s="508"/>
      <c r="B173" s="1550"/>
      <c r="C173" s="94"/>
      <c r="D173" s="21"/>
      <c r="E173" s="52"/>
      <c r="F173" s="57"/>
      <c r="G173" s="52"/>
    </row>
    <row r="174" spans="1:8" ht="18" customHeight="1">
      <c r="A174" s="449" t="s">
        <v>558</v>
      </c>
      <c r="B174" s="20"/>
      <c r="C174" s="20"/>
      <c r="D174" s="7"/>
      <c r="E174" s="7"/>
      <c r="F174" s="7"/>
      <c r="G174" s="7"/>
      <c r="H174" s="133" t="s">
        <v>559</v>
      </c>
    </row>
    <row r="175" spans="1:8" ht="18" customHeight="1" thickBot="1">
      <c r="A175" s="28" t="s">
        <v>465</v>
      </c>
      <c r="B175" s="20"/>
      <c r="C175" s="20"/>
      <c r="D175" s="7"/>
      <c r="E175" s="7"/>
      <c r="F175" s="7"/>
      <c r="G175" s="7"/>
      <c r="H175" s="133" t="s">
        <v>466</v>
      </c>
    </row>
    <row r="176" spans="1:8" ht="36" customHeight="1" thickTop="1">
      <c r="A176" s="1210"/>
      <c r="B176" s="2298" t="s">
        <v>188</v>
      </c>
      <c r="C176" s="2298"/>
      <c r="D176" s="1517" t="s">
        <v>435</v>
      </c>
      <c r="E176" s="2298" t="s">
        <v>188</v>
      </c>
      <c r="F176" s="2298"/>
      <c r="G176" s="1517" t="s">
        <v>187</v>
      </c>
      <c r="H176" s="1209"/>
    </row>
    <row r="177" spans="1:8" ht="18" customHeight="1">
      <c r="A177" s="31"/>
      <c r="B177" s="2299" t="s">
        <v>10</v>
      </c>
      <c r="C177" s="2299"/>
      <c r="D177" s="1518" t="s">
        <v>428</v>
      </c>
      <c r="E177" s="2299" t="s">
        <v>10</v>
      </c>
      <c r="F177" s="2299"/>
      <c r="G177" s="1518" t="s">
        <v>14</v>
      </c>
      <c r="H177" s="136"/>
    </row>
    <row r="178" spans="1:8" ht="18" customHeight="1">
      <c r="A178" s="1101" t="s">
        <v>1222</v>
      </c>
      <c r="B178" s="1124"/>
      <c r="C178" s="74"/>
      <c r="D178" s="74"/>
      <c r="E178" s="74"/>
      <c r="F178" s="74"/>
      <c r="G178" s="74"/>
      <c r="H178" s="397" t="s">
        <v>1223</v>
      </c>
    </row>
    <row r="179" spans="1:8" ht="36" customHeight="1">
      <c r="A179" s="134" t="s">
        <v>161</v>
      </c>
      <c r="B179" s="2303">
        <f>'[8]p123--126socR8'!B179:C179</f>
        <v>1.785057620479296E-2</v>
      </c>
      <c r="C179" s="2303"/>
      <c r="D179" s="1123">
        <f>'[8]p123--126socR8'!D179</f>
        <v>36164</v>
      </c>
      <c r="E179" s="2303">
        <f>'[8]p123--126socR8'!E179:F179</f>
        <v>1.5895774050313453E-2</v>
      </c>
      <c r="F179" s="2303"/>
      <c r="G179" s="243">
        <f>'[8]p123--126socR8'!G179</f>
        <v>2173</v>
      </c>
      <c r="H179" s="135" t="s">
        <v>225</v>
      </c>
    </row>
    <row r="180" spans="1:8" ht="18" customHeight="1">
      <c r="A180" s="73" t="s">
        <v>162</v>
      </c>
      <c r="B180" s="2292">
        <f>'[8]p123--126socR8'!B180:C180</f>
        <v>1.116884313077381E-2</v>
      </c>
      <c r="C180" s="2292"/>
      <c r="D180" s="243">
        <f>'[8]p123--126socR8'!D180</f>
        <v>19159</v>
      </c>
      <c r="E180" s="2292">
        <f>'[8]p123--126socR8'!E180:F180</f>
        <v>1.1350632920389205E-2</v>
      </c>
      <c r="F180" s="2292"/>
      <c r="G180" s="242">
        <f>'[8]p123--126socR8'!G180</f>
        <v>1597</v>
      </c>
      <c r="H180" s="109" t="s">
        <v>427</v>
      </c>
    </row>
    <row r="181" spans="1:8" ht="18" customHeight="1">
      <c r="A181" s="93"/>
      <c r="B181" s="1119"/>
      <c r="C181" s="1119"/>
      <c r="D181" s="1120"/>
      <c r="E181" s="1119"/>
      <c r="F181" s="1119"/>
      <c r="G181" s="1121"/>
      <c r="H181" s="1122"/>
    </row>
    <row r="182" spans="1:8" ht="18" customHeight="1">
      <c r="A182" s="1102" t="s">
        <v>1224</v>
      </c>
      <c r="B182" s="723"/>
      <c r="C182" s="262"/>
      <c r="D182" s="262"/>
      <c r="E182" s="262"/>
      <c r="F182" s="262"/>
      <c r="G182" s="262"/>
      <c r="H182" s="1125" t="s">
        <v>1225</v>
      </c>
    </row>
    <row r="183" spans="1:8" ht="36" customHeight="1">
      <c r="A183" s="134" t="s">
        <v>161</v>
      </c>
      <c r="B183" s="2292">
        <f>'[8]p123--126socR8'!B183:C183</f>
        <v>1.7673917248183731E-2</v>
      </c>
      <c r="C183" s="2292"/>
      <c r="D183" s="244">
        <f>'[8]p123--126socR8'!D183</f>
        <v>40663</v>
      </c>
      <c r="E183" s="2292">
        <f>'[8]p123--126socR8'!E183:F183</f>
        <v>1.5996653936081951E-2</v>
      </c>
      <c r="F183" s="2292"/>
      <c r="G183" s="195">
        <f>'[8]p123--126socR8'!G183</f>
        <v>2333</v>
      </c>
      <c r="H183" s="135" t="s">
        <v>225</v>
      </c>
    </row>
    <row r="184" spans="1:8" ht="18" customHeight="1" thickBot="1">
      <c r="A184" s="1199" t="s">
        <v>162</v>
      </c>
      <c r="B184" s="2293">
        <f>'[8]p123--126socR8'!B184:C184</f>
        <v>1.421312627114669E-2</v>
      </c>
      <c r="C184" s="2293"/>
      <c r="D184" s="1203">
        <f>'[8]p123--126socR8'!D184</f>
        <v>26968</v>
      </c>
      <c r="E184" s="2293">
        <f>'[8]p123--126socR8'!E184:F184</f>
        <v>1.1596456601341069E-2</v>
      </c>
      <c r="F184" s="2293"/>
      <c r="G184" s="1205">
        <f>'[8]p123--126socR8'!G184</f>
        <v>1745</v>
      </c>
      <c r="H184" s="1204" t="s">
        <v>427</v>
      </c>
    </row>
    <row r="185" spans="1:8" ht="18" customHeight="1" thickTop="1">
      <c r="A185" s="102" t="s">
        <v>437</v>
      </c>
      <c r="B185" s="7"/>
      <c r="C185" s="7"/>
      <c r="D185" s="7"/>
      <c r="E185" s="7"/>
      <c r="F185" s="7"/>
      <c r="G185" s="7"/>
      <c r="H185" s="118" t="s">
        <v>429</v>
      </c>
    </row>
    <row r="186" spans="1:8" ht="18" customHeight="1">
      <c r="A186" s="102" t="s">
        <v>431</v>
      </c>
      <c r="B186" s="7"/>
      <c r="C186" s="7"/>
      <c r="D186" s="7"/>
      <c r="E186" s="7"/>
      <c r="F186" s="7"/>
      <c r="G186" s="7"/>
      <c r="H186" s="118" t="s">
        <v>430</v>
      </c>
    </row>
    <row r="187" spans="1:8" ht="18" customHeight="1">
      <c r="A187" s="102" t="s">
        <v>403</v>
      </c>
      <c r="B187" s="7"/>
      <c r="C187" s="7"/>
      <c r="D187" s="7"/>
      <c r="E187" s="7"/>
      <c r="F187" s="7"/>
      <c r="G187" s="7"/>
      <c r="H187" s="118" t="s">
        <v>606</v>
      </c>
    </row>
    <row r="188" spans="1:8" ht="18" customHeight="1">
      <c r="A188" s="7"/>
      <c r="B188" s="7"/>
      <c r="C188" s="7"/>
      <c r="D188" s="7"/>
      <c r="E188" s="7"/>
      <c r="F188" s="7"/>
      <c r="G188" s="7"/>
    </row>
    <row r="189" spans="1:8" ht="18" customHeight="1">
      <c r="A189" s="426" t="s">
        <v>96</v>
      </c>
      <c r="B189" s="427"/>
      <c r="G189" s="427"/>
      <c r="H189" s="428" t="s">
        <v>228</v>
      </c>
    </row>
    <row r="190" spans="1:8" ht="18" customHeight="1">
      <c r="A190" s="44"/>
      <c r="B190" s="20"/>
      <c r="C190" s="39"/>
      <c r="D190" s="39"/>
      <c r="E190" s="39"/>
      <c r="F190" s="39"/>
      <c r="G190" s="39"/>
    </row>
    <row r="191" spans="1:8" ht="18" customHeight="1" thickBot="1">
      <c r="A191" s="2297" t="s">
        <v>177</v>
      </c>
      <c r="B191" s="2297"/>
      <c r="H191" s="107" t="s">
        <v>234</v>
      </c>
    </row>
    <row r="192" spans="1:8" ht="18" customHeight="1" thickTop="1">
      <c r="A192" s="1208"/>
      <c r="B192" s="2296" t="s">
        <v>191</v>
      </c>
      <c r="C192" s="2296"/>
      <c r="D192" s="2296" t="s">
        <v>200</v>
      </c>
      <c r="E192" s="2296"/>
      <c r="F192" s="2294" t="s">
        <v>229</v>
      </c>
      <c r="G192" s="2294"/>
      <c r="H192" s="1209"/>
    </row>
    <row r="193" spans="1:8" ht="18" customHeight="1">
      <c r="A193" s="67"/>
      <c r="B193" s="2295" t="s">
        <v>4</v>
      </c>
      <c r="C193" s="2295"/>
      <c r="D193" s="2295" t="s">
        <v>6</v>
      </c>
      <c r="E193" s="2295"/>
      <c r="F193" s="2295" t="s">
        <v>100</v>
      </c>
      <c r="G193" s="2295"/>
      <c r="H193" s="136"/>
    </row>
    <row r="194" spans="1:8" ht="18" customHeight="1">
      <c r="A194" s="31"/>
      <c r="B194" s="1097">
        <v>2017</v>
      </c>
      <c r="C194" s="1097">
        <v>2016</v>
      </c>
      <c r="D194" s="1097">
        <v>2017</v>
      </c>
      <c r="E194" s="1097">
        <v>2016</v>
      </c>
      <c r="F194" s="1097">
        <v>2017</v>
      </c>
      <c r="G194" s="1097">
        <v>2016</v>
      </c>
      <c r="H194" s="115"/>
    </row>
    <row r="195" spans="1:8" ht="18" customHeight="1">
      <c r="A195" s="137" t="s">
        <v>126</v>
      </c>
      <c r="B195" s="277" t="s">
        <v>871</v>
      </c>
      <c r="C195" s="277" t="s">
        <v>871</v>
      </c>
      <c r="D195" s="277" t="s">
        <v>871</v>
      </c>
      <c r="E195" s="277" t="s">
        <v>871</v>
      </c>
      <c r="F195" s="277" t="s">
        <v>871</v>
      </c>
      <c r="G195" s="277" t="s">
        <v>871</v>
      </c>
      <c r="H195" s="139" t="s">
        <v>230</v>
      </c>
    </row>
    <row r="196" spans="1:8" ht="18" customHeight="1">
      <c r="A196" s="60" t="s">
        <v>467</v>
      </c>
      <c r="B196" s="271">
        <f>F196+D196</f>
        <v>23</v>
      </c>
      <c r="C196" s="1915">
        <f>G196+E196</f>
        <v>24</v>
      </c>
      <c r="D196" s="271">
        <v>2</v>
      </c>
      <c r="E196" s="1914">
        <v>2</v>
      </c>
      <c r="F196" s="271">
        <v>21</v>
      </c>
      <c r="G196" s="1914">
        <v>22</v>
      </c>
      <c r="H196" s="139" t="s">
        <v>486</v>
      </c>
    </row>
    <row r="197" spans="1:8" ht="18" customHeight="1">
      <c r="A197" s="60" t="s">
        <v>181</v>
      </c>
      <c r="B197" s="271">
        <f>F197+D197</f>
        <v>1</v>
      </c>
      <c r="C197" s="1915">
        <f>G197+E197</f>
        <v>1</v>
      </c>
      <c r="D197" s="2001">
        <v>0</v>
      </c>
      <c r="E197" s="2001">
        <v>0</v>
      </c>
      <c r="F197" s="271">
        <v>1</v>
      </c>
      <c r="G197" s="1914">
        <v>1</v>
      </c>
      <c r="H197" s="139" t="s">
        <v>231</v>
      </c>
    </row>
    <row r="198" spans="1:8" ht="18" customHeight="1">
      <c r="A198" s="60" t="s">
        <v>97</v>
      </c>
      <c r="B198" s="271">
        <f t="shared" ref="B198:B201" si="0">F198+D198</f>
        <v>27</v>
      </c>
      <c r="C198" s="1915">
        <f t="shared" ref="C198:C201" si="1">G198+E198</f>
        <v>29</v>
      </c>
      <c r="D198" s="271">
        <v>2</v>
      </c>
      <c r="E198" s="271">
        <v>2</v>
      </c>
      <c r="F198" s="271">
        <v>25</v>
      </c>
      <c r="G198" s="271">
        <v>27</v>
      </c>
      <c r="H198" s="139" t="s">
        <v>485</v>
      </c>
    </row>
    <row r="199" spans="1:8" ht="18" customHeight="1">
      <c r="A199" s="60" t="s">
        <v>98</v>
      </c>
      <c r="B199" s="271">
        <f t="shared" si="0"/>
        <v>6</v>
      </c>
      <c r="C199" s="1915">
        <f t="shared" si="1"/>
        <v>6</v>
      </c>
      <c r="D199" s="1804">
        <v>0</v>
      </c>
      <c r="E199" s="1804">
        <v>0</v>
      </c>
      <c r="F199" s="271">
        <v>6</v>
      </c>
      <c r="G199" s="277">
        <v>6</v>
      </c>
      <c r="H199" s="139" t="s">
        <v>436</v>
      </c>
    </row>
    <row r="200" spans="1:8" ht="18" customHeight="1">
      <c r="A200" s="60" t="s">
        <v>99</v>
      </c>
      <c r="B200" s="271">
        <f t="shared" si="0"/>
        <v>123</v>
      </c>
      <c r="C200" s="1915">
        <f t="shared" si="1"/>
        <v>117</v>
      </c>
      <c r="D200" s="1804">
        <v>0</v>
      </c>
      <c r="E200" s="1804">
        <v>0</v>
      </c>
      <c r="F200" s="271">
        <v>123</v>
      </c>
      <c r="G200" s="271">
        <v>117</v>
      </c>
      <c r="H200" s="139" t="s">
        <v>232</v>
      </c>
    </row>
    <row r="201" spans="1:8" ht="18" customHeight="1" thickBot="1">
      <c r="A201" s="1206" t="s">
        <v>178</v>
      </c>
      <c r="B201" s="1202">
        <f t="shared" si="0"/>
        <v>29</v>
      </c>
      <c r="C201" s="1202">
        <f t="shared" si="1"/>
        <v>29</v>
      </c>
      <c r="D201" s="1202">
        <v>9</v>
      </c>
      <c r="E201" s="1202">
        <v>9</v>
      </c>
      <c r="F201" s="1202">
        <v>20</v>
      </c>
      <c r="G201" s="1202">
        <v>20</v>
      </c>
      <c r="H201" s="1207" t="s">
        <v>233</v>
      </c>
    </row>
    <row r="202" spans="1:8" ht="18" customHeight="1" thickTop="1">
      <c r="A202" s="98" t="s">
        <v>1226</v>
      </c>
      <c r="H202" s="81" t="s">
        <v>1227</v>
      </c>
    </row>
    <row r="203" spans="1:8" ht="18" customHeight="1">
      <c r="A203" s="17"/>
    </row>
    <row r="204" spans="1:8" ht="18" customHeight="1">
      <c r="A204" s="17"/>
    </row>
    <row r="205" spans="1:8" ht="18" customHeight="1"/>
    <row r="206" spans="1:8" ht="18" customHeight="1"/>
    <row r="207" spans="1:8" ht="18" customHeight="1"/>
    <row r="208" spans="1: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26.25" customHeight="1"/>
    <row r="225" spans="1:8" ht="18" customHeight="1"/>
    <row r="226" spans="1:8" ht="18" customHeight="1" thickBot="1"/>
    <row r="227" spans="1:8" ht="13.5" customHeight="1" thickTop="1">
      <c r="A227" s="914"/>
      <c r="B227" s="914"/>
      <c r="C227" s="914"/>
      <c r="D227" s="914"/>
      <c r="E227" s="914"/>
      <c r="F227" s="914"/>
      <c r="G227" s="914"/>
      <c r="H227" s="914"/>
    </row>
    <row r="228" spans="1:8" ht="18" customHeight="1"/>
    <row r="229" spans="1:8" ht="18" customHeight="1"/>
    <row r="230" spans="1:8" ht="18" customHeight="1"/>
    <row r="231" spans="1:8" ht="18" customHeight="1"/>
    <row r="232" spans="1:8" ht="18" customHeight="1"/>
    <row r="233" spans="1:8" ht="18" customHeight="1"/>
    <row r="234" spans="1:8" ht="18" customHeight="1"/>
    <row r="235" spans="1:8" ht="18" customHeight="1"/>
    <row r="236" spans="1:8" ht="18" customHeight="1"/>
    <row r="237" spans="1:8" ht="18" customHeight="1"/>
    <row r="238" spans="1:8" ht="18" customHeight="1"/>
    <row r="239" spans="1:8" ht="18" customHeight="1"/>
    <row r="240" spans="1:8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</sheetData>
  <mergeCells count="63">
    <mergeCell ref="A191:B191"/>
    <mergeCell ref="B192:C192"/>
    <mergeCell ref="D192:E192"/>
    <mergeCell ref="F192:G192"/>
    <mergeCell ref="B193:C193"/>
    <mergeCell ref="D193:E193"/>
    <mergeCell ref="F193:G193"/>
    <mergeCell ref="B180:C180"/>
    <mergeCell ref="E180:F180"/>
    <mergeCell ref="B183:C183"/>
    <mergeCell ref="E183:F183"/>
    <mergeCell ref="B184:C184"/>
    <mergeCell ref="E184:F184"/>
    <mergeCell ref="B176:C176"/>
    <mergeCell ref="E176:F176"/>
    <mergeCell ref="B177:C177"/>
    <mergeCell ref="E177:F177"/>
    <mergeCell ref="B179:C179"/>
    <mergeCell ref="E179:F179"/>
    <mergeCell ref="A150:B150"/>
    <mergeCell ref="A151:C151"/>
    <mergeCell ref="B152:C152"/>
    <mergeCell ref="F152:G152"/>
    <mergeCell ref="B153:C153"/>
    <mergeCell ref="F153:G153"/>
    <mergeCell ref="B121:C121"/>
    <mergeCell ref="F121:G121"/>
    <mergeCell ref="B135:C135"/>
    <mergeCell ref="F135:G135"/>
    <mergeCell ref="B136:C136"/>
    <mergeCell ref="F136:G136"/>
    <mergeCell ref="B97:C97"/>
    <mergeCell ref="D97:E97"/>
    <mergeCell ref="F97:G97"/>
    <mergeCell ref="B120:C120"/>
    <mergeCell ref="F120:G120"/>
    <mergeCell ref="E39:G39"/>
    <mergeCell ref="E61:G61"/>
    <mergeCell ref="E78:G78"/>
    <mergeCell ref="B96:C96"/>
    <mergeCell ref="D96:E96"/>
    <mergeCell ref="F96:G96"/>
    <mergeCell ref="F26:H26"/>
    <mergeCell ref="B28:C28"/>
    <mergeCell ref="D28:E28"/>
    <mergeCell ref="F28:G28"/>
    <mergeCell ref="B29:C29"/>
    <mergeCell ref="D29:E29"/>
    <mergeCell ref="F29:G29"/>
    <mergeCell ref="F16:H16"/>
    <mergeCell ref="B18:C18"/>
    <mergeCell ref="D18:E18"/>
    <mergeCell ref="F18:G18"/>
    <mergeCell ref="B19:C19"/>
    <mergeCell ref="D19:E19"/>
    <mergeCell ref="F19:G19"/>
    <mergeCell ref="D12:E12"/>
    <mergeCell ref="B7:C7"/>
    <mergeCell ref="D7:E7"/>
    <mergeCell ref="F7:G7"/>
    <mergeCell ref="B8:C8"/>
    <mergeCell ref="D8:E8"/>
    <mergeCell ref="F8:G8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>
  <sheetPr codeName="Feuil53"/>
  <dimension ref="A1:P286"/>
  <sheetViews>
    <sheetView showGridLines="0" topLeftCell="A115" zoomScaleNormal="100" workbookViewId="0">
      <selection activeCell="A130" sqref="A130:M130"/>
    </sheetView>
  </sheetViews>
  <sheetFormatPr baseColWidth="10" defaultColWidth="9.33203125" defaultRowHeight="12.75"/>
  <cols>
    <col min="1" max="1" width="25.1640625" style="81" customWidth="1"/>
    <col min="2" max="2" width="10.6640625" style="81" customWidth="1"/>
    <col min="3" max="3" width="10.1640625" style="81" customWidth="1"/>
    <col min="4" max="4" width="8.83203125" style="81" customWidth="1"/>
    <col min="5" max="5" width="9.83203125" style="81" customWidth="1"/>
    <col min="6" max="7" width="9.33203125" style="81" customWidth="1"/>
    <col min="8" max="9" width="9.5" style="81" customWidth="1"/>
    <col min="10" max="10" width="10.5" style="81" customWidth="1"/>
    <col min="11" max="11" width="9.33203125" style="81" customWidth="1"/>
    <col min="12" max="12" width="7.83203125" style="81" customWidth="1"/>
    <col min="13" max="13" width="12.1640625" style="81" customWidth="1"/>
    <col min="14" max="15" width="11.83203125" style="81" customWidth="1"/>
    <col min="16" max="16" width="12" style="81" customWidth="1"/>
    <col min="17" max="17" width="12.33203125" style="81" customWidth="1"/>
    <col min="18" max="19" width="11.83203125" style="81" bestFit="1" customWidth="1"/>
    <col min="20" max="16384" width="9.33203125" style="81"/>
  </cols>
  <sheetData>
    <row r="1" spans="1:13" ht="33" customHeight="1">
      <c r="A1" s="260" t="s">
        <v>235</v>
      </c>
      <c r="M1" s="261" t="s">
        <v>236</v>
      </c>
    </row>
    <row r="2" spans="1:13" ht="18" customHeight="1">
      <c r="A2" s="262"/>
    </row>
    <row r="3" spans="1:13" ht="18" customHeight="1">
      <c r="A3" s="431" t="s">
        <v>848</v>
      </c>
      <c r="B3" s="427"/>
      <c r="C3" s="263"/>
      <c r="K3" s="427"/>
      <c r="L3" s="427"/>
      <c r="M3" s="428" t="s">
        <v>849</v>
      </c>
    </row>
    <row r="4" spans="1:13" s="263" customFormat="1" ht="18" customHeight="1">
      <c r="A4" s="28"/>
      <c r="B4" s="20"/>
    </row>
    <row r="5" spans="1:13" ht="18" customHeight="1" thickBot="1">
      <c r="A5" s="18" t="s">
        <v>110</v>
      </c>
      <c r="M5" s="107" t="s">
        <v>238</v>
      </c>
    </row>
    <row r="6" spans="1:13" ht="18" customHeight="1" thickTop="1">
      <c r="A6" s="1218"/>
      <c r="B6" s="1218"/>
      <c r="C6" s="1218"/>
      <c r="D6" s="1517" t="s">
        <v>244</v>
      </c>
      <c r="E6" s="1218"/>
      <c r="F6" s="1218"/>
      <c r="G6" s="1218"/>
      <c r="H6" s="1218"/>
      <c r="I6" s="1517" t="s">
        <v>243</v>
      </c>
      <c r="J6" s="1218"/>
      <c r="K6" s="1219"/>
      <c r="L6" s="1219"/>
      <c r="M6" s="1218"/>
    </row>
    <row r="7" spans="1:13" ht="18" customHeight="1">
      <c r="A7" s="95" t="s">
        <v>68</v>
      </c>
      <c r="B7" s="143"/>
      <c r="C7" s="143"/>
      <c r="D7" s="1518" t="s">
        <v>148</v>
      </c>
      <c r="E7" s="143"/>
      <c r="F7" s="1518"/>
      <c r="G7" s="143"/>
      <c r="H7" s="143"/>
      <c r="I7" s="1518" t="s">
        <v>182</v>
      </c>
      <c r="J7" s="143"/>
      <c r="K7" s="143"/>
      <c r="L7" s="143"/>
      <c r="M7" s="144" t="s">
        <v>239</v>
      </c>
    </row>
    <row r="8" spans="1:13" ht="23.1" customHeight="1">
      <c r="A8" s="95"/>
      <c r="B8" s="31"/>
      <c r="C8" s="1097" t="s">
        <v>1220</v>
      </c>
      <c r="D8" s="264"/>
      <c r="E8" s="1097" t="s">
        <v>1252</v>
      </c>
      <c r="F8" s="1097"/>
      <c r="G8" s="1097"/>
      <c r="H8" s="1097" t="s">
        <v>1220</v>
      </c>
      <c r="I8" s="264"/>
      <c r="J8" s="1097" t="s">
        <v>1252</v>
      </c>
      <c r="K8" s="140"/>
      <c r="L8" s="140"/>
      <c r="M8" s="145"/>
    </row>
    <row r="9" spans="1:13" ht="23.1" customHeight="1">
      <c r="A9" s="232" t="s">
        <v>69</v>
      </c>
      <c r="B9" s="232"/>
      <c r="C9" s="268">
        <f>'[6]p127--131écoR8'!C9</f>
        <v>1929.9</v>
      </c>
      <c r="D9" s="1980"/>
      <c r="E9" s="268">
        <f>'[6]p127--131écoR8'!E9</f>
        <v>2006.1</v>
      </c>
      <c r="F9" s="1980"/>
      <c r="G9" s="1980"/>
      <c r="H9" s="268">
        <f>'[6]p127--131écoR8'!H9</f>
        <v>97.1</v>
      </c>
      <c r="I9" s="268"/>
      <c r="J9" s="720">
        <f>'[6]p127--131écoR8'!J9</f>
        <v>103.6</v>
      </c>
      <c r="K9" s="721"/>
      <c r="L9" s="721"/>
      <c r="M9" s="511" t="s">
        <v>240</v>
      </c>
    </row>
    <row r="10" spans="1:13" ht="23.1" customHeight="1">
      <c r="A10" s="269" t="s">
        <v>446</v>
      </c>
      <c r="B10" s="269"/>
      <c r="C10" s="268">
        <f>'[6]p127--131écoR8'!C10</f>
        <v>544.5</v>
      </c>
      <c r="D10" s="268"/>
      <c r="E10" s="268">
        <f>'[6]p127--131écoR8'!E10</f>
        <v>268.3</v>
      </c>
      <c r="F10" s="268"/>
      <c r="G10" s="268"/>
      <c r="H10" s="268">
        <f>'[6]p127--131écoR8'!H10</f>
        <v>28.6</v>
      </c>
      <c r="I10" s="268"/>
      <c r="J10" s="268">
        <f>'[6]p127--131écoR8'!J10</f>
        <v>17.399999999999999</v>
      </c>
      <c r="K10" s="247"/>
      <c r="L10" s="247"/>
      <c r="M10" s="512" t="s">
        <v>449</v>
      </c>
    </row>
    <row r="11" spans="1:13" ht="23.1" customHeight="1">
      <c r="A11" s="269" t="s">
        <v>447</v>
      </c>
      <c r="B11" s="269"/>
      <c r="C11" s="268">
        <f>'[6]p127--131écoR8'!C11</f>
        <v>1145.7</v>
      </c>
      <c r="D11" s="268"/>
      <c r="E11" s="268">
        <f>'[6]p127--131écoR8'!E11</f>
        <v>1362.4</v>
      </c>
      <c r="F11" s="268"/>
      <c r="G11" s="268"/>
      <c r="H11" s="268">
        <f>'[6]p127--131écoR8'!H11</f>
        <v>53.7</v>
      </c>
      <c r="I11" s="268"/>
      <c r="J11" s="268">
        <f>'[6]p127--131écoR8'!J11</f>
        <v>59.3</v>
      </c>
      <c r="K11" s="247"/>
      <c r="L11" s="247"/>
      <c r="M11" s="512" t="s">
        <v>450</v>
      </c>
    </row>
    <row r="12" spans="1:13" ht="23.1" customHeight="1">
      <c r="A12" s="269" t="s">
        <v>448</v>
      </c>
      <c r="B12" s="269"/>
      <c r="C12" s="268">
        <f>'[6]p127--131écoR8'!C12</f>
        <v>177.7</v>
      </c>
      <c r="D12" s="268"/>
      <c r="E12" s="268">
        <f>'[6]p127--131écoR8'!E12</f>
        <v>373.2</v>
      </c>
      <c r="F12" s="268"/>
      <c r="G12" s="268"/>
      <c r="H12" s="268">
        <f>'[6]p127--131écoR8'!H12</f>
        <v>12.5</v>
      </c>
      <c r="I12" s="268"/>
      <c r="J12" s="268">
        <f>'[6]p127--131écoR8'!J12</f>
        <v>26.7</v>
      </c>
      <c r="K12" s="247"/>
      <c r="L12" s="247"/>
      <c r="M12" s="512" t="s">
        <v>451</v>
      </c>
    </row>
    <row r="13" spans="1:13" ht="23.1" customHeight="1">
      <c r="A13" s="269" t="s">
        <v>70</v>
      </c>
      <c r="B13" s="269"/>
      <c r="C13" s="268">
        <f>'[6]p127--131écoR8'!C13</f>
        <v>23.5</v>
      </c>
      <c r="D13" s="268"/>
      <c r="E13" s="268">
        <f>'[6]p127--131écoR8'!E13</f>
        <v>14.3</v>
      </c>
      <c r="F13" s="268"/>
      <c r="G13" s="268"/>
      <c r="H13" s="268">
        <f>'[6]p127--131écoR8'!H13</f>
        <v>2.4</v>
      </c>
      <c r="I13" s="268"/>
      <c r="J13" s="268">
        <f>'[6]p127--131écoR8'!J13</f>
        <v>1.5</v>
      </c>
      <c r="K13" s="247"/>
      <c r="L13" s="247"/>
      <c r="M13" s="512" t="s">
        <v>241</v>
      </c>
    </row>
    <row r="14" spans="1:13" ht="23.1" customHeight="1">
      <c r="A14" s="269" t="s">
        <v>1099</v>
      </c>
      <c r="B14" s="269"/>
      <c r="C14" s="2171">
        <f>'[6]p127--131écoR8'!C14</f>
        <v>0</v>
      </c>
      <c r="D14" s="2171"/>
      <c r="E14" s="2171">
        <f>'[6]p127--131écoR8'!E14</f>
        <v>0</v>
      </c>
      <c r="F14" s="2171"/>
      <c r="G14" s="2171"/>
      <c r="H14" s="2171">
        <f>'[6]p127--131écoR8'!H14</f>
        <v>0</v>
      </c>
      <c r="I14" s="2171"/>
      <c r="J14" s="2171">
        <f>'[6]p127--131écoR8'!J14</f>
        <v>0</v>
      </c>
      <c r="K14" s="247"/>
      <c r="L14" s="247"/>
      <c r="M14" s="512" t="s">
        <v>1098</v>
      </c>
    </row>
    <row r="15" spans="1:13" ht="23.1" customHeight="1" thickBot="1">
      <c r="A15" s="2075" t="s">
        <v>71</v>
      </c>
      <c r="B15" s="2075"/>
      <c r="C15" s="1917">
        <f>'[6]p127--131écoR8'!C15</f>
        <v>0</v>
      </c>
      <c r="D15" s="1917"/>
      <c r="E15" s="1917">
        <f>'[6]p127--131écoR8'!E15</f>
        <v>0</v>
      </c>
      <c r="F15" s="1917"/>
      <c r="G15" s="1917"/>
      <c r="H15" s="1917">
        <f>'[6]p127--131écoR8'!H15</f>
        <v>0</v>
      </c>
      <c r="I15" s="1917"/>
      <c r="J15" s="1917">
        <f>'[6]p127--131écoR8'!J15</f>
        <v>0</v>
      </c>
      <c r="K15" s="1816"/>
      <c r="L15" s="1816"/>
      <c r="M15" s="2088" t="s">
        <v>242</v>
      </c>
    </row>
    <row r="16" spans="1:13" ht="18" customHeight="1" thickTop="1">
      <c r="A16" s="237"/>
      <c r="B16" s="237"/>
      <c r="C16" s="336"/>
      <c r="D16" s="2162"/>
      <c r="E16" s="336"/>
      <c r="F16" s="336"/>
      <c r="G16" s="340"/>
      <c r="H16" s="336"/>
      <c r="I16" s="2162"/>
      <c r="J16" s="336"/>
      <c r="K16" s="728"/>
      <c r="L16" s="728"/>
      <c r="M16" s="2087"/>
    </row>
    <row r="17" spans="1:13" ht="2.25" customHeight="1">
      <c r="A17" s="237"/>
      <c r="B17" s="237"/>
      <c r="C17" s="336"/>
      <c r="D17" s="2162"/>
      <c r="E17" s="336"/>
      <c r="F17" s="336"/>
      <c r="G17" s="336"/>
      <c r="H17" s="336"/>
      <c r="I17" s="2162"/>
      <c r="J17" s="336"/>
      <c r="K17" s="728"/>
      <c r="L17" s="728"/>
      <c r="M17" s="2087"/>
    </row>
    <row r="18" spans="1:13" ht="2.25" customHeight="1">
      <c r="A18" s="237"/>
      <c r="B18" s="237"/>
      <c r="C18" s="336"/>
      <c r="D18" s="2162"/>
      <c r="E18" s="336"/>
      <c r="F18" s="336"/>
      <c r="G18" s="336"/>
      <c r="H18" s="336"/>
      <c r="I18" s="2162"/>
      <c r="J18" s="336"/>
      <c r="K18" s="728"/>
      <c r="L18" s="728"/>
      <c r="M18" s="2087"/>
    </row>
    <row r="19" spans="1:13" ht="2.25" customHeight="1">
      <c r="A19" s="237"/>
      <c r="B19" s="237"/>
      <c r="C19" s="336"/>
      <c r="D19" s="2162"/>
      <c r="E19" s="336"/>
      <c r="F19" s="336"/>
      <c r="G19" s="336"/>
      <c r="H19" s="336"/>
      <c r="I19" s="2162"/>
      <c r="J19" s="336"/>
      <c r="K19" s="728"/>
      <c r="L19" s="728"/>
      <c r="M19" s="2087"/>
    </row>
    <row r="20" spans="1:13" ht="2.25" customHeight="1"/>
    <row r="21" spans="1:13" ht="18" customHeight="1" thickBot="1">
      <c r="A21" s="2" t="s">
        <v>165</v>
      </c>
      <c r="M21" s="114" t="s">
        <v>247</v>
      </c>
    </row>
    <row r="22" spans="1:13" ht="18" customHeight="1" thickTop="1">
      <c r="A22" s="1221"/>
      <c r="B22" s="1536"/>
      <c r="C22" s="2333" t="s">
        <v>250</v>
      </c>
      <c r="D22" s="2333"/>
      <c r="E22" s="1536"/>
      <c r="F22" s="2333" t="s">
        <v>249</v>
      </c>
      <c r="G22" s="2333"/>
      <c r="H22" s="1536"/>
      <c r="I22" s="2333" t="s">
        <v>248</v>
      </c>
      <c r="J22" s="2333"/>
      <c r="K22" s="1219"/>
      <c r="L22" s="1219"/>
      <c r="M22" s="1218"/>
    </row>
    <row r="23" spans="1:13" ht="18" customHeight="1">
      <c r="A23" s="232"/>
      <c r="B23" s="69"/>
      <c r="C23" s="2302" t="s">
        <v>83</v>
      </c>
      <c r="D23" s="2302"/>
      <c r="E23" s="69"/>
      <c r="F23" s="2302" t="s">
        <v>82</v>
      </c>
      <c r="G23" s="2302"/>
      <c r="H23" s="69"/>
      <c r="I23" s="2302" t="s">
        <v>81</v>
      </c>
      <c r="J23" s="2302"/>
      <c r="K23" s="69"/>
      <c r="L23" s="69"/>
      <c r="M23" s="142"/>
    </row>
    <row r="24" spans="1:13" ht="18" customHeight="1">
      <c r="A24" s="269"/>
      <c r="B24" s="1097"/>
      <c r="C24" s="1097">
        <v>2017</v>
      </c>
      <c r="D24" s="1097">
        <v>2016</v>
      </c>
      <c r="E24" s="69"/>
      <c r="F24" s="1097">
        <v>2017</v>
      </c>
      <c r="G24" s="1097">
        <v>2016</v>
      </c>
      <c r="H24" s="1521"/>
      <c r="I24" s="1097">
        <v>2017</v>
      </c>
      <c r="J24" s="1097">
        <v>2016</v>
      </c>
      <c r="K24" s="69"/>
      <c r="L24" s="69"/>
      <c r="M24" s="142"/>
    </row>
    <row r="25" spans="1:13" ht="23.1" customHeight="1" thickBot="1">
      <c r="A25" s="81" t="s">
        <v>1228</v>
      </c>
      <c r="B25" s="2176"/>
      <c r="C25" s="2181">
        <f>'[6]p127--131écoR8'!C25</f>
        <v>770.9</v>
      </c>
      <c r="D25" s="1813">
        <f>'[6]p127--131écoR8'!D25</f>
        <v>574</v>
      </c>
      <c r="E25" s="2181"/>
      <c r="F25" s="2181">
        <f>'[6]p127--131écoR8'!F25</f>
        <v>1316.3</v>
      </c>
      <c r="G25" s="2181">
        <f>'[6]p127--131écoR8'!G25</f>
        <v>856.9</v>
      </c>
      <c r="H25" s="2181"/>
      <c r="I25" s="1813">
        <f>'[6]p127--131écoR8'!I25</f>
        <v>108.3</v>
      </c>
      <c r="J25" s="2181">
        <f>'[6]p127--131écoR8'!J25</f>
        <v>90.1</v>
      </c>
      <c r="K25" s="2182"/>
      <c r="L25" s="2182"/>
      <c r="M25" s="2182" t="s">
        <v>1229</v>
      </c>
    </row>
    <row r="26" spans="1:13" ht="6" customHeight="1" thickTop="1">
      <c r="A26" s="1228"/>
      <c r="B26" s="2177"/>
      <c r="C26" s="2178"/>
      <c r="D26" s="2178"/>
      <c r="E26" s="2178"/>
      <c r="F26" s="2178"/>
      <c r="G26" s="2178"/>
      <c r="H26" s="2178"/>
      <c r="I26" s="2178"/>
      <c r="J26" s="2178"/>
      <c r="K26" s="2177"/>
      <c r="L26" s="2177"/>
      <c r="M26" s="2180"/>
    </row>
    <row r="27" spans="1:13" ht="18" customHeight="1">
      <c r="A27" s="947" t="s">
        <v>404</v>
      </c>
      <c r="B27" s="947"/>
      <c r="C27" s="947"/>
      <c r="D27" s="695"/>
      <c r="E27" s="695"/>
      <c r="F27" s="695"/>
      <c r="G27" s="695"/>
      <c r="H27" s="695"/>
      <c r="I27" s="695"/>
      <c r="J27" s="695"/>
      <c r="K27" s="695"/>
      <c r="L27" s="695"/>
      <c r="M27" s="695" t="s">
        <v>405</v>
      </c>
    </row>
    <row r="28" spans="1:13" ht="18" customHeight="1">
      <c r="G28" s="66"/>
    </row>
    <row r="29" spans="1:13" ht="18" customHeight="1">
      <c r="A29" s="431" t="s">
        <v>128</v>
      </c>
      <c r="B29" s="427"/>
      <c r="C29" s="263"/>
      <c r="G29" s="66"/>
      <c r="K29" s="427"/>
      <c r="L29" s="427"/>
      <c r="M29" s="428" t="s">
        <v>258</v>
      </c>
    </row>
    <row r="30" spans="1:13" ht="18" customHeight="1"/>
    <row r="31" spans="1:13" ht="18" customHeight="1">
      <c r="A31" s="18" t="s">
        <v>112</v>
      </c>
      <c r="M31" s="107" t="s">
        <v>259</v>
      </c>
    </row>
    <row r="32" spans="1:13" ht="18" customHeight="1" thickBot="1">
      <c r="A32" s="103" t="s">
        <v>20</v>
      </c>
      <c r="M32" s="81" t="s">
        <v>260</v>
      </c>
    </row>
    <row r="33" spans="1:13" ht="18" customHeight="1" thickTop="1">
      <c r="A33" s="1387"/>
      <c r="B33" s="1322"/>
      <c r="C33" s="1322"/>
      <c r="D33" s="1323"/>
      <c r="E33" s="1323">
        <v>2017</v>
      </c>
      <c r="F33" s="1323"/>
      <c r="G33" s="1576"/>
      <c r="H33" s="1323">
        <v>2016</v>
      </c>
      <c r="I33" s="1316"/>
      <c r="J33" s="1318"/>
      <c r="K33" s="1319"/>
      <c r="L33" s="1319"/>
      <c r="M33" s="1316"/>
    </row>
    <row r="34" spans="1:13" s="263" customFormat="1" ht="23.1" customHeight="1">
      <c r="A34" s="2" t="s">
        <v>586</v>
      </c>
      <c r="B34" s="69"/>
      <c r="C34" s="69"/>
      <c r="D34" s="615"/>
      <c r="E34" s="1864"/>
      <c r="F34" s="753"/>
      <c r="G34" s="1864"/>
      <c r="H34" s="1864"/>
      <c r="I34" s="615"/>
      <c r="J34" s="69"/>
      <c r="K34" s="69"/>
      <c r="L34" s="69"/>
      <c r="M34" s="150" t="s">
        <v>594</v>
      </c>
    </row>
    <row r="35" spans="1:13" ht="23.1" customHeight="1" thickBot="1">
      <c r="A35" s="1290" t="s">
        <v>931</v>
      </c>
      <c r="B35" s="1297"/>
      <c r="C35" s="1297"/>
      <c r="D35" s="1324"/>
      <c r="E35" s="1324">
        <f>'[9]p127--131écoR8'!E35</f>
        <v>18.2</v>
      </c>
      <c r="F35" s="1324"/>
      <c r="G35" s="1324"/>
      <c r="H35" s="1324">
        <f>'[9]p127--131écoR8'!H35</f>
        <v>19.3</v>
      </c>
      <c r="I35" s="1295"/>
      <c r="J35" s="1297"/>
      <c r="K35" s="1297"/>
      <c r="L35" s="1297"/>
      <c r="M35" s="1274" t="s">
        <v>932</v>
      </c>
    </row>
    <row r="36" spans="1:13" ht="18" customHeight="1" thickTop="1">
      <c r="A36" s="98" t="s">
        <v>482</v>
      </c>
      <c r="E36" s="753"/>
      <c r="F36" s="753"/>
      <c r="G36" s="753"/>
      <c r="H36" s="753"/>
      <c r="M36" s="81" t="s">
        <v>483</v>
      </c>
    </row>
    <row r="37" spans="1:13" ht="18" customHeight="1">
      <c r="A37" s="98"/>
      <c r="E37" s="753"/>
      <c r="F37" s="753"/>
      <c r="G37" s="753"/>
      <c r="H37" s="753"/>
    </row>
    <row r="38" spans="1:13" ht="18" customHeight="1">
      <c r="A38" s="150" t="s">
        <v>590</v>
      </c>
      <c r="B38" s="153"/>
      <c r="C38" s="153"/>
      <c r="D38" s="612"/>
      <c r="E38" s="1863"/>
      <c r="F38" s="336"/>
      <c r="G38" s="1863"/>
      <c r="H38" s="1863"/>
      <c r="I38" s="612"/>
      <c r="J38" s="153"/>
      <c r="K38" s="153"/>
      <c r="L38" s="153"/>
      <c r="M38" s="468" t="s">
        <v>598</v>
      </c>
    </row>
    <row r="39" spans="1:13" ht="18" customHeight="1" thickBot="1">
      <c r="A39" s="124" t="s">
        <v>20</v>
      </c>
      <c r="B39" s="229"/>
      <c r="C39" s="229"/>
      <c r="D39" s="229"/>
      <c r="E39" s="754"/>
      <c r="F39" s="754"/>
      <c r="G39" s="754"/>
      <c r="H39" s="754"/>
      <c r="I39" s="229"/>
      <c r="J39" s="229"/>
      <c r="K39" s="229"/>
      <c r="L39" s="229"/>
      <c r="M39" s="229" t="s">
        <v>260</v>
      </c>
    </row>
    <row r="40" spans="1:13" ht="18" customHeight="1" thickTop="1">
      <c r="A40" s="1387"/>
      <c r="B40" s="1322"/>
      <c r="C40" s="1322"/>
      <c r="D40" s="1323"/>
      <c r="E40" s="1323">
        <v>2017</v>
      </c>
      <c r="F40" s="1323"/>
      <c r="G40" s="1576"/>
      <c r="H40" s="1323">
        <v>2016</v>
      </c>
      <c r="I40" s="1316"/>
      <c r="J40" s="1318"/>
      <c r="K40" s="1319"/>
      <c r="L40" s="1319"/>
      <c r="M40" s="1316"/>
    </row>
    <row r="41" spans="1:13" ht="23.1" customHeight="1">
      <c r="A41" s="518" t="s">
        <v>727</v>
      </c>
      <c r="B41" s="734"/>
      <c r="C41" s="731"/>
      <c r="D41" s="732"/>
      <c r="E41" s="732">
        <f>'[9]p127--131écoR8'!E41</f>
        <v>624.20000000000005</v>
      </c>
      <c r="F41" s="271"/>
      <c r="G41" s="732"/>
      <c r="H41" s="732">
        <f>'[9]p127--131écoR8'!H41</f>
        <v>589</v>
      </c>
      <c r="I41" s="247"/>
      <c r="J41" s="272"/>
      <c r="K41" s="272"/>
      <c r="L41" s="272"/>
      <c r="M41" s="755" t="s">
        <v>933</v>
      </c>
    </row>
    <row r="42" spans="1:13" ht="23.1" customHeight="1" thickBot="1">
      <c r="A42" s="1183" t="s">
        <v>10</v>
      </c>
      <c r="B42" s="1565"/>
      <c r="C42" s="1268"/>
      <c r="D42" s="1532"/>
      <c r="E42" s="1866">
        <f>'[9]p127--131écoR8'!E42</f>
        <v>2</v>
      </c>
      <c r="F42" s="1866"/>
      <c r="G42" s="1865"/>
      <c r="H42" s="1865">
        <f>'[9]p127--131écoR8'!H42</f>
        <v>2</v>
      </c>
      <c r="I42" s="1532"/>
      <c r="J42" s="1268"/>
      <c r="K42" s="1388"/>
      <c r="L42" s="1388"/>
      <c r="M42" s="1566" t="s">
        <v>188</v>
      </c>
    </row>
    <row r="43" spans="1:13" s="1578" customFormat="1" ht="18" customHeight="1" thickTop="1">
      <c r="A43" s="656"/>
      <c r="B43" s="1577"/>
      <c r="C43" s="657"/>
      <c r="D43" s="658"/>
      <c r="E43" s="657"/>
      <c r="F43" s="658"/>
      <c r="G43" s="657"/>
      <c r="H43" s="657"/>
      <c r="I43" s="658"/>
      <c r="J43" s="657"/>
      <c r="K43" s="657"/>
      <c r="L43" s="657"/>
      <c r="M43" s="659"/>
    </row>
    <row r="44" spans="1:13" ht="18" customHeight="1" thickBot="1">
      <c r="A44" s="150" t="s">
        <v>625</v>
      </c>
      <c r="M44" s="107" t="s">
        <v>626</v>
      </c>
    </row>
    <row r="45" spans="1:13" ht="18" customHeight="1" thickTop="1">
      <c r="A45" s="1234"/>
      <c r="B45" s="2329" t="s">
        <v>262</v>
      </c>
      <c r="C45" s="2329"/>
      <c r="D45" s="2329" t="s">
        <v>487</v>
      </c>
      <c r="E45" s="2329"/>
      <c r="F45" s="2329"/>
      <c r="G45" s="2329"/>
      <c r="H45" s="2349" t="s">
        <v>261</v>
      </c>
      <c r="I45" s="2349"/>
      <c r="J45" s="1529"/>
      <c r="K45" s="1236"/>
      <c r="L45" s="1236"/>
      <c r="M45" s="1237"/>
    </row>
    <row r="46" spans="1:13" ht="18" customHeight="1">
      <c r="A46" s="303"/>
      <c r="B46" s="2330"/>
      <c r="C46" s="2330"/>
      <c r="D46" s="2330"/>
      <c r="E46" s="2330"/>
      <c r="F46" s="2330"/>
      <c r="G46" s="2330"/>
      <c r="H46" s="303" t="s">
        <v>488</v>
      </c>
      <c r="I46" s="1507"/>
      <c r="J46" s="1507"/>
      <c r="K46" s="305"/>
      <c r="L46" s="305"/>
      <c r="M46" s="304"/>
    </row>
    <row r="47" spans="1:13" ht="18" customHeight="1">
      <c r="A47" s="306"/>
      <c r="B47" s="2331" t="s">
        <v>94</v>
      </c>
      <c r="C47" s="2331"/>
      <c r="D47" s="2331" t="s">
        <v>489</v>
      </c>
      <c r="E47" s="2331"/>
      <c r="F47" s="2331"/>
      <c r="G47" s="2331"/>
      <c r="H47" s="2331" t="s">
        <v>93</v>
      </c>
      <c r="I47" s="2331"/>
      <c r="J47" s="1528"/>
      <c r="K47" s="307"/>
      <c r="L47" s="307"/>
      <c r="M47" s="304"/>
    </row>
    <row r="48" spans="1:13" ht="18" customHeight="1">
      <c r="A48" s="306"/>
      <c r="B48" s="2332"/>
      <c r="C48" s="2332"/>
      <c r="D48" s="2332"/>
      <c r="E48" s="2332"/>
      <c r="F48" s="2332"/>
      <c r="G48" s="2332"/>
      <c r="H48" s="2348" t="s">
        <v>490</v>
      </c>
      <c r="I48" s="2348"/>
      <c r="J48" s="1561"/>
      <c r="K48" s="309"/>
      <c r="L48" s="307"/>
      <c r="M48" s="304"/>
    </row>
    <row r="49" spans="1:15" ht="18" customHeight="1">
      <c r="A49" s="236"/>
      <c r="B49" s="2327" t="s">
        <v>491</v>
      </c>
      <c r="C49" s="2327"/>
      <c r="D49" s="2327" t="s">
        <v>492</v>
      </c>
      <c r="E49" s="2327"/>
      <c r="F49" s="2328" t="s">
        <v>600</v>
      </c>
      <c r="G49" s="2328"/>
      <c r="H49" s="154"/>
      <c r="I49" s="1540"/>
      <c r="J49" s="1540"/>
      <c r="K49" s="154"/>
      <c r="L49" s="154"/>
      <c r="M49" s="141"/>
      <c r="N49" s="229"/>
    </row>
    <row r="50" spans="1:15" ht="18" customHeight="1">
      <c r="A50" s="232"/>
      <c r="B50" s="2326" t="s">
        <v>264</v>
      </c>
      <c r="C50" s="2326"/>
      <c r="D50" s="2326" t="s">
        <v>263</v>
      </c>
      <c r="E50" s="2326"/>
      <c r="F50" s="2326" t="s">
        <v>601</v>
      </c>
      <c r="G50" s="2326"/>
      <c r="H50" s="1538"/>
      <c r="I50" s="1538"/>
      <c r="J50" s="1538"/>
      <c r="K50" s="152"/>
      <c r="L50" s="152"/>
      <c r="M50" s="142"/>
    </row>
    <row r="51" spans="1:15" ht="18" customHeight="1">
      <c r="A51" s="232"/>
      <c r="B51" s="1097">
        <v>2017</v>
      </c>
      <c r="C51" s="1097">
        <v>2016</v>
      </c>
      <c r="D51" s="1097">
        <v>2017</v>
      </c>
      <c r="E51" s="1097">
        <v>2016</v>
      </c>
      <c r="F51" s="1097">
        <v>2017</v>
      </c>
      <c r="G51" s="1097">
        <v>2016</v>
      </c>
      <c r="H51" s="1097">
        <v>2017</v>
      </c>
      <c r="I51" s="1097">
        <v>2016</v>
      </c>
      <c r="J51" s="1538"/>
      <c r="K51" s="152"/>
      <c r="L51" s="187"/>
      <c r="M51" s="239"/>
    </row>
    <row r="52" spans="1:15" ht="23.1" customHeight="1">
      <c r="A52" s="232" t="s">
        <v>493</v>
      </c>
      <c r="B52" s="1874">
        <f>'[9]p127--131écoR8'!B52</f>
        <v>199194</v>
      </c>
      <c r="C52" s="2015">
        <f>'[9]p127--131écoR8'!C52</f>
        <v>193439</v>
      </c>
      <c r="D52" s="2015">
        <f>'[9]p127--131écoR8'!D52</f>
        <v>21700</v>
      </c>
      <c r="E52" s="1874">
        <f>'[9]p127--131écoR8'!E52</f>
        <v>20370</v>
      </c>
      <c r="F52" s="753" t="str">
        <f>'[9]p127--131écoR8'!F52</f>
        <v xml:space="preserve"> -</v>
      </c>
      <c r="G52" s="32" t="str">
        <f>'[9]p127--131écoR8'!G52</f>
        <v xml:space="preserve"> -</v>
      </c>
      <c r="H52" s="2015">
        <f>'[9]p127--131écoR8'!H52</f>
        <v>32194</v>
      </c>
      <c r="I52" s="1874">
        <f>'[9]p127--131écoR8'!I52</f>
        <v>30727</v>
      </c>
      <c r="J52" s="62"/>
      <c r="K52" s="62"/>
      <c r="L52" s="62"/>
      <c r="M52" s="302" t="s">
        <v>494</v>
      </c>
    </row>
    <row r="53" spans="1:15" ht="23.1" customHeight="1" thickBot="1">
      <c r="A53" s="1291" t="s">
        <v>10</v>
      </c>
      <c r="B53" s="1866">
        <f>'[9]p127--131écoR8'!B53</f>
        <v>9.5</v>
      </c>
      <c r="C53" s="1866">
        <f>'[9]p127--131écoR8'!C53</f>
        <v>9.6999999999999993</v>
      </c>
      <c r="D53" s="1866">
        <f>'[9]p127--131écoR8'!D53</f>
        <v>7.1</v>
      </c>
      <c r="E53" s="1866">
        <f>'[9]p127--131écoR8'!E53</f>
        <v>6.8</v>
      </c>
      <c r="F53" s="1866" t="str">
        <f>'[9]p127--131écoR8'!F53</f>
        <v xml:space="preserve"> -</v>
      </c>
      <c r="G53" s="1866" t="str">
        <f>'[9]p127--131écoR8'!G53</f>
        <v xml:space="preserve"> -</v>
      </c>
      <c r="H53" s="1866">
        <f>'[9]p127--131écoR8'!H53</f>
        <v>2.8</v>
      </c>
      <c r="I53" s="1866">
        <f>'[9]p127--131écoR8'!I53</f>
        <v>2.8</v>
      </c>
      <c r="J53" s="1268"/>
      <c r="K53" s="1268"/>
      <c r="L53" s="1268"/>
      <c r="M53" s="1292" t="s">
        <v>188</v>
      </c>
    </row>
    <row r="54" spans="1:15" ht="18" customHeight="1" thickTop="1">
      <c r="A54" s="313" t="s">
        <v>495</v>
      </c>
      <c r="M54" s="316" t="s">
        <v>496</v>
      </c>
    </row>
    <row r="55" spans="1:15" ht="18" customHeight="1">
      <c r="A55" s="318" t="s">
        <v>482</v>
      </c>
      <c r="M55" s="302" t="s">
        <v>483</v>
      </c>
    </row>
    <row r="56" spans="1:15" ht="31.5" customHeight="1" thickBot="1">
      <c r="A56" s="318"/>
      <c r="M56" s="302"/>
    </row>
    <row r="57" spans="1:15" ht="13.5" customHeight="1" thickTop="1">
      <c r="A57" s="993"/>
      <c r="B57" s="928"/>
      <c r="C57" s="928"/>
      <c r="D57" s="928"/>
      <c r="E57" s="928"/>
      <c r="F57" s="928"/>
      <c r="G57" s="928"/>
      <c r="H57" s="928"/>
      <c r="I57" s="928"/>
      <c r="J57" s="928"/>
      <c r="K57" s="928"/>
      <c r="L57" s="928"/>
      <c r="M57" s="992"/>
    </row>
    <row r="58" spans="1:15" ht="18" customHeight="1">
      <c r="A58" s="5"/>
    </row>
    <row r="59" spans="1:15" ht="18" customHeight="1">
      <c r="A59" s="431" t="s">
        <v>627</v>
      </c>
      <c r="B59" s="427"/>
      <c r="C59" s="263"/>
      <c r="K59" s="427"/>
      <c r="L59" s="427"/>
      <c r="M59" s="428" t="s">
        <v>628</v>
      </c>
    </row>
    <row r="60" spans="1:15" ht="18" customHeight="1">
      <c r="A60" s="28"/>
      <c r="B60" s="20"/>
      <c r="C60" s="263"/>
      <c r="D60" s="263"/>
      <c r="E60" s="263"/>
      <c r="F60" s="263"/>
      <c r="G60" s="263"/>
      <c r="H60" s="263"/>
      <c r="I60" s="263"/>
      <c r="J60" s="263"/>
      <c r="K60" s="263"/>
      <c r="L60" s="263"/>
      <c r="M60" s="263"/>
    </row>
    <row r="61" spans="1:15" ht="18" customHeight="1" thickBot="1">
      <c r="A61" s="18" t="s">
        <v>629</v>
      </c>
      <c r="M61" s="151" t="s">
        <v>630</v>
      </c>
    </row>
    <row r="62" spans="1:15" ht="18" customHeight="1" thickTop="1">
      <c r="A62" s="1387"/>
      <c r="B62" s="1322"/>
      <c r="C62" s="1322"/>
      <c r="D62" s="1323"/>
      <c r="E62" s="1323">
        <v>2017</v>
      </c>
      <c r="F62" s="1323"/>
      <c r="G62" s="1576"/>
      <c r="H62" s="1323">
        <v>2016</v>
      </c>
      <c r="I62" s="1316"/>
      <c r="J62" s="1318"/>
      <c r="K62" s="1319"/>
      <c r="L62" s="1319"/>
      <c r="M62" s="1316"/>
      <c r="N62" s="670"/>
      <c r="O62" s="670"/>
    </row>
    <row r="63" spans="1:15" ht="18" customHeight="1">
      <c r="A63" s="22" t="s">
        <v>934</v>
      </c>
      <c r="B63" s="662"/>
      <c r="C63" s="662"/>
      <c r="D63" s="663"/>
      <c r="E63" s="663" t="s">
        <v>1251</v>
      </c>
      <c r="F63" s="271"/>
      <c r="G63" s="1868"/>
      <c r="H63" s="663" t="s">
        <v>1251</v>
      </c>
      <c r="I63" s="197"/>
      <c r="J63" s="197"/>
      <c r="K63" s="197"/>
      <c r="L63" s="197"/>
      <c r="M63" s="525" t="s">
        <v>935</v>
      </c>
      <c r="N63" s="671"/>
      <c r="O63" s="671"/>
    </row>
    <row r="64" spans="1:15" ht="18" customHeight="1">
      <c r="A64" s="22" t="s">
        <v>936</v>
      </c>
      <c r="B64" s="665"/>
      <c r="C64" s="665"/>
      <c r="D64" s="663"/>
      <c r="E64" s="666" t="s">
        <v>1251</v>
      </c>
      <c r="F64" s="271"/>
      <c r="G64" s="1868"/>
      <c r="H64" s="663" t="s">
        <v>1251</v>
      </c>
      <c r="I64" s="197"/>
      <c r="J64" s="197"/>
      <c r="K64" s="197"/>
      <c r="L64" s="197"/>
      <c r="M64" s="239" t="s">
        <v>937</v>
      </c>
      <c r="N64" s="671"/>
      <c r="O64" s="671"/>
    </row>
    <row r="65" spans="1:15" ht="18" customHeight="1">
      <c r="A65" s="22" t="s">
        <v>917</v>
      </c>
      <c r="B65" s="662"/>
      <c r="C65" s="662"/>
      <c r="D65" s="663"/>
      <c r="E65" s="663" t="s">
        <v>1251</v>
      </c>
      <c r="F65" s="271"/>
      <c r="G65" s="1868"/>
      <c r="H65" s="663" t="s">
        <v>1251</v>
      </c>
      <c r="I65" s="197"/>
      <c r="J65" s="197"/>
      <c r="K65" s="197"/>
      <c r="L65" s="197"/>
      <c r="M65" s="525" t="s">
        <v>918</v>
      </c>
      <c r="N65" s="672"/>
      <c r="O65" s="672"/>
    </row>
    <row r="66" spans="1:15" ht="18" customHeight="1">
      <c r="A66" s="22" t="s">
        <v>890</v>
      </c>
      <c r="B66" s="662"/>
      <c r="C66" s="662"/>
      <c r="D66" s="663"/>
      <c r="E66" s="663" t="s">
        <v>1251</v>
      </c>
      <c r="F66" s="271"/>
      <c r="G66" s="1868"/>
      <c r="H66" s="663" t="s">
        <v>1251</v>
      </c>
      <c r="I66" s="197"/>
      <c r="J66" s="197"/>
      <c r="K66" s="197"/>
      <c r="L66" s="197"/>
      <c r="M66" s="525" t="s">
        <v>891</v>
      </c>
      <c r="N66" s="672"/>
      <c r="O66" s="672"/>
    </row>
    <row r="67" spans="1:15" ht="18" customHeight="1" thickBot="1">
      <c r="A67" s="1192" t="s">
        <v>938</v>
      </c>
      <c r="B67" s="1579"/>
      <c r="C67" s="1579"/>
      <c r="D67" s="1416"/>
      <c r="E67" s="1416" t="s">
        <v>1251</v>
      </c>
      <c r="F67" s="1324"/>
      <c r="G67" s="1289"/>
      <c r="H67" s="1416" t="s">
        <v>1251</v>
      </c>
      <c r="I67" s="1288"/>
      <c r="J67" s="1288"/>
      <c r="K67" s="1288"/>
      <c r="L67" s="1288"/>
      <c r="M67" s="1568" t="s">
        <v>939</v>
      </c>
      <c r="N67" s="672"/>
      <c r="O67" s="672"/>
    </row>
    <row r="68" spans="1:15" ht="18" customHeight="1" thickTop="1">
      <c r="A68" s="667" t="s">
        <v>647</v>
      </c>
      <c r="B68" s="667"/>
      <c r="M68" s="81" t="s">
        <v>648</v>
      </c>
    </row>
    <row r="69" spans="1:15" ht="18" customHeight="1">
      <c r="A69" s="5"/>
    </row>
    <row r="70" spans="1:15" ht="18" customHeight="1">
      <c r="A70" s="431" t="s">
        <v>649</v>
      </c>
      <c r="B70" s="427"/>
      <c r="C70" s="263"/>
      <c r="K70" s="427"/>
      <c r="L70" s="427"/>
      <c r="M70" s="428" t="s">
        <v>650</v>
      </c>
    </row>
    <row r="71" spans="1:15" ht="18" customHeight="1">
      <c r="A71" s="28"/>
      <c r="B71" s="20"/>
      <c r="C71" s="263"/>
      <c r="D71" s="263"/>
      <c r="E71" s="263"/>
      <c r="F71" s="263"/>
      <c r="G71" s="263"/>
      <c r="H71" s="263"/>
      <c r="I71" s="263"/>
      <c r="J71" s="263"/>
      <c r="K71" s="263"/>
      <c r="L71" s="263"/>
      <c r="M71" s="263"/>
    </row>
    <row r="72" spans="1:15" ht="18" customHeight="1">
      <c r="A72" s="18" t="s">
        <v>113</v>
      </c>
      <c r="M72" s="107" t="s">
        <v>265</v>
      </c>
    </row>
    <row r="73" spans="1:15" ht="18" customHeight="1" thickBot="1">
      <c r="A73" s="103" t="s">
        <v>21</v>
      </c>
      <c r="K73" s="24"/>
      <c r="L73" s="24"/>
      <c r="M73" s="81" t="s">
        <v>276</v>
      </c>
    </row>
    <row r="74" spans="1:15" s="263" customFormat="1" ht="18" customHeight="1" thickTop="1">
      <c r="A74" s="1238"/>
      <c r="B74" s="2316" t="s">
        <v>272</v>
      </c>
      <c r="C74" s="2316" t="s">
        <v>271</v>
      </c>
      <c r="D74" s="2316"/>
      <c r="E74" s="2316" t="s">
        <v>261</v>
      </c>
      <c r="F74" s="1517" t="s">
        <v>269</v>
      </c>
      <c r="G74" s="1517" t="s">
        <v>267</v>
      </c>
      <c r="H74" s="2294" t="s">
        <v>266</v>
      </c>
      <c r="I74" s="2294"/>
      <c r="J74" s="2164" t="s">
        <v>266</v>
      </c>
      <c r="K74" s="1239"/>
      <c r="L74" s="1239"/>
      <c r="M74" s="1218"/>
    </row>
    <row r="75" spans="1:15" ht="18" customHeight="1">
      <c r="A75" s="124"/>
      <c r="B75" s="2323"/>
      <c r="C75" s="2323"/>
      <c r="D75" s="2323"/>
      <c r="E75" s="2323"/>
      <c r="F75" s="1527" t="s">
        <v>270</v>
      </c>
      <c r="G75" s="1527" t="s">
        <v>268</v>
      </c>
      <c r="H75" s="2307" t="s">
        <v>499</v>
      </c>
      <c r="I75" s="2307"/>
      <c r="J75" s="2166" t="s">
        <v>1255</v>
      </c>
      <c r="K75" s="179"/>
      <c r="L75" s="179"/>
      <c r="M75" s="229"/>
    </row>
    <row r="76" spans="1:15" ht="18" customHeight="1">
      <c r="A76" s="237"/>
      <c r="B76" s="1519"/>
      <c r="C76" s="2304"/>
      <c r="D76" s="2304"/>
      <c r="E76" s="1519"/>
      <c r="F76" s="1519"/>
      <c r="G76" s="1519" t="s">
        <v>23</v>
      </c>
      <c r="H76" s="2304" t="s">
        <v>22</v>
      </c>
      <c r="I76" s="2304"/>
      <c r="J76" s="1343" t="s">
        <v>180</v>
      </c>
      <c r="K76" s="153"/>
      <c r="L76" s="153"/>
      <c r="M76" s="229"/>
    </row>
    <row r="77" spans="1:15" ht="18" customHeight="1">
      <c r="A77" s="237"/>
      <c r="B77" s="70" t="s">
        <v>274</v>
      </c>
      <c r="C77" s="2304" t="s">
        <v>273</v>
      </c>
      <c r="D77" s="2304"/>
      <c r="E77" s="1519" t="s">
        <v>27</v>
      </c>
      <c r="F77" s="1519" t="s">
        <v>86</v>
      </c>
      <c r="G77" s="1519" t="s">
        <v>24</v>
      </c>
      <c r="H77" s="2304" t="s">
        <v>507</v>
      </c>
      <c r="I77" s="2304"/>
      <c r="J77" s="180" t="s">
        <v>1256</v>
      </c>
      <c r="K77" s="153"/>
      <c r="L77" s="153"/>
      <c r="M77" s="229"/>
    </row>
    <row r="78" spans="1:15" ht="18" customHeight="1">
      <c r="A78" s="232"/>
      <c r="B78" s="1521"/>
      <c r="C78" s="2302"/>
      <c r="D78" s="2302"/>
      <c r="E78" s="1521"/>
      <c r="F78" s="1521" t="s">
        <v>26</v>
      </c>
      <c r="G78" s="1521" t="s">
        <v>25</v>
      </c>
      <c r="H78" s="2302"/>
      <c r="I78" s="2302"/>
      <c r="J78" s="1521"/>
      <c r="K78" s="69"/>
      <c r="L78" s="69"/>
      <c r="M78" s="142"/>
    </row>
    <row r="79" spans="1:15" ht="18" customHeight="1">
      <c r="A79" s="1101" t="s">
        <v>1222</v>
      </c>
      <c r="B79" s="32"/>
      <c r="C79" s="1099"/>
      <c r="D79" s="1099"/>
      <c r="E79" s="1099"/>
      <c r="F79" s="1099"/>
      <c r="G79" s="1099"/>
      <c r="H79" s="1100"/>
      <c r="I79" s="1521"/>
      <c r="J79" s="1521"/>
      <c r="K79" s="69"/>
      <c r="L79" s="62"/>
      <c r="M79" s="1129" t="s">
        <v>1223</v>
      </c>
    </row>
    <row r="80" spans="1:15" ht="18" customHeight="1">
      <c r="A80" s="232" t="s">
        <v>166</v>
      </c>
      <c r="B80" s="488">
        <f>'[3]p127--131écoR8'!B80</f>
        <v>28</v>
      </c>
      <c r="C80" s="2312">
        <f>'[3]p127--131écoR8'!C80</f>
        <v>178</v>
      </c>
      <c r="D80" s="2312">
        <f>'[3]p127--131écoR8'!D80</f>
        <v>0</v>
      </c>
      <c r="E80" s="488">
        <f>'[3]p127--131écoR8'!E80</f>
        <v>765</v>
      </c>
      <c r="F80" s="488">
        <f>'[3]p127--131écoR8'!F80</f>
        <v>1032</v>
      </c>
      <c r="G80" s="2016" t="str">
        <f>'[3]p127--131écoR8'!G80</f>
        <v>…</v>
      </c>
      <c r="H80" s="2318">
        <f>'[3]p127--131écoR8'!H80</f>
        <v>3087</v>
      </c>
      <c r="I80" s="2318">
        <f>'[3]p127--131écoR8'!I80</f>
        <v>0</v>
      </c>
      <c r="J80" s="1721">
        <f>'[3]p127--131écoR8'!J80</f>
        <v>63</v>
      </c>
      <c r="K80" s="273"/>
      <c r="L80" s="274"/>
      <c r="M80" s="155" t="s">
        <v>275</v>
      </c>
    </row>
    <row r="81" spans="1:13" s="263" customFormat="1" ht="18" customHeight="1">
      <c r="A81" s="30" t="s">
        <v>10</v>
      </c>
      <c r="B81" s="2011">
        <f>'[3]p127--131écoR8'!B81</f>
        <v>0.1599086236436322</v>
      </c>
      <c r="C81" s="2322">
        <f>'[3]p127--131écoR8'!C81</f>
        <v>0.13364166015976936</v>
      </c>
      <c r="D81" s="2322">
        <f>'[3]p127--131écoR8'!D81</f>
        <v>0</v>
      </c>
      <c r="E81" s="2011">
        <f>'[3]p127--131écoR8'!E81</f>
        <v>0.20862650129266616</v>
      </c>
      <c r="F81" s="2011">
        <f>'[3]p127--131écoR8'!F81</f>
        <v>0.25708157606949172</v>
      </c>
      <c r="G81" s="2007" t="str">
        <f>'[3]p127--131écoR8'!G81</f>
        <v>…</v>
      </c>
      <c r="H81" s="2322">
        <f>'[3]p127--131écoR8'!H81</f>
        <v>0.4858884581422912</v>
      </c>
      <c r="I81" s="2322">
        <f>'[3]p127--131écoR8'!I81</f>
        <v>0</v>
      </c>
      <c r="J81" s="2011">
        <f>'[3]p127--131écoR8'!J81</f>
        <v>0.89539511085844226</v>
      </c>
      <c r="K81" s="164"/>
      <c r="L81" s="164"/>
      <c r="M81" s="123" t="s">
        <v>188</v>
      </c>
    </row>
    <row r="82" spans="1:13" s="263" customFormat="1" ht="18" customHeight="1">
      <c r="A82" s="1106"/>
      <c r="B82" s="1130"/>
      <c r="C82" s="1130"/>
      <c r="D82" s="1130"/>
      <c r="E82" s="1130"/>
      <c r="F82" s="1130"/>
      <c r="G82" s="1130"/>
      <c r="H82" s="1130"/>
      <c r="I82" s="1130"/>
      <c r="J82" s="1130"/>
      <c r="K82" s="1133"/>
      <c r="L82" s="1133"/>
      <c r="M82" s="1134"/>
    </row>
    <row r="83" spans="1:13" s="263" customFormat="1" ht="18" customHeight="1">
      <c r="A83" s="1102" t="s">
        <v>1224</v>
      </c>
      <c r="B83" s="2006"/>
      <c r="C83" s="106"/>
      <c r="D83" s="106"/>
      <c r="E83" s="106"/>
      <c r="F83" s="106"/>
      <c r="G83" s="106"/>
      <c r="H83" s="361"/>
      <c r="I83" s="2006"/>
      <c r="J83" s="2006"/>
      <c r="K83" s="69"/>
      <c r="L83" s="69"/>
      <c r="M83" s="1132" t="s">
        <v>1225</v>
      </c>
    </row>
    <row r="84" spans="1:13" s="263" customFormat="1" ht="18" customHeight="1">
      <c r="A84" s="232" t="s">
        <v>166</v>
      </c>
      <c r="B84" s="488">
        <f>'[3]p127--131écoR8'!B84</f>
        <v>9</v>
      </c>
      <c r="C84" s="2312" t="str">
        <f>'[3]p127--131écoR8'!C84</f>
        <v>…</v>
      </c>
      <c r="D84" s="2312">
        <f>'[3]p127--131écoR8'!D84</f>
        <v>0</v>
      </c>
      <c r="E84" s="488">
        <f>'[3]p127--131écoR8'!E84</f>
        <v>297</v>
      </c>
      <c r="F84" s="488">
        <f>'[3]p127--131écoR8'!F84</f>
        <v>414</v>
      </c>
      <c r="G84" s="2016" t="str">
        <f>'[3]p127--131écoR8'!G84</f>
        <v>…</v>
      </c>
      <c r="H84" s="2318">
        <f>'[3]p127--131écoR8'!H84</f>
        <v>1120</v>
      </c>
      <c r="I84" s="2318">
        <f>'[3]p127--131écoR8'!I84</f>
        <v>0</v>
      </c>
      <c r="J84" s="1721" t="str">
        <f>'[3]p127--131écoR8'!J84</f>
        <v>…</v>
      </c>
      <c r="K84" s="273"/>
      <c r="L84" s="274"/>
      <c r="M84" s="155" t="s">
        <v>275</v>
      </c>
    </row>
    <row r="85" spans="1:13" ht="18" customHeight="1" thickBot="1">
      <c r="A85" s="1183" t="s">
        <v>10</v>
      </c>
      <c r="B85" s="2009">
        <f>'[3]p127--131écoR8'!B85</f>
        <v>4.728877679697352E-2</v>
      </c>
      <c r="C85" s="2317" t="str">
        <f>'[3]p127--131écoR8'!C85</f>
        <v>…</v>
      </c>
      <c r="D85" s="2317">
        <f>'[3]p127--131écoR8'!D85</f>
        <v>0</v>
      </c>
      <c r="E85" s="2009">
        <f>'[3]p127--131écoR8'!E85</f>
        <v>7.7959508303868844E-2</v>
      </c>
      <c r="F85" s="2009">
        <f>'[3]p127--131écoR8'!F85</f>
        <v>9.7783803317563533E-2</v>
      </c>
      <c r="G85" s="2013" t="str">
        <f>'[3]p127--131écoR8'!G85</f>
        <v>…</v>
      </c>
      <c r="H85" s="2317">
        <f>'[3]p127--131écoR8'!H85</f>
        <v>0.14949518678889678</v>
      </c>
      <c r="I85" s="2317">
        <f>'[3]p127--131écoR8'!I85</f>
        <v>0</v>
      </c>
      <c r="J85" s="2009" t="str">
        <f>'[3]p127--131écoR8'!J85</f>
        <v>…</v>
      </c>
      <c r="K85" s="1286"/>
      <c r="L85" s="1286"/>
      <c r="M85" s="1179" t="s">
        <v>188</v>
      </c>
    </row>
    <row r="86" spans="1:13" ht="18" customHeight="1" thickTop="1">
      <c r="A86" s="2320" t="s">
        <v>1258</v>
      </c>
      <c r="B86" s="2321"/>
      <c r="C86" s="2321"/>
      <c r="D86" s="2321"/>
      <c r="E86" s="2321"/>
      <c r="F86" s="2321"/>
      <c r="G86" s="2321"/>
      <c r="I86" s="2313" t="s">
        <v>1257</v>
      </c>
      <c r="J86" s="2313"/>
      <c r="K86" s="2313"/>
      <c r="L86" s="2313"/>
      <c r="M86" s="2313"/>
    </row>
    <row r="87" spans="1:13" ht="18" customHeight="1"/>
    <row r="88" spans="1:13" ht="18" customHeight="1">
      <c r="A88" s="18" t="s">
        <v>114</v>
      </c>
      <c r="M88" s="107" t="s">
        <v>277</v>
      </c>
    </row>
    <row r="89" spans="1:13" ht="18" customHeight="1" thickBot="1">
      <c r="A89" s="103" t="s">
        <v>21</v>
      </c>
      <c r="K89" s="24"/>
      <c r="L89" s="24"/>
      <c r="M89" s="81" t="s">
        <v>276</v>
      </c>
    </row>
    <row r="90" spans="1:13" ht="18" customHeight="1" thickTop="1">
      <c r="A90" s="1387"/>
      <c r="B90" s="1322"/>
      <c r="C90" s="1322"/>
      <c r="D90" s="1323"/>
      <c r="E90" s="1323">
        <v>2017</v>
      </c>
      <c r="F90" s="1323"/>
      <c r="G90" s="1576"/>
      <c r="H90" s="1323">
        <v>2016</v>
      </c>
      <c r="I90" s="1316"/>
      <c r="J90" s="1318"/>
      <c r="K90" s="1319"/>
      <c r="L90" s="1319"/>
      <c r="M90" s="1316"/>
    </row>
    <row r="91" spans="1:13" ht="18" customHeight="1">
      <c r="A91" s="275" t="s">
        <v>28</v>
      </c>
      <c r="B91" s="197"/>
      <c r="C91" s="618"/>
      <c r="D91" s="618"/>
      <c r="E91" s="2010">
        <f>'[3]p127--131écoR8'!E91</f>
        <v>196.203</v>
      </c>
      <c r="F91" s="2010"/>
      <c r="G91" s="2010"/>
      <c r="H91" s="2010" t="str">
        <f>'[3]p127--131écoR8'!H91</f>
        <v>…</v>
      </c>
      <c r="I91" s="197"/>
      <c r="J91" s="197"/>
      <c r="K91" s="197"/>
      <c r="L91" s="197"/>
      <c r="M91" s="139" t="s">
        <v>278</v>
      </c>
    </row>
    <row r="92" spans="1:13" ht="18" customHeight="1">
      <c r="A92" s="275" t="s">
        <v>87</v>
      </c>
      <c r="B92" s="197"/>
      <c r="C92" s="618"/>
      <c r="D92" s="618"/>
      <c r="E92" s="2010" t="str">
        <f>'[3]p127--131écoR8'!E92</f>
        <v>…</v>
      </c>
      <c r="F92" s="2010"/>
      <c r="G92" s="2010"/>
      <c r="H92" s="2010" t="str">
        <f>'[3]p127--131écoR8'!H92</f>
        <v>…</v>
      </c>
      <c r="I92" s="197"/>
      <c r="J92" s="197"/>
      <c r="K92" s="197"/>
      <c r="L92" s="197"/>
      <c r="M92" s="139" t="s">
        <v>279</v>
      </c>
    </row>
    <row r="93" spans="1:13" ht="18" customHeight="1">
      <c r="A93" s="275" t="s">
        <v>88</v>
      </c>
      <c r="B93" s="197"/>
      <c r="C93" s="618"/>
      <c r="D93" s="618"/>
      <c r="E93" s="2010">
        <f>'[3]p127--131écoR8'!E93</f>
        <v>60.72</v>
      </c>
      <c r="F93" s="2010"/>
      <c r="G93" s="2010"/>
      <c r="H93" s="2010" t="str">
        <f>'[3]p127--131écoR8'!H93</f>
        <v>…</v>
      </c>
      <c r="I93" s="197"/>
      <c r="J93" s="197"/>
      <c r="K93" s="197"/>
      <c r="L93" s="197"/>
      <c r="M93" s="139" t="s">
        <v>280</v>
      </c>
    </row>
    <row r="94" spans="1:13" ht="18" customHeight="1">
      <c r="A94" s="275" t="s">
        <v>89</v>
      </c>
      <c r="B94" s="197"/>
      <c r="C94" s="618"/>
      <c r="D94" s="618"/>
      <c r="E94" s="2010">
        <f>'[3]p127--131écoR8'!E94</f>
        <v>39.520000000000003</v>
      </c>
      <c r="F94" s="2010"/>
      <c r="G94" s="2010"/>
      <c r="H94" s="2010" t="str">
        <f>'[3]p127--131écoR8'!H94</f>
        <v>…</v>
      </c>
      <c r="I94" s="197"/>
      <c r="J94" s="197"/>
      <c r="K94" s="197"/>
      <c r="L94" s="197"/>
      <c r="M94" s="139" t="s">
        <v>281</v>
      </c>
    </row>
    <row r="95" spans="1:13" ht="18" customHeight="1" thickBot="1">
      <c r="A95" s="1290" t="s">
        <v>90</v>
      </c>
      <c r="B95" s="1288"/>
      <c r="C95" s="1289"/>
      <c r="D95" s="1289"/>
      <c r="E95" s="2014" t="str">
        <f>'[3]p127--131écoR8'!E95</f>
        <v>…</v>
      </c>
      <c r="F95" s="2014"/>
      <c r="G95" s="2014"/>
      <c r="H95" s="2014" t="str">
        <f>'[3]p127--131écoR8'!H95</f>
        <v>…</v>
      </c>
      <c r="I95" s="1288"/>
      <c r="J95" s="1288"/>
      <c r="K95" s="1288"/>
      <c r="L95" s="1288"/>
      <c r="M95" s="1207" t="s">
        <v>282</v>
      </c>
    </row>
    <row r="96" spans="1:13" ht="18" customHeight="1" thickTop="1">
      <c r="A96" s="2320" t="s">
        <v>1258</v>
      </c>
      <c r="B96" s="2321"/>
      <c r="C96" s="2321"/>
      <c r="D96" s="2321"/>
      <c r="E96" s="2321"/>
      <c r="F96" s="2321"/>
      <c r="G96" s="2321"/>
      <c r="I96" s="2313" t="s">
        <v>1257</v>
      </c>
      <c r="J96" s="2313"/>
      <c r="K96" s="2313"/>
      <c r="L96" s="2313"/>
      <c r="M96" s="2313"/>
    </row>
    <row r="97" spans="1:14" ht="18" customHeight="1"/>
    <row r="98" spans="1:14" ht="18" customHeight="1">
      <c r="A98" s="18" t="s">
        <v>115</v>
      </c>
      <c r="M98" s="107" t="s">
        <v>283</v>
      </c>
    </row>
    <row r="99" spans="1:14" ht="18" customHeight="1" thickBot="1">
      <c r="A99" s="103" t="s">
        <v>21</v>
      </c>
      <c r="K99" s="24"/>
      <c r="L99" s="24"/>
      <c r="M99" s="81" t="s">
        <v>276</v>
      </c>
    </row>
    <row r="100" spans="1:14" ht="18" customHeight="1" thickTop="1">
      <c r="A100" s="1387"/>
      <c r="B100" s="1322"/>
      <c r="C100" s="1322"/>
      <c r="D100" s="1323"/>
      <c r="E100" s="1323">
        <v>2017</v>
      </c>
      <c r="F100" s="1323"/>
      <c r="G100" s="1576"/>
      <c r="H100" s="1323">
        <v>2016</v>
      </c>
      <c r="I100" s="1316"/>
      <c r="J100" s="1318"/>
      <c r="K100" s="1319"/>
      <c r="L100" s="1319"/>
      <c r="M100" s="1316"/>
    </row>
    <row r="101" spans="1:14" ht="18" customHeight="1">
      <c r="A101" s="269" t="s">
        <v>28</v>
      </c>
      <c r="B101" s="197"/>
      <c r="C101" s="197"/>
      <c r="D101" s="618"/>
      <c r="E101" s="2010">
        <f>'[3]p127--131écoR8'!E101</f>
        <v>6</v>
      </c>
      <c r="F101" s="2010"/>
      <c r="G101" s="2010"/>
      <c r="H101" s="2010" t="str">
        <f>'[3]p127--131écoR8'!H101</f>
        <v>…</v>
      </c>
      <c r="I101" s="197"/>
      <c r="J101" s="197"/>
      <c r="K101" s="197"/>
      <c r="L101" s="197"/>
      <c r="M101" s="139" t="s">
        <v>278</v>
      </c>
    </row>
    <row r="102" spans="1:14" ht="18" customHeight="1">
      <c r="A102" s="269" t="s">
        <v>87</v>
      </c>
      <c r="B102" s="197"/>
      <c r="C102" s="197"/>
      <c r="D102" s="618"/>
      <c r="E102" s="2010" t="str">
        <f>'[3]p127--131écoR8'!E102</f>
        <v>…</v>
      </c>
      <c r="F102" s="2010"/>
      <c r="G102" s="2010"/>
      <c r="H102" s="2010" t="str">
        <f>'[3]p127--131écoR8'!H102</f>
        <v>…</v>
      </c>
      <c r="I102" s="197"/>
      <c r="J102" s="197"/>
      <c r="K102" s="197"/>
      <c r="L102" s="197"/>
      <c r="M102" s="139" t="s">
        <v>279</v>
      </c>
    </row>
    <row r="103" spans="1:14" ht="18" customHeight="1">
      <c r="A103" s="269" t="s">
        <v>88</v>
      </c>
      <c r="B103" s="197"/>
      <c r="C103" s="197"/>
      <c r="D103" s="905"/>
      <c r="E103" s="2010">
        <f>'[3]p127--131écoR8'!E103</f>
        <v>3</v>
      </c>
      <c r="F103" s="2010"/>
      <c r="G103" s="2010"/>
      <c r="H103" s="2010" t="str">
        <f>'[3]p127--131écoR8'!H103</f>
        <v>…</v>
      </c>
      <c r="I103" s="197"/>
      <c r="J103" s="197"/>
      <c r="K103" s="197"/>
      <c r="L103" s="197"/>
      <c r="M103" s="139" t="s">
        <v>280</v>
      </c>
    </row>
    <row r="104" spans="1:14" ht="18" customHeight="1">
      <c r="A104" s="232" t="s">
        <v>89</v>
      </c>
      <c r="B104" s="523"/>
      <c r="C104" s="523"/>
      <c r="D104" s="906"/>
      <c r="E104" s="2012" t="str">
        <f>'[3]p127--131écoR8'!E104</f>
        <v>…</v>
      </c>
      <c r="F104" s="2010"/>
      <c r="G104" s="2012"/>
      <c r="H104" s="2012" t="str">
        <f>'[3]p127--131écoR8'!H104</f>
        <v>…</v>
      </c>
      <c r="I104" s="523"/>
      <c r="J104" s="523"/>
      <c r="K104" s="523"/>
      <c r="L104" s="523"/>
      <c r="M104" s="115" t="s">
        <v>281</v>
      </c>
      <c r="N104" s="286"/>
    </row>
    <row r="105" spans="1:14" ht="18" customHeight="1" thickBot="1">
      <c r="A105" s="1290" t="s">
        <v>90</v>
      </c>
      <c r="B105" s="1288"/>
      <c r="C105" s="1289"/>
      <c r="D105" s="1289"/>
      <c r="E105" s="2014" t="str">
        <f>'[3]p127--131écoR8'!E105</f>
        <v>…</v>
      </c>
      <c r="F105" s="2014"/>
      <c r="G105" s="2014"/>
      <c r="H105" s="2014" t="str">
        <f>'[3]p127--131écoR8'!H105</f>
        <v>…</v>
      </c>
      <c r="I105" s="1288"/>
      <c r="J105" s="1288"/>
      <c r="K105" s="1288"/>
      <c r="L105" s="1288"/>
      <c r="M105" s="1207" t="s">
        <v>282</v>
      </c>
      <c r="N105" s="287"/>
    </row>
    <row r="106" spans="1:14" ht="18" customHeight="1" thickTop="1">
      <c r="A106" s="2320" t="s">
        <v>1258</v>
      </c>
      <c r="B106" s="2321"/>
      <c r="C106" s="2321"/>
      <c r="D106" s="2321"/>
      <c r="E106" s="2321"/>
      <c r="F106" s="2321"/>
      <c r="G106" s="2321"/>
      <c r="I106" s="2313" t="s">
        <v>1257</v>
      </c>
      <c r="J106" s="2313"/>
      <c r="K106" s="2313"/>
      <c r="L106" s="2313"/>
      <c r="M106" s="2313"/>
      <c r="N106" s="287"/>
    </row>
    <row r="107" spans="1:14" ht="18" customHeight="1">
      <c r="A107" s="1546"/>
      <c r="B107" s="1547"/>
      <c r="C107" s="1547"/>
      <c r="D107" s="1547"/>
      <c r="E107" s="1547"/>
      <c r="F107" s="1547"/>
      <c r="G107" s="1547"/>
      <c r="H107" s="229"/>
      <c r="I107" s="1545"/>
      <c r="J107" s="1545"/>
      <c r="K107" s="1545"/>
      <c r="L107" s="1545"/>
      <c r="M107" s="1545"/>
      <c r="N107" s="287"/>
    </row>
    <row r="108" spans="1:14" ht="18" customHeight="1">
      <c r="A108" s="1546"/>
      <c r="B108" s="1547"/>
      <c r="C108" s="1547"/>
      <c r="D108" s="1547"/>
      <c r="E108" s="1547"/>
      <c r="F108" s="1547"/>
      <c r="G108" s="1547"/>
      <c r="H108" s="229"/>
      <c r="I108" s="1545"/>
      <c r="J108" s="1545"/>
      <c r="K108" s="1545"/>
      <c r="L108" s="1545"/>
      <c r="M108" s="1545"/>
      <c r="N108" s="287"/>
    </row>
    <row r="109" spans="1:14" ht="18" customHeight="1">
      <c r="A109" s="1546"/>
      <c r="B109" s="1547"/>
      <c r="C109" s="1547"/>
      <c r="D109" s="1547"/>
      <c r="E109" s="1547"/>
      <c r="F109" s="1547"/>
      <c r="G109" s="1547"/>
      <c r="H109" s="229"/>
      <c r="I109" s="1545"/>
      <c r="J109" s="1545"/>
      <c r="K109" s="1545"/>
      <c r="L109" s="1545"/>
      <c r="M109" s="1545"/>
      <c r="N109" s="287"/>
    </row>
    <row r="110" spans="1:14" ht="18" customHeight="1">
      <c r="A110" s="1546"/>
      <c r="B110" s="1547"/>
      <c r="C110" s="1547"/>
      <c r="D110" s="1547"/>
      <c r="E110" s="1547"/>
      <c r="F110" s="1547"/>
      <c r="G110" s="1547"/>
      <c r="H110" s="229"/>
      <c r="I110" s="1545"/>
      <c r="J110" s="1545"/>
      <c r="K110" s="1545"/>
      <c r="L110" s="1545"/>
      <c r="M110" s="1545"/>
      <c r="N110" s="287"/>
    </row>
    <row r="111" spans="1:14" ht="18" customHeight="1">
      <c r="A111" s="1546"/>
      <c r="B111" s="1547"/>
      <c r="C111" s="1547"/>
      <c r="D111" s="1547"/>
      <c r="E111" s="1547"/>
      <c r="F111" s="1547"/>
      <c r="G111" s="1547"/>
      <c r="H111" s="229"/>
      <c r="I111" s="1545"/>
      <c r="J111" s="1545"/>
      <c r="K111" s="1545"/>
      <c r="L111" s="1545"/>
      <c r="M111" s="1545"/>
      <c r="N111" s="287"/>
    </row>
    <row r="112" spans="1:14" ht="27.75" customHeight="1">
      <c r="A112" s="1546"/>
      <c r="B112" s="1547"/>
      <c r="C112" s="1547"/>
      <c r="D112" s="1547"/>
      <c r="E112" s="1547"/>
      <c r="F112" s="1547"/>
      <c r="G112" s="1547"/>
      <c r="H112" s="229"/>
      <c r="I112" s="1545"/>
      <c r="J112" s="1545"/>
      <c r="K112" s="1545"/>
      <c r="L112" s="1545"/>
      <c r="M112" s="1545"/>
      <c r="N112" s="287"/>
    </row>
    <row r="113" spans="1:14" ht="18" customHeight="1">
      <c r="A113" s="98"/>
      <c r="B113" s="98"/>
      <c r="C113" s="98"/>
      <c r="D113" s="98"/>
      <c r="N113" s="287"/>
    </row>
    <row r="114" spans="1:14" ht="18" customHeight="1" thickBot="1">
      <c r="A114" s="893"/>
      <c r="B114" s="892"/>
      <c r="C114" s="892"/>
      <c r="D114" s="892"/>
      <c r="E114" s="892"/>
      <c r="F114" s="892"/>
      <c r="G114" s="892"/>
      <c r="H114" s="892"/>
      <c r="I114" s="892"/>
      <c r="J114" s="892"/>
      <c r="K114" s="892"/>
      <c r="L114" s="892"/>
      <c r="M114" s="892"/>
      <c r="N114" s="907"/>
    </row>
    <row r="115" spans="1:14" ht="13.5" customHeight="1" thickTop="1">
      <c r="A115" s="5"/>
    </row>
    <row r="116" spans="1:14" s="263" customFormat="1" ht="18" customHeight="1">
      <c r="A116" s="81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</row>
    <row r="117" spans="1:14" ht="18" customHeight="1">
      <c r="A117" s="431" t="s">
        <v>651</v>
      </c>
      <c r="B117" s="427"/>
      <c r="C117" s="263"/>
      <c r="K117" s="427"/>
      <c r="L117" s="427"/>
      <c r="M117" s="428" t="s">
        <v>652</v>
      </c>
    </row>
    <row r="118" spans="1:14" ht="18" customHeight="1">
      <c r="A118" s="28"/>
      <c r="B118" s="20"/>
      <c r="C118" s="263"/>
      <c r="D118" s="263"/>
      <c r="E118" s="263"/>
      <c r="F118" s="263"/>
      <c r="G118" s="263"/>
      <c r="H118" s="263"/>
      <c r="I118" s="263"/>
      <c r="J118" s="263"/>
      <c r="K118" s="263"/>
      <c r="L118" s="263"/>
      <c r="M118" s="263"/>
    </row>
    <row r="119" spans="1:14" ht="18" customHeight="1" thickBot="1">
      <c r="A119" s="18" t="s">
        <v>116</v>
      </c>
      <c r="M119" s="107" t="s">
        <v>289</v>
      </c>
    </row>
    <row r="120" spans="1:14" ht="18" customHeight="1" thickTop="1">
      <c r="A120" s="1242"/>
      <c r="B120" s="1243" t="s">
        <v>191</v>
      </c>
      <c r="C120" s="1243" t="s">
        <v>393</v>
      </c>
      <c r="D120" s="2316" t="s">
        <v>581</v>
      </c>
      <c r="E120" s="2316"/>
      <c r="F120" s="1244" t="s">
        <v>563</v>
      </c>
      <c r="G120" s="1245" t="s">
        <v>288</v>
      </c>
      <c r="H120" s="1245" t="s">
        <v>287</v>
      </c>
      <c r="I120" s="1245" t="s">
        <v>286</v>
      </c>
      <c r="J120" s="1539" t="s">
        <v>285</v>
      </c>
      <c r="K120" s="1539" t="s">
        <v>284</v>
      </c>
      <c r="L120" s="1539"/>
      <c r="M120" s="1242"/>
    </row>
    <row r="121" spans="1:14" ht="36" customHeight="1">
      <c r="A121" s="277"/>
      <c r="B121" s="1524" t="s">
        <v>4</v>
      </c>
      <c r="C121" s="1524" t="s">
        <v>434</v>
      </c>
      <c r="D121" s="2315" t="s">
        <v>582</v>
      </c>
      <c r="E121" s="2315"/>
      <c r="F121" s="1541" t="s">
        <v>564</v>
      </c>
      <c r="G121" s="1524" t="s">
        <v>33</v>
      </c>
      <c r="H121" s="1524" t="s">
        <v>32</v>
      </c>
      <c r="I121" s="1524" t="s">
        <v>31</v>
      </c>
      <c r="J121" s="1524" t="s">
        <v>30</v>
      </c>
      <c r="K121" s="1524" t="s">
        <v>29</v>
      </c>
      <c r="L121" s="1524"/>
      <c r="M121" s="278"/>
    </row>
    <row r="122" spans="1:14" ht="18" customHeight="1">
      <c r="A122" s="1101" t="s">
        <v>1230</v>
      </c>
      <c r="B122" s="654"/>
      <c r="C122" s="654"/>
      <c r="D122" s="1135"/>
      <c r="E122" s="1135"/>
      <c r="F122" s="1135"/>
      <c r="G122" s="654"/>
      <c r="H122" s="654"/>
      <c r="I122" s="654"/>
      <c r="J122" s="654"/>
      <c r="K122" s="654"/>
      <c r="L122" s="654"/>
      <c r="M122" s="74" t="s">
        <v>1232</v>
      </c>
    </row>
    <row r="123" spans="1:14" ht="18" customHeight="1">
      <c r="A123" s="232" t="s">
        <v>167</v>
      </c>
      <c r="B123" s="1534">
        <f>'[2]p127--131écoR8'!B123</f>
        <v>341</v>
      </c>
      <c r="C123" s="1534">
        <f>'[2]p127--131écoR8'!C123</f>
        <v>123</v>
      </c>
      <c r="D123" s="2314">
        <f>'[2]p127--131écoR8'!D123:E123</f>
        <v>14</v>
      </c>
      <c r="E123" s="2314"/>
      <c r="F123" s="1534">
        <f>'[2]p127--131écoR8'!F123</f>
        <v>104</v>
      </c>
      <c r="G123" s="1534">
        <f>'[2]p127--131écoR8'!G123</f>
        <v>1</v>
      </c>
      <c r="H123" s="1534">
        <f>'[2]p127--131écoR8'!H123</f>
        <v>24</v>
      </c>
      <c r="I123" s="1534">
        <f>'[2]p127--131écoR8'!I123</f>
        <v>24</v>
      </c>
      <c r="J123" s="1534">
        <f>'[2]p127--131écoR8'!J123</f>
        <v>28</v>
      </c>
      <c r="K123" s="1534">
        <f>'[2]p127--131écoR8'!K123</f>
        <v>23</v>
      </c>
      <c r="L123" s="280"/>
      <c r="M123" s="155" t="s">
        <v>290</v>
      </c>
    </row>
    <row r="124" spans="1:14" ht="18" customHeight="1">
      <c r="A124" s="30" t="s">
        <v>10</v>
      </c>
      <c r="B124" s="1548">
        <f>'[2]p127--131écoR8'!B124</f>
        <v>100</v>
      </c>
      <c r="C124" s="1548">
        <f>'[2]p127--131écoR8'!C124</f>
        <v>36.070381231671554</v>
      </c>
      <c r="D124" s="2311">
        <f>'[2]p127--131écoR8'!D124:E124</f>
        <v>4.1055718475073313</v>
      </c>
      <c r="E124" s="2311"/>
      <c r="F124" s="1548">
        <f>'[2]p127--131écoR8'!F124</f>
        <v>30.498533724340177</v>
      </c>
      <c r="G124" s="1548">
        <f>'[2]p127--131écoR8'!G124</f>
        <v>0.2932551319648094</v>
      </c>
      <c r="H124" s="1548">
        <f>'[2]p127--131écoR8'!H124</f>
        <v>7.0381231671554261</v>
      </c>
      <c r="I124" s="1548">
        <f>'[2]p127--131écoR8'!I124</f>
        <v>7.0381231671554261</v>
      </c>
      <c r="J124" s="1548">
        <f>'[2]p127--131écoR8'!J124</f>
        <v>8.2111436950146626</v>
      </c>
      <c r="K124" s="1548">
        <f>'[2]p127--131écoR8'!K124</f>
        <v>6.7448680351906152</v>
      </c>
      <c r="L124" s="1548"/>
      <c r="M124" s="123" t="s">
        <v>188</v>
      </c>
    </row>
    <row r="125" spans="1:14" ht="18" customHeight="1">
      <c r="A125" s="1106"/>
      <c r="B125" s="1130"/>
      <c r="C125" s="1130"/>
      <c r="D125" s="1130"/>
      <c r="E125" s="1130"/>
      <c r="F125" s="1130"/>
      <c r="G125" s="1130"/>
      <c r="H125" s="1130"/>
      <c r="I125" s="1130"/>
      <c r="J125" s="1130"/>
      <c r="K125" s="1130"/>
      <c r="L125" s="1130"/>
      <c r="M125" s="1134"/>
    </row>
    <row r="126" spans="1:14" ht="18" customHeight="1">
      <c r="A126" s="1102" t="s">
        <v>1231</v>
      </c>
      <c r="B126" s="1524"/>
      <c r="C126" s="1524"/>
      <c r="D126" s="1541"/>
      <c r="E126" s="1541"/>
      <c r="F126" s="1541"/>
      <c r="G126" s="1524"/>
      <c r="H126" s="1524"/>
      <c r="I126" s="1524"/>
      <c r="J126" s="1524"/>
      <c r="K126" s="1524"/>
      <c r="L126" s="1524"/>
      <c r="M126" s="1103" t="s">
        <v>1233</v>
      </c>
    </row>
    <row r="127" spans="1:14" ht="18" customHeight="1">
      <c r="A127" s="232" t="s">
        <v>167</v>
      </c>
      <c r="B127" s="1534">
        <f>'[2]p127--131écoR8'!B127</f>
        <v>369</v>
      </c>
      <c r="C127" s="1534">
        <f>'[2]p127--131écoR8'!C127</f>
        <v>140</v>
      </c>
      <c r="D127" s="2314">
        <f>'[2]p127--131écoR8'!D127:E127</f>
        <v>14</v>
      </c>
      <c r="E127" s="2314"/>
      <c r="F127" s="1534">
        <f>'[2]p127--131écoR8'!F127</f>
        <v>113</v>
      </c>
      <c r="G127" s="1534">
        <f>'[2]p127--131écoR8'!G127</f>
        <v>1</v>
      </c>
      <c r="H127" s="1534">
        <f>'[2]p127--131écoR8'!H127</f>
        <v>25</v>
      </c>
      <c r="I127" s="1534">
        <f>'[2]p127--131écoR8'!I127</f>
        <v>24</v>
      </c>
      <c r="J127" s="1534">
        <f>'[2]p127--131écoR8'!J127</f>
        <v>29</v>
      </c>
      <c r="K127" s="1534">
        <f>'[2]p127--131écoR8'!K127</f>
        <v>23</v>
      </c>
      <c r="L127" s="280"/>
      <c r="M127" s="155" t="s">
        <v>290</v>
      </c>
    </row>
    <row r="128" spans="1:14" ht="18" customHeight="1" thickBot="1">
      <c r="A128" s="1183" t="s">
        <v>10</v>
      </c>
      <c r="B128" s="1532">
        <f>'[2]p127--131écoR8'!B128</f>
        <v>100</v>
      </c>
      <c r="C128" s="1532">
        <f>'[2]p127--131écoR8'!C128</f>
        <v>37.94037940379404</v>
      </c>
      <c r="D128" s="2342">
        <f>'[2]p127--131écoR8'!D128:E128</f>
        <v>3.7940379403794036</v>
      </c>
      <c r="E128" s="2342"/>
      <c r="F128" s="1532">
        <f>'[2]p127--131écoR8'!F128</f>
        <v>30.62330623306233</v>
      </c>
      <c r="G128" s="1532">
        <f>'[2]p127--131écoR8'!G128</f>
        <v>0.27100271002710025</v>
      </c>
      <c r="H128" s="1532">
        <f>'[2]p127--131écoR8'!H128</f>
        <v>6.7750677506775059</v>
      </c>
      <c r="I128" s="1532">
        <f>'[2]p127--131écoR8'!I128</f>
        <v>6.5040650406504072</v>
      </c>
      <c r="J128" s="1532">
        <f>'[2]p127--131écoR8'!J128</f>
        <v>7.8590785907859075</v>
      </c>
      <c r="K128" s="1532">
        <f>'[2]p127--131écoR8'!K128</f>
        <v>6.2330623306233059</v>
      </c>
      <c r="L128" s="1532"/>
      <c r="M128" s="1179" t="s">
        <v>188</v>
      </c>
    </row>
    <row r="129" spans="1:13" ht="18" customHeight="1" thickTop="1">
      <c r="A129" s="98" t="s">
        <v>940</v>
      </c>
      <c r="B129" s="98"/>
      <c r="C129" s="98"/>
      <c r="D129" s="98"/>
      <c r="E129" s="98"/>
      <c r="F129" s="5"/>
      <c r="G129" s="3"/>
      <c r="H129" s="3"/>
      <c r="M129" s="265" t="s">
        <v>566</v>
      </c>
    </row>
    <row r="130" spans="1:13" ht="18" customHeight="1">
      <c r="A130" s="98" t="s">
        <v>1259</v>
      </c>
      <c r="B130" s="98"/>
      <c r="M130" s="81" t="s">
        <v>1260</v>
      </c>
    </row>
    <row r="131" spans="1:13" ht="18" customHeight="1">
      <c r="A131" s="47"/>
      <c r="B131" s="281"/>
      <c r="C131" s="281"/>
      <c r="D131" s="281"/>
      <c r="E131" s="281"/>
      <c r="F131" s="281"/>
      <c r="G131" s="281"/>
      <c r="H131" s="282"/>
      <c r="I131" s="282"/>
      <c r="J131" s="283"/>
      <c r="K131" s="281"/>
      <c r="L131" s="281"/>
      <c r="M131" s="263"/>
    </row>
    <row r="132" spans="1:13" ht="18" customHeight="1" thickBot="1">
      <c r="A132" s="18" t="s">
        <v>117</v>
      </c>
      <c r="M132" s="107" t="s">
        <v>292</v>
      </c>
    </row>
    <row r="133" spans="1:13" ht="18" customHeight="1" thickTop="1">
      <c r="A133" s="1242"/>
      <c r="B133" s="1539" t="s">
        <v>191</v>
      </c>
      <c r="C133" s="1539" t="s">
        <v>393</v>
      </c>
      <c r="D133" s="2316" t="s">
        <v>581</v>
      </c>
      <c r="E133" s="2316"/>
      <c r="F133" s="1244" t="s">
        <v>563</v>
      </c>
      <c r="G133" s="1245" t="s">
        <v>288</v>
      </c>
      <c r="H133" s="1245" t="s">
        <v>287</v>
      </c>
      <c r="I133" s="1245" t="s">
        <v>286</v>
      </c>
      <c r="J133" s="1539" t="s">
        <v>285</v>
      </c>
      <c r="K133" s="1539" t="s">
        <v>284</v>
      </c>
      <c r="L133" s="1539"/>
      <c r="M133" s="1242"/>
    </row>
    <row r="134" spans="1:13" ht="36" customHeight="1">
      <c r="A134" s="277"/>
      <c r="B134" s="1524" t="s">
        <v>4</v>
      </c>
      <c r="C134" s="1524" t="s">
        <v>394</v>
      </c>
      <c r="D134" s="2315" t="s">
        <v>582</v>
      </c>
      <c r="E134" s="2315"/>
      <c r="F134" s="1541" t="s">
        <v>564</v>
      </c>
      <c r="G134" s="1524" t="s">
        <v>33</v>
      </c>
      <c r="H134" s="1524" t="s">
        <v>32</v>
      </c>
      <c r="I134" s="1524" t="s">
        <v>31</v>
      </c>
      <c r="J134" s="1524" t="s">
        <v>30</v>
      </c>
      <c r="K134" s="1524" t="s">
        <v>29</v>
      </c>
      <c r="L134" s="1524"/>
      <c r="M134" s="278"/>
    </row>
    <row r="135" spans="1:13" ht="18" customHeight="1">
      <c r="A135" s="1101" t="s">
        <v>1230</v>
      </c>
      <c r="B135" s="654"/>
      <c r="C135" s="654"/>
      <c r="D135" s="1135"/>
      <c r="E135" s="1135"/>
      <c r="F135" s="1135"/>
      <c r="G135" s="654"/>
      <c r="H135" s="654"/>
      <c r="I135" s="654"/>
      <c r="J135" s="654"/>
      <c r="K135" s="654"/>
      <c r="L135" s="654"/>
      <c r="M135" s="74" t="s">
        <v>1232</v>
      </c>
    </row>
    <row r="136" spans="1:13" ht="18" customHeight="1">
      <c r="A136" s="269" t="s">
        <v>168</v>
      </c>
      <c r="B136" s="1533">
        <f>'[2]p127--131écoR8'!B136</f>
        <v>17458</v>
      </c>
      <c r="C136" s="1557">
        <f>'[2]p127--131écoR8'!C136</f>
        <v>3604</v>
      </c>
      <c r="D136" s="2319">
        <f>'[2]p127--131écoR8'!D136:E136</f>
        <v>613</v>
      </c>
      <c r="E136" s="2319"/>
      <c r="F136" s="1533">
        <f>'[2]p127--131écoR8'!F136</f>
        <v>1970</v>
      </c>
      <c r="G136" s="1557">
        <f>'[2]p127--131écoR8'!G136</f>
        <v>520</v>
      </c>
      <c r="H136" s="1557">
        <f>'[2]p127--131écoR8'!H136</f>
        <v>5424</v>
      </c>
      <c r="I136" s="1557">
        <f>'[2]p127--131écoR8'!I136</f>
        <v>2539</v>
      </c>
      <c r="J136" s="1557">
        <f>'[2]p127--131écoR8'!J136</f>
        <v>1643</v>
      </c>
      <c r="K136" s="1557">
        <f>'[2]p127--131écoR8'!K136</f>
        <v>1145</v>
      </c>
      <c r="L136" s="280"/>
      <c r="M136" s="155" t="s">
        <v>291</v>
      </c>
    </row>
    <row r="137" spans="1:13" ht="18" customHeight="1">
      <c r="A137" s="30" t="s">
        <v>10</v>
      </c>
      <c r="B137" s="1548">
        <f>'[2]p127--131écoR8'!B137</f>
        <v>100</v>
      </c>
      <c r="C137" s="1548">
        <f>'[2]p127--131écoR8'!C137</f>
        <v>20.643830908466033</v>
      </c>
      <c r="D137" s="2311">
        <f>'[2]p127--131écoR8'!D137:E137</f>
        <v>3.5112842249971363</v>
      </c>
      <c r="E137" s="2311"/>
      <c r="F137" s="1548">
        <f>'[2]p127--131écoR8'!F137</f>
        <v>11.284224997135983</v>
      </c>
      <c r="G137" s="1548">
        <f>'[2]p127--131écoR8'!G137</f>
        <v>2.9785771566044219</v>
      </c>
      <c r="H137" s="1548">
        <f>'[2]p127--131écoR8'!H137</f>
        <v>31.06885095658151</v>
      </c>
      <c r="I137" s="1548">
        <f>'[2]p127--131écoR8'!I137</f>
        <v>14.543475770420439</v>
      </c>
      <c r="J137" s="1548">
        <f>'[2]p127--131écoR8'!J137</f>
        <v>9.4111582082712797</v>
      </c>
      <c r="K137" s="1548">
        <f>'[2]p127--131écoR8'!K137</f>
        <v>6.5585977775231976</v>
      </c>
      <c r="L137" s="1548"/>
      <c r="M137" s="123" t="s">
        <v>188</v>
      </c>
    </row>
    <row r="138" spans="1:13" s="263" customFormat="1" ht="18" customHeight="1">
      <c r="A138" s="1106"/>
      <c r="B138" s="1130"/>
      <c r="C138" s="1130"/>
      <c r="D138" s="1130"/>
      <c r="E138" s="1130"/>
      <c r="F138" s="1130"/>
      <c r="G138" s="1130"/>
      <c r="H138" s="1130"/>
      <c r="I138" s="1130"/>
      <c r="J138" s="1130"/>
      <c r="K138" s="1130"/>
      <c r="L138" s="1130"/>
      <c r="M138" s="1134"/>
    </row>
    <row r="139" spans="1:13" ht="18" customHeight="1">
      <c r="A139" s="1102" t="s">
        <v>1231</v>
      </c>
      <c r="B139" s="1524"/>
      <c r="C139" s="1524"/>
      <c r="D139" s="1541"/>
      <c r="E139" s="1541"/>
      <c r="F139" s="1541"/>
      <c r="G139" s="1524"/>
      <c r="H139" s="1524"/>
      <c r="I139" s="1524"/>
      <c r="J139" s="1524"/>
      <c r="K139" s="1524"/>
      <c r="L139" s="1524"/>
      <c r="M139" s="1103" t="s">
        <v>1233</v>
      </c>
    </row>
    <row r="140" spans="1:13" ht="18" customHeight="1">
      <c r="A140" s="269" t="s">
        <v>168</v>
      </c>
      <c r="B140" s="1533">
        <f>'[2]p127--131écoR8'!B140</f>
        <v>18097</v>
      </c>
      <c r="C140" s="1557">
        <f>'[2]p127--131écoR8'!C140</f>
        <v>3969</v>
      </c>
      <c r="D140" s="2319">
        <f>'[2]p127--131écoR8'!D140:E140</f>
        <v>613</v>
      </c>
      <c r="E140" s="2319"/>
      <c r="F140" s="1533">
        <f>'[2]p127--131écoR8'!F140</f>
        <v>2129</v>
      </c>
      <c r="G140" s="1557">
        <f>'[2]p127--131écoR8'!G140</f>
        <v>520</v>
      </c>
      <c r="H140" s="1557">
        <f>'[2]p127--131écoR8'!H140</f>
        <v>5492</v>
      </c>
      <c r="I140" s="1557">
        <f>'[2]p127--131écoR8'!I140</f>
        <v>2539</v>
      </c>
      <c r="J140" s="1557">
        <f>'[2]p127--131écoR8'!J140</f>
        <v>1690</v>
      </c>
      <c r="K140" s="1557">
        <f>'[2]p127--131écoR8'!K140</f>
        <v>1145</v>
      </c>
      <c r="L140" s="280"/>
      <c r="M140" s="155" t="s">
        <v>291</v>
      </c>
    </row>
    <row r="141" spans="1:13" ht="18" customHeight="1" thickBot="1">
      <c r="A141" s="1183" t="s">
        <v>10</v>
      </c>
      <c r="B141" s="1532">
        <f>'[2]p127--131écoR8'!B141</f>
        <v>100</v>
      </c>
      <c r="C141" s="1532">
        <f>'[2]p127--131écoR8'!C141</f>
        <v>21.931811902525279</v>
      </c>
      <c r="D141" s="2342">
        <f>'[2]p127--131écoR8'!D141:E141</f>
        <v>3.3873017627231028</v>
      </c>
      <c r="E141" s="2342"/>
      <c r="F141" s="1532">
        <f>'[2]p127--131écoR8'!F141</f>
        <v>11.764380836602752</v>
      </c>
      <c r="G141" s="1532">
        <f>'[2]p127--131écoR8'!G141</f>
        <v>2.8734044316737579</v>
      </c>
      <c r="H141" s="1532">
        <f>'[2]p127--131écoR8'!H141</f>
        <v>30.347571420677461</v>
      </c>
      <c r="I141" s="1532">
        <f>'[2]p127--131écoR8'!I141</f>
        <v>14.029949715422447</v>
      </c>
      <c r="J141" s="1532">
        <f>'[2]p127--131écoR8'!J141</f>
        <v>9.3385644029397135</v>
      </c>
      <c r="K141" s="1532">
        <f>'[2]p127--131écoR8'!K141</f>
        <v>6.3270155274354867</v>
      </c>
      <c r="L141" s="1532"/>
      <c r="M141" s="1179" t="s">
        <v>188</v>
      </c>
    </row>
    <row r="142" spans="1:13" ht="18" customHeight="1" thickTop="1">
      <c r="A142" s="98" t="s">
        <v>565</v>
      </c>
      <c r="B142" s="98"/>
      <c r="C142" s="98"/>
      <c r="D142" s="98"/>
      <c r="E142" s="98"/>
      <c r="F142" s="5"/>
      <c r="G142" s="3"/>
      <c r="H142" s="3"/>
      <c r="M142" s="265" t="s">
        <v>566</v>
      </c>
    </row>
    <row r="143" spans="1:13" ht="18" customHeight="1">
      <c r="A143" s="98" t="s">
        <v>1259</v>
      </c>
      <c r="B143" s="98"/>
      <c r="M143" s="81" t="s">
        <v>1260</v>
      </c>
    </row>
    <row r="144" spans="1:13" ht="18" customHeight="1"/>
    <row r="145" spans="1:16" ht="18" customHeight="1" thickBot="1">
      <c r="A145" s="18" t="s">
        <v>118</v>
      </c>
      <c r="M145" s="107" t="s">
        <v>293</v>
      </c>
    </row>
    <row r="146" spans="1:16" ht="18" customHeight="1" thickTop="1">
      <c r="A146" s="1242"/>
      <c r="B146" s="1539" t="s">
        <v>191</v>
      </c>
      <c r="C146" s="1539" t="s">
        <v>393</v>
      </c>
      <c r="D146" s="2316" t="s">
        <v>581</v>
      </c>
      <c r="E146" s="2316"/>
      <c r="F146" s="1244" t="s">
        <v>563</v>
      </c>
      <c r="G146" s="1245" t="s">
        <v>288</v>
      </c>
      <c r="H146" s="1245" t="s">
        <v>287</v>
      </c>
      <c r="I146" s="1245" t="s">
        <v>286</v>
      </c>
      <c r="J146" s="1539" t="s">
        <v>285</v>
      </c>
      <c r="K146" s="1539" t="s">
        <v>284</v>
      </c>
      <c r="L146" s="1539"/>
      <c r="M146" s="1242"/>
    </row>
    <row r="147" spans="1:16" ht="36" customHeight="1">
      <c r="A147" s="232"/>
      <c r="B147" s="1524" t="s">
        <v>4</v>
      </c>
      <c r="C147" s="1524" t="s">
        <v>394</v>
      </c>
      <c r="D147" s="2315" t="s">
        <v>582</v>
      </c>
      <c r="E147" s="2315"/>
      <c r="F147" s="1541" t="s">
        <v>564</v>
      </c>
      <c r="G147" s="1524" t="s">
        <v>33</v>
      </c>
      <c r="H147" s="1524" t="s">
        <v>32</v>
      </c>
      <c r="I147" s="1524" t="s">
        <v>31</v>
      </c>
      <c r="J147" s="1524" t="s">
        <v>30</v>
      </c>
      <c r="K147" s="1524" t="s">
        <v>29</v>
      </c>
      <c r="L147" s="1524"/>
      <c r="M147" s="142"/>
    </row>
    <row r="148" spans="1:16" ht="18" customHeight="1">
      <c r="A148" s="1101" t="s">
        <v>1222</v>
      </c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 t="s">
        <v>1234</v>
      </c>
    </row>
    <row r="149" spans="1:16" ht="18" customHeight="1">
      <c r="A149" s="232" t="s">
        <v>169</v>
      </c>
      <c r="B149" s="1534">
        <f>'[2]p127--131écoR8'!B149</f>
        <v>411373</v>
      </c>
      <c r="C149" s="1534">
        <f>'[2]p127--131écoR8'!C149</f>
        <v>36788</v>
      </c>
      <c r="D149" s="2314">
        <f>'[2]p127--131écoR8'!D149:E149</f>
        <v>4072</v>
      </c>
      <c r="E149" s="2314"/>
      <c r="F149" s="1534">
        <f>'[2]p127--131écoR8'!F149</f>
        <v>36219</v>
      </c>
      <c r="G149" s="1534">
        <f>'[2]p127--131écoR8'!G149</f>
        <v>28768</v>
      </c>
      <c r="H149" s="1534">
        <f>'[2]p127--131écoR8'!H149</f>
        <v>166111</v>
      </c>
      <c r="I149" s="1534">
        <f>'[2]p127--131écoR8'!I149</f>
        <v>97482</v>
      </c>
      <c r="J149" s="1534">
        <f>'[2]p127--131écoR8'!J149</f>
        <v>22254</v>
      </c>
      <c r="K149" s="1534">
        <f>'[2]p127--131écoR8'!K149</f>
        <v>19679</v>
      </c>
      <c r="L149" s="280"/>
      <c r="M149" s="155" t="s">
        <v>294</v>
      </c>
    </row>
    <row r="150" spans="1:16" ht="18" customHeight="1">
      <c r="A150" s="30" t="s">
        <v>10</v>
      </c>
      <c r="B150" s="1548">
        <f>'[2]p127--131écoR8'!B150</f>
        <v>100</v>
      </c>
      <c r="C150" s="1548">
        <f>'[2]p127--131écoR8'!C150</f>
        <v>8.9427356681162831</v>
      </c>
      <c r="D150" s="2311">
        <f>'[2]p127--131écoR8'!D150:E150</f>
        <v>0.98985592151162094</v>
      </c>
      <c r="E150" s="2311"/>
      <c r="F150" s="1548">
        <f>'[2]p127--131écoR8'!F150</f>
        <v>8.8044183745651754</v>
      </c>
      <c r="G150" s="1548">
        <f>'[2]p127--131écoR8'!G150</f>
        <v>6.9931667853748296</v>
      </c>
      <c r="H150" s="1548">
        <f>'[2]p127--131écoR8'!H150</f>
        <v>40.379655446516907</v>
      </c>
      <c r="I150" s="1548">
        <f>'[2]p127--131écoR8'!I150</f>
        <v>23.696742372494061</v>
      </c>
      <c r="J150" s="1548">
        <f>'[2]p127--131écoR8'!J150</f>
        <v>5.4096890170234797</v>
      </c>
      <c r="K150" s="1548">
        <f>'[2]p127--131écoR8'!K150</f>
        <v>4.7837364143976391</v>
      </c>
      <c r="L150" s="1548"/>
      <c r="M150" s="123" t="s">
        <v>188</v>
      </c>
    </row>
    <row r="151" spans="1:16" ht="18" customHeight="1">
      <c r="A151" s="47"/>
      <c r="B151" s="157"/>
      <c r="C151" s="157"/>
      <c r="D151" s="157"/>
      <c r="E151" s="157"/>
      <c r="F151" s="157"/>
      <c r="G151" s="157"/>
      <c r="H151" s="157"/>
      <c r="I151" s="157"/>
      <c r="J151" s="157"/>
      <c r="K151" s="157"/>
      <c r="L151" s="157"/>
      <c r="M151" s="329"/>
    </row>
    <row r="152" spans="1:16" ht="18" customHeight="1">
      <c r="A152" s="1102" t="s">
        <v>1224</v>
      </c>
      <c r="B152" s="1103"/>
      <c r="C152" s="1103"/>
      <c r="D152" s="1103"/>
      <c r="E152" s="1103"/>
      <c r="F152" s="1103"/>
      <c r="G152" s="1103"/>
      <c r="H152" s="1103"/>
      <c r="I152" s="1103"/>
      <c r="J152" s="1103"/>
      <c r="K152" s="1103"/>
      <c r="L152" s="1103"/>
      <c r="M152" s="1103" t="s">
        <v>1235</v>
      </c>
    </row>
    <row r="153" spans="1:16" ht="18" customHeight="1">
      <c r="A153" s="232" t="s">
        <v>169</v>
      </c>
      <c r="B153" s="1534">
        <f>'[2]p127--131écoR8'!B153</f>
        <v>544805</v>
      </c>
      <c r="C153" s="1534">
        <f>'[2]p127--131écoR8'!C153</f>
        <v>45499</v>
      </c>
      <c r="D153" s="2314">
        <f>'[2]p127--131écoR8'!D153</f>
        <v>15509</v>
      </c>
      <c r="E153" s="2314">
        <f>'[2]p127--131écoR8'!E153</f>
        <v>0</v>
      </c>
      <c r="F153" s="1534">
        <f>'[2]p127--131écoR8'!F153</f>
        <v>53889</v>
      </c>
      <c r="G153" s="1534">
        <f>'[2]p127--131écoR8'!G153</f>
        <v>39845</v>
      </c>
      <c r="H153" s="1534">
        <f>'[2]p127--131écoR8'!H153</f>
        <v>205202</v>
      </c>
      <c r="I153" s="1534">
        <f>'[2]p127--131écoR8'!I153</f>
        <v>108456</v>
      </c>
      <c r="J153" s="1534">
        <f>'[2]p127--131écoR8'!J153</f>
        <v>28014</v>
      </c>
      <c r="K153" s="1534">
        <f>'[2]p127--131écoR8'!K153</f>
        <v>48391</v>
      </c>
      <c r="L153" s="280"/>
      <c r="M153" s="155" t="s">
        <v>294</v>
      </c>
    </row>
    <row r="154" spans="1:16" ht="18" customHeight="1" thickBot="1">
      <c r="A154" s="1183" t="s">
        <v>10</v>
      </c>
      <c r="B154" s="1532">
        <f>'[2]p127--131écoR8'!B154</f>
        <v>100</v>
      </c>
      <c r="C154" s="1532">
        <f>'[2]p127--131écoR8'!C154</f>
        <v>8.3514284927634659</v>
      </c>
      <c r="D154" s="2342">
        <f>'[2]p127--131écoR8'!D154</f>
        <v>2.8467066197997446</v>
      </c>
      <c r="E154" s="2342">
        <f>'[2]p127--131écoR8'!E154</f>
        <v>0</v>
      </c>
      <c r="F154" s="1532">
        <f>'[2]p127--131écoR8'!F154</f>
        <v>9.8914290434192047</v>
      </c>
      <c r="G154" s="1532">
        <f>'[2]p127--131écoR8'!G154</f>
        <v>7.3136259762667386</v>
      </c>
      <c r="H154" s="1532">
        <f>'[2]p127--131écoR8'!H154</f>
        <v>37.665219665751962</v>
      </c>
      <c r="I154" s="1532">
        <f>'[2]p127--131écoR8'!I154</f>
        <v>19.907306283899747</v>
      </c>
      <c r="J154" s="1532">
        <f>'[2]p127--131écoR8'!J154</f>
        <v>5.1420232927377683</v>
      </c>
      <c r="K154" s="1532">
        <f>'[2]p127--131écoR8'!K154</f>
        <v>8.8822606253613685</v>
      </c>
      <c r="L154" s="1532"/>
      <c r="M154" s="1179" t="s">
        <v>188</v>
      </c>
    </row>
    <row r="155" spans="1:16" ht="18" customHeight="1" thickTop="1">
      <c r="A155" s="98" t="s">
        <v>565</v>
      </c>
      <c r="B155" s="98"/>
      <c r="C155" s="98"/>
      <c r="D155" s="98"/>
      <c r="E155" s="98"/>
      <c r="F155" s="5"/>
      <c r="G155" s="3"/>
      <c r="H155" s="3"/>
      <c r="M155" s="265" t="s">
        <v>566</v>
      </c>
      <c r="N155" s="167"/>
    </row>
    <row r="156" spans="1:16" ht="18" customHeight="1">
      <c r="A156" s="98" t="s">
        <v>1259</v>
      </c>
      <c r="B156" s="98"/>
      <c r="M156" s="81" t="s">
        <v>1260</v>
      </c>
    </row>
    <row r="157" spans="1:16" s="263" customFormat="1" ht="18" customHeight="1">
      <c r="N157" s="237"/>
      <c r="O157" s="81"/>
      <c r="P157" s="81"/>
    </row>
    <row r="158" spans="1:16" s="263" customFormat="1" ht="18" customHeight="1" thickBot="1">
      <c r="A158" s="18" t="s">
        <v>119</v>
      </c>
      <c r="B158" s="81"/>
      <c r="C158" s="81"/>
      <c r="D158" s="81"/>
      <c r="E158" s="81"/>
      <c r="F158" s="81"/>
      <c r="G158" s="81"/>
      <c r="H158" s="81"/>
      <c r="I158" s="81"/>
      <c r="J158" s="81"/>
      <c r="K158" s="81"/>
      <c r="L158" s="81"/>
      <c r="M158" s="107" t="s">
        <v>296</v>
      </c>
      <c r="N158" s="81"/>
    </row>
    <row r="159" spans="1:16" s="263" customFormat="1" ht="18" customHeight="1" thickTop="1">
      <c r="A159" s="1218"/>
      <c r="B159" s="1517"/>
      <c r="C159" s="2294" t="s">
        <v>191</v>
      </c>
      <c r="D159" s="2294"/>
      <c r="E159" s="1517"/>
      <c r="F159" s="2294" t="s">
        <v>295</v>
      </c>
      <c r="G159" s="2294"/>
      <c r="H159" s="1517"/>
      <c r="I159" s="2294" t="s">
        <v>415</v>
      </c>
      <c r="J159" s="2294"/>
      <c r="K159" s="1517"/>
      <c r="L159" s="1517"/>
      <c r="M159" s="1517"/>
      <c r="N159" s="81"/>
    </row>
    <row r="160" spans="1:16" s="263" customFormat="1" ht="18" customHeight="1">
      <c r="A160" s="232"/>
      <c r="B160" s="1521"/>
      <c r="C160" s="2302" t="s">
        <v>4</v>
      </c>
      <c r="D160" s="2302"/>
      <c r="E160" s="1521"/>
      <c r="F160" s="2302" t="s">
        <v>101</v>
      </c>
      <c r="G160" s="2302"/>
      <c r="H160" s="1521"/>
      <c r="I160" s="69" t="s">
        <v>416</v>
      </c>
      <c r="J160" s="69"/>
      <c r="K160" s="1521"/>
      <c r="L160" s="1521"/>
      <c r="M160" s="120"/>
      <c r="N160" s="81"/>
    </row>
    <row r="161" spans="1:14" s="263" customFormat="1" ht="18" customHeight="1">
      <c r="A161" s="232"/>
      <c r="B161" s="1521"/>
      <c r="C161" s="1097">
        <v>2017</v>
      </c>
      <c r="D161" s="1097">
        <v>2016</v>
      </c>
      <c r="E161" s="1097"/>
      <c r="F161" s="1097">
        <v>2017</v>
      </c>
      <c r="G161" s="1097">
        <v>2016</v>
      </c>
      <c r="H161" s="2006"/>
      <c r="I161" s="1097">
        <v>2017</v>
      </c>
      <c r="J161" s="1097">
        <v>2016</v>
      </c>
      <c r="K161" s="1521"/>
      <c r="L161" s="32"/>
      <c r="M161" s="165"/>
      <c r="N161" s="81"/>
    </row>
    <row r="162" spans="1:14" ht="18" customHeight="1">
      <c r="A162" s="232" t="s">
        <v>170</v>
      </c>
      <c r="B162" s="279"/>
      <c r="C162" s="2015">
        <f>'[2]p127--131écoR8'!C162</f>
        <v>378916</v>
      </c>
      <c r="D162" s="2015">
        <f>'[2]p127--131écoR8'!D162</f>
        <v>280343</v>
      </c>
      <c r="E162" s="2008"/>
      <c r="F162" s="2015">
        <f>'[2]p127--131écoR8'!F162</f>
        <v>93046</v>
      </c>
      <c r="G162" s="2015">
        <f>'[2]p127--131écoR8'!G162</f>
        <v>202786</v>
      </c>
      <c r="H162" s="2008"/>
      <c r="I162" s="2015">
        <f>'[2]p127--131écoR8'!I162</f>
        <v>285870</v>
      </c>
      <c r="J162" s="2015">
        <f>'[2]p127--131écoR8'!J162</f>
        <v>77557</v>
      </c>
      <c r="K162" s="1136"/>
      <c r="L162" s="280"/>
      <c r="M162" s="155" t="s">
        <v>297</v>
      </c>
    </row>
    <row r="163" spans="1:14" ht="18" customHeight="1" thickBot="1">
      <c r="A163" s="1183" t="s">
        <v>10</v>
      </c>
      <c r="B163" s="1532"/>
      <c r="C163" s="2013">
        <f>'[2]p127--131écoR8'!C163</f>
        <v>100</v>
      </c>
      <c r="D163" s="1881">
        <f>'[2]p127--131écoR8'!D163</f>
        <v>100</v>
      </c>
      <c r="E163" s="1881"/>
      <c r="F163" s="2013">
        <f>'[2]p127--131écoR8'!F163</f>
        <v>24.555838233275974</v>
      </c>
      <c r="G163" s="2013">
        <f>'[2]p127--131écoR8'!G163</f>
        <v>72.334961101222433</v>
      </c>
      <c r="H163" s="2013"/>
      <c r="I163" s="2013">
        <f>'[2]p127--131écoR8'!I163</f>
        <v>75.444161766724022</v>
      </c>
      <c r="J163" s="2013">
        <f>'[2]p127--131écoR8'!J163</f>
        <v>27.665038898777567</v>
      </c>
      <c r="K163" s="1532"/>
      <c r="L163" s="1532"/>
      <c r="M163" s="1179" t="s">
        <v>188</v>
      </c>
      <c r="N163" s="229"/>
    </row>
    <row r="164" spans="1:14" ht="18" customHeight="1" thickTop="1">
      <c r="A164" s="98" t="s">
        <v>1259</v>
      </c>
      <c r="B164" s="98"/>
      <c r="M164" s="81" t="s">
        <v>1260</v>
      </c>
    </row>
    <row r="165" spans="1:14" ht="18" customHeight="1">
      <c r="A165" s="98"/>
      <c r="B165" s="98"/>
    </row>
    <row r="166" spans="1:14" ht="18" customHeight="1">
      <c r="A166" s="98"/>
      <c r="B166" s="98"/>
    </row>
    <row r="167" spans="1:14" ht="27.75" customHeight="1">
      <c r="A167" s="5"/>
    </row>
    <row r="168" spans="1:14" ht="18" customHeight="1">
      <c r="A168" s="5"/>
      <c r="E168" s="78"/>
      <c r="F168" s="78"/>
      <c r="G168" s="79"/>
    </row>
    <row r="169" spans="1:14" ht="18" customHeight="1" thickBot="1"/>
    <row r="170" spans="1:14" ht="13.5" customHeight="1" thickTop="1">
      <c r="A170" s="945"/>
      <c r="B170" s="945"/>
      <c r="C170" s="928"/>
      <c r="D170" s="928"/>
      <c r="E170" s="928"/>
      <c r="F170" s="928"/>
      <c r="G170" s="928"/>
      <c r="H170" s="928"/>
      <c r="I170" s="928"/>
      <c r="J170" s="928"/>
      <c r="K170" s="928"/>
      <c r="L170" s="928"/>
      <c r="M170" s="928"/>
    </row>
    <row r="171" spans="1:14" ht="18" customHeight="1">
      <c r="A171" s="5"/>
      <c r="E171" s="78"/>
      <c r="F171" s="78"/>
      <c r="G171" s="79"/>
    </row>
    <row r="172" spans="1:14" ht="18" customHeight="1">
      <c r="A172" s="431" t="s">
        <v>653</v>
      </c>
      <c r="B172" s="427"/>
      <c r="C172" s="263"/>
      <c r="E172" s="80"/>
      <c r="F172" s="80"/>
      <c r="G172" s="80"/>
      <c r="K172" s="427"/>
      <c r="L172" s="427"/>
      <c r="M172" s="428" t="s">
        <v>654</v>
      </c>
      <c r="N172" s="674"/>
    </row>
    <row r="173" spans="1:14" ht="18" customHeight="1">
      <c r="A173" s="28"/>
      <c r="B173" s="20"/>
      <c r="C173" s="263"/>
      <c r="D173" s="263"/>
      <c r="E173" s="263"/>
      <c r="F173" s="263"/>
      <c r="G173" s="263"/>
      <c r="H173" s="263"/>
      <c r="I173" s="263"/>
      <c r="J173" s="263"/>
      <c r="K173" s="263"/>
      <c r="L173" s="263"/>
      <c r="M173" s="263"/>
      <c r="N173" s="674"/>
    </row>
    <row r="174" spans="1:14" ht="18" customHeight="1" thickBot="1">
      <c r="A174" s="18" t="s">
        <v>470</v>
      </c>
      <c r="M174" s="107" t="s">
        <v>298</v>
      </c>
      <c r="N174" s="675"/>
    </row>
    <row r="175" spans="1:14" ht="18" customHeight="1" thickTop="1">
      <c r="A175" s="1221"/>
      <c r="B175" s="1517"/>
      <c r="C175" s="2294" t="s">
        <v>191</v>
      </c>
      <c r="D175" s="2294"/>
      <c r="E175" s="1517"/>
      <c r="F175" s="2294" t="s">
        <v>300</v>
      </c>
      <c r="G175" s="2294"/>
      <c r="H175" s="1517"/>
      <c r="I175" s="2294" t="s">
        <v>299</v>
      </c>
      <c r="J175" s="2294"/>
      <c r="K175" s="1517"/>
      <c r="L175" s="1517"/>
      <c r="M175" s="1218"/>
      <c r="N175" s="675"/>
    </row>
    <row r="176" spans="1:14" ht="18" customHeight="1">
      <c r="A176" s="288"/>
      <c r="B176" s="159"/>
      <c r="C176" s="2306" t="s">
        <v>4</v>
      </c>
      <c r="D176" s="2306"/>
      <c r="F176" s="2306" t="s">
        <v>36</v>
      </c>
      <c r="G176" s="2306"/>
      <c r="H176" s="159"/>
      <c r="I176" s="2306" t="s">
        <v>35</v>
      </c>
      <c r="J176" s="2306"/>
      <c r="K176" s="159"/>
      <c r="L176" s="159"/>
      <c r="M176" s="142"/>
      <c r="N176" s="675"/>
    </row>
    <row r="177" spans="1:14" ht="18" customHeight="1">
      <c r="A177" s="288"/>
      <c r="B177" s="159"/>
      <c r="C177" s="1097">
        <v>2017</v>
      </c>
      <c r="D177" s="1097">
        <v>2016</v>
      </c>
      <c r="E177" s="1097"/>
      <c r="F177" s="1097">
        <v>2017</v>
      </c>
      <c r="G177" s="1097">
        <v>2016</v>
      </c>
      <c r="H177" s="1521"/>
      <c r="I177" s="1097">
        <v>2017</v>
      </c>
      <c r="J177" s="1097">
        <v>2016</v>
      </c>
      <c r="K177" s="159"/>
      <c r="L177" s="1137"/>
      <c r="M177" s="239"/>
      <c r="N177" s="675"/>
    </row>
    <row r="178" spans="1:14" ht="18" customHeight="1">
      <c r="A178" s="288" t="s">
        <v>171</v>
      </c>
      <c r="B178" s="289"/>
      <c r="C178" s="1872" t="str">
        <f>'[5]p127--131écoR8'!C178</f>
        <v>…</v>
      </c>
      <c r="D178" s="1872" t="str">
        <f>'[5]p127--131écoR8'!D178</f>
        <v>…</v>
      </c>
      <c r="E178" s="1872"/>
      <c r="F178" s="1872" t="str">
        <f>'[5]p127--131écoR8'!F178</f>
        <v>…</v>
      </c>
      <c r="G178" s="1869" t="str">
        <f>'[5]p127--131écoR8'!G178</f>
        <v>…</v>
      </c>
      <c r="H178" s="1872"/>
      <c r="I178" s="1872" t="str">
        <f>'[5]p127--131écoR8'!I178</f>
        <v>…</v>
      </c>
      <c r="J178" s="1872" t="str">
        <f>'[5]p127--131écoR8'!J178</f>
        <v>…</v>
      </c>
      <c r="K178" s="289"/>
      <c r="L178" s="291"/>
      <c r="M178" s="155" t="s">
        <v>469</v>
      </c>
      <c r="N178" s="675"/>
    </row>
    <row r="179" spans="1:14" ht="18" customHeight="1" thickBot="1">
      <c r="A179" s="1183" t="s">
        <v>10</v>
      </c>
      <c r="B179" s="1286"/>
      <c r="C179" s="1865" t="str">
        <f>'[5]p127--131écoR8'!C179</f>
        <v>…</v>
      </c>
      <c r="D179" s="1865" t="str">
        <f>'[5]p127--131écoR8'!D179</f>
        <v>…</v>
      </c>
      <c r="E179" s="1865"/>
      <c r="F179" s="1865" t="str">
        <f>'[5]p127--131écoR8'!F179</f>
        <v>…</v>
      </c>
      <c r="G179" s="1865" t="str">
        <f>'[5]p127--131écoR8'!G179</f>
        <v>…</v>
      </c>
      <c r="H179" s="1865"/>
      <c r="I179" s="1865" t="str">
        <f>'[5]p127--131écoR8'!I179</f>
        <v>…</v>
      </c>
      <c r="J179" s="1865" t="str">
        <f>'[5]p127--131écoR8'!J179</f>
        <v>…</v>
      </c>
      <c r="K179" s="1286"/>
      <c r="L179" s="1286"/>
      <c r="M179" s="1179" t="s">
        <v>188</v>
      </c>
      <c r="N179" s="675"/>
    </row>
    <row r="180" spans="1:14" ht="18" customHeight="1" thickTop="1">
      <c r="A180" s="985" t="s">
        <v>1103</v>
      </c>
      <c r="B180" s="985"/>
      <c r="C180" s="985"/>
      <c r="D180" s="985"/>
      <c r="E180" s="991"/>
      <c r="F180" s="991"/>
      <c r="G180" s="991"/>
      <c r="H180" s="991"/>
      <c r="I180" s="991"/>
      <c r="J180" s="991"/>
      <c r="K180" s="991"/>
      <c r="L180" s="991"/>
      <c r="M180" s="991" t="s">
        <v>1100</v>
      </c>
      <c r="N180" s="675"/>
    </row>
    <row r="181" spans="1:14" ht="18" customHeight="1">
      <c r="A181" s="98"/>
      <c r="B181" s="98"/>
      <c r="C181" s="98"/>
      <c r="D181" s="98"/>
      <c r="N181" s="675"/>
    </row>
    <row r="182" spans="1:14" ht="18" customHeight="1">
      <c r="A182" s="18" t="s">
        <v>817</v>
      </c>
      <c r="M182" s="107" t="s">
        <v>818</v>
      </c>
      <c r="N182" s="675"/>
    </row>
    <row r="183" spans="1:14" ht="18" customHeight="1" thickBot="1">
      <c r="A183" s="2" t="s">
        <v>941</v>
      </c>
      <c r="I183" s="4"/>
      <c r="K183" s="24"/>
      <c r="L183" s="24"/>
      <c r="M183" s="150" t="s">
        <v>942</v>
      </c>
      <c r="N183" s="675"/>
    </row>
    <row r="184" spans="1:14" ht="18" customHeight="1" thickTop="1">
      <c r="A184" s="1517"/>
      <c r="B184" s="2294" t="s">
        <v>312</v>
      </c>
      <c r="C184" s="2294"/>
      <c r="D184" s="2309" t="s">
        <v>73</v>
      </c>
      <c r="E184" s="2309"/>
      <c r="F184" s="2294" t="s">
        <v>310</v>
      </c>
      <c r="G184" s="2294"/>
      <c r="H184" s="2309" t="s">
        <v>73</v>
      </c>
      <c r="I184" s="2309"/>
      <c r="J184" s="2294" t="s">
        <v>310</v>
      </c>
      <c r="K184" s="2294"/>
      <c r="L184" s="1517"/>
      <c r="M184" s="1517"/>
      <c r="N184" s="531"/>
    </row>
    <row r="185" spans="1:14" ht="18" customHeight="1">
      <c r="A185" s="1527"/>
      <c r="B185" s="2307" t="s">
        <v>313</v>
      </c>
      <c r="C185" s="2307"/>
      <c r="D185" s="2307" t="s">
        <v>309</v>
      </c>
      <c r="E185" s="2307"/>
      <c r="F185" s="2307" t="s">
        <v>311</v>
      </c>
      <c r="G185" s="2307"/>
      <c r="H185" s="2307" t="s">
        <v>309</v>
      </c>
      <c r="I185" s="2307"/>
      <c r="J185" s="2307" t="s">
        <v>314</v>
      </c>
      <c r="K185" s="2307"/>
      <c r="L185" s="1527"/>
      <c r="M185" s="1527"/>
      <c r="N185" s="532"/>
    </row>
    <row r="186" spans="1:14" ht="18" customHeight="1">
      <c r="A186" s="1544"/>
      <c r="B186" s="2308" t="s">
        <v>74</v>
      </c>
      <c r="C186" s="2308"/>
      <c r="D186" s="2308" t="s">
        <v>73</v>
      </c>
      <c r="E186" s="2308"/>
      <c r="F186" s="2308" t="s">
        <v>4</v>
      </c>
      <c r="G186" s="2308"/>
      <c r="H186" s="2308" t="s">
        <v>73</v>
      </c>
      <c r="I186" s="2308"/>
      <c r="J186" s="2308" t="s">
        <v>4</v>
      </c>
      <c r="K186" s="2308"/>
      <c r="L186" s="1544"/>
      <c r="M186" s="398"/>
    </row>
    <row r="187" spans="1:14" ht="18" customHeight="1">
      <c r="A187" s="399" t="s">
        <v>120</v>
      </c>
      <c r="B187" s="2306" t="s">
        <v>84</v>
      </c>
      <c r="C187" s="2306"/>
      <c r="D187" s="2306" t="s">
        <v>76</v>
      </c>
      <c r="E187" s="2306"/>
      <c r="F187" s="2306" t="s">
        <v>77</v>
      </c>
      <c r="G187" s="2306"/>
      <c r="H187" s="2306" t="s">
        <v>76</v>
      </c>
      <c r="I187" s="2306"/>
      <c r="J187" s="2306" t="s">
        <v>75</v>
      </c>
      <c r="K187" s="2306"/>
      <c r="L187" s="1535"/>
      <c r="M187" s="144" t="s">
        <v>308</v>
      </c>
    </row>
    <row r="188" spans="1:14" ht="18" customHeight="1">
      <c r="A188" s="399"/>
      <c r="B188" s="1097">
        <v>2017</v>
      </c>
      <c r="C188" s="1097">
        <v>2016</v>
      </c>
      <c r="D188" s="1097">
        <v>2017</v>
      </c>
      <c r="E188" s="1097">
        <v>2016</v>
      </c>
      <c r="F188" s="1097">
        <v>2017</v>
      </c>
      <c r="G188" s="1097">
        <v>2016</v>
      </c>
      <c r="H188" s="1097">
        <v>2017</v>
      </c>
      <c r="I188" s="1097">
        <v>2016</v>
      </c>
      <c r="J188" s="1097">
        <v>2017</v>
      </c>
      <c r="K188" s="1097">
        <v>2016</v>
      </c>
      <c r="L188" s="1535"/>
      <c r="M188" s="398"/>
    </row>
    <row r="189" spans="1:14" ht="18" customHeight="1">
      <c r="A189" s="72" t="s">
        <v>72</v>
      </c>
      <c r="B189" s="1823">
        <f>'[5]p127--131écoR8'!B189</f>
        <v>1.5</v>
      </c>
      <c r="C189" s="1823" t="str">
        <f>'[5]p127--131écoR8'!C189</f>
        <v>-</v>
      </c>
      <c r="D189" s="1824">
        <f>'[5]p127--131écoR8'!D189</f>
        <v>8.8938830235575916E-2</v>
      </c>
      <c r="E189" s="1824">
        <f>'[5]p127--131écoR8'!E189</f>
        <v>8.4277955606518351E-2</v>
      </c>
      <c r="F189" s="1559">
        <f>'[5]p127--131écoR8'!F189</f>
        <v>18149</v>
      </c>
      <c r="G189" s="1559">
        <f>'[5]p127--131écoR8'!G189</f>
        <v>15370</v>
      </c>
      <c r="H189" s="1824">
        <f>'[5]p127--131écoR8'!H189</f>
        <v>0.21863074686534617</v>
      </c>
      <c r="I189" s="1824">
        <f>'[5]p127--131écoR8'!I189</f>
        <v>0.24592645686709469</v>
      </c>
      <c r="J189" s="1559">
        <f>'[5]p127--131écoR8'!J189</f>
        <v>385</v>
      </c>
      <c r="K189" s="1559">
        <f>'[5]p127--131écoR8'!K189</f>
        <v>398</v>
      </c>
      <c r="L189" s="1558"/>
      <c r="M189" s="139" t="s">
        <v>315</v>
      </c>
    </row>
    <row r="190" spans="1:14" ht="18" customHeight="1">
      <c r="A190" s="40" t="s">
        <v>121</v>
      </c>
      <c r="B190" s="1823">
        <f>'[5]p127--131écoR8'!B190</f>
        <v>3</v>
      </c>
      <c r="C190" s="1823" t="str">
        <f>'[5]p127--131écoR8'!C190</f>
        <v>-</v>
      </c>
      <c r="D190" s="1824">
        <f>'[5]p127--131écoR8'!D190</f>
        <v>3.5672037762285953</v>
      </c>
      <c r="E190" s="1824">
        <f>'[5]p127--131écoR8'!E190</f>
        <v>1.9691435210255299</v>
      </c>
      <c r="F190" s="1559">
        <f>'[5]p127--131écoR8'!F190</f>
        <v>3106</v>
      </c>
      <c r="G190" s="1559">
        <f>'[5]p127--131écoR8'!G190</f>
        <v>2000</v>
      </c>
      <c r="H190" s="1824">
        <f>'[5]p127--131écoR8'!H190</f>
        <v>2.4017285797390509</v>
      </c>
      <c r="I190" s="1824">
        <f>'[5]p127--131écoR8'!I190</f>
        <v>1.6711668977596146</v>
      </c>
      <c r="J190" s="1559">
        <f>'[5]p127--131écoR8'!J190</f>
        <v>578</v>
      </c>
      <c r="K190" s="1559">
        <f>'[5]p127--131écoR8'!K190</f>
        <v>458</v>
      </c>
      <c r="L190" s="1559"/>
      <c r="M190" s="139" t="s">
        <v>316</v>
      </c>
    </row>
    <row r="191" spans="1:14" ht="18" customHeight="1" thickBot="1">
      <c r="A191" s="1177" t="s">
        <v>78</v>
      </c>
      <c r="B191" s="1284">
        <f>'[5]p127--131écoR8'!B191</f>
        <v>4.5</v>
      </c>
      <c r="C191" s="1284" t="str">
        <f>'[5]p127--131écoR8'!C191</f>
        <v>-</v>
      </c>
      <c r="D191" s="1865">
        <f>'[5]p127--131écoR8'!D191</f>
        <v>0.10371717373409786</v>
      </c>
      <c r="E191" s="1865">
        <f>'[5]p127--131écoR8'!E191</f>
        <v>9.4717010166237889E-2</v>
      </c>
      <c r="F191" s="1873">
        <f>'[5]p127--131écoR8'!F191</f>
        <v>21255</v>
      </c>
      <c r="G191" s="1873">
        <f>'[5]p127--131écoR8'!G191</f>
        <v>17370</v>
      </c>
      <c r="H191" s="1865">
        <f>'[5]p127--131écoR8'!H191</f>
        <v>0.48111030065646826</v>
      </c>
      <c r="I191" s="1865">
        <f>'[5]p127--131écoR8'!I191</f>
        <v>0.45232848771156664</v>
      </c>
      <c r="J191" s="1873">
        <f>'[5]p127--131écoR8'!J191</f>
        <v>963</v>
      </c>
      <c r="K191" s="1873">
        <f>'[5]p127--131écoR8'!K191</f>
        <v>856</v>
      </c>
      <c r="L191" s="1281"/>
      <c r="M191" s="1389" t="s">
        <v>317</v>
      </c>
    </row>
    <row r="192" spans="1:14" ht="18" customHeight="1" thickTop="1">
      <c r="A192" s="98"/>
      <c r="B192" s="98"/>
    </row>
    <row r="193" spans="1:13" ht="18" customHeight="1" thickBot="1">
      <c r="A193" s="2" t="s">
        <v>1269</v>
      </c>
      <c r="K193" s="24"/>
      <c r="L193" s="24"/>
      <c r="M193" s="150" t="s">
        <v>1268</v>
      </c>
    </row>
    <row r="194" spans="1:13" ht="18" customHeight="1" thickTop="1">
      <c r="A194" s="1517"/>
      <c r="B194" s="2294" t="s">
        <v>312</v>
      </c>
      <c r="C194" s="2294"/>
      <c r="D194" s="2309" t="s">
        <v>73</v>
      </c>
      <c r="E194" s="2309"/>
      <c r="F194" s="2294" t="s">
        <v>310</v>
      </c>
      <c r="G194" s="2294"/>
      <c r="H194" s="2309" t="s">
        <v>73</v>
      </c>
      <c r="I194" s="2309"/>
      <c r="J194" s="2294" t="s">
        <v>310</v>
      </c>
      <c r="K194" s="2294"/>
      <c r="L194" s="1517"/>
      <c r="M194" s="1517"/>
    </row>
    <row r="195" spans="1:13" ht="18" customHeight="1">
      <c r="A195" s="1527"/>
      <c r="B195" s="2307" t="s">
        <v>313</v>
      </c>
      <c r="C195" s="2307"/>
      <c r="D195" s="2307" t="s">
        <v>309</v>
      </c>
      <c r="E195" s="2307"/>
      <c r="F195" s="2307" t="s">
        <v>311</v>
      </c>
      <c r="G195" s="2307"/>
      <c r="H195" s="2307" t="s">
        <v>309</v>
      </c>
      <c r="I195" s="2307"/>
      <c r="J195" s="2307" t="s">
        <v>314</v>
      </c>
      <c r="K195" s="2307"/>
      <c r="L195" s="1527"/>
      <c r="M195" s="1527"/>
    </row>
    <row r="196" spans="1:13" ht="18" customHeight="1">
      <c r="A196" s="1544"/>
      <c r="B196" s="2308" t="s">
        <v>74</v>
      </c>
      <c r="C196" s="2308"/>
      <c r="D196" s="2308" t="s">
        <v>73</v>
      </c>
      <c r="E196" s="2308"/>
      <c r="F196" s="2308" t="s">
        <v>4</v>
      </c>
      <c r="G196" s="2308"/>
      <c r="H196" s="2308" t="s">
        <v>73</v>
      </c>
      <c r="I196" s="2308"/>
      <c r="J196" s="2308" t="s">
        <v>4</v>
      </c>
      <c r="K196" s="2308"/>
      <c r="L196" s="1544"/>
      <c r="M196" s="398"/>
    </row>
    <row r="197" spans="1:13" ht="18" customHeight="1">
      <c r="A197" s="399" t="s">
        <v>120</v>
      </c>
      <c r="B197" s="2306" t="s">
        <v>84</v>
      </c>
      <c r="C197" s="2306"/>
      <c r="D197" s="2306" t="s">
        <v>76</v>
      </c>
      <c r="E197" s="2306"/>
      <c r="F197" s="2306" t="s">
        <v>77</v>
      </c>
      <c r="G197" s="2306"/>
      <c r="H197" s="2306" t="s">
        <v>76</v>
      </c>
      <c r="I197" s="2306"/>
      <c r="J197" s="2306" t="s">
        <v>75</v>
      </c>
      <c r="K197" s="2306"/>
      <c r="L197" s="1535"/>
      <c r="M197" s="144" t="s">
        <v>308</v>
      </c>
    </row>
    <row r="198" spans="1:13" ht="18" customHeight="1">
      <c r="A198" s="399"/>
      <c r="B198" s="1097">
        <v>2017</v>
      </c>
      <c r="C198" s="1097">
        <v>2016</v>
      </c>
      <c r="D198" s="1097">
        <v>2017</v>
      </c>
      <c r="E198" s="1097">
        <v>2016</v>
      </c>
      <c r="F198" s="1097">
        <v>2017</v>
      </c>
      <c r="G198" s="1097">
        <v>2016</v>
      </c>
      <c r="H198" s="1097">
        <v>2017</v>
      </c>
      <c r="I198" s="1097">
        <v>2016</v>
      </c>
      <c r="J198" s="1097">
        <v>2017</v>
      </c>
      <c r="K198" s="1097">
        <v>2016</v>
      </c>
      <c r="L198" s="1535"/>
      <c r="M198" s="398"/>
    </row>
    <row r="199" spans="1:13" ht="18" customHeight="1">
      <c r="A199" s="72" t="s">
        <v>72</v>
      </c>
      <c r="B199" s="1823" t="str">
        <f>'[5]p127--131écoR8'!B199</f>
        <v>-</v>
      </c>
      <c r="C199" s="1823" t="str">
        <f>'[5]p127--131écoR8'!C199</f>
        <v>-</v>
      </c>
      <c r="D199" s="1824">
        <f>'[5]p127--131écoR8'!D199</f>
        <v>2.8775624615312238E-2</v>
      </c>
      <c r="E199" s="1824">
        <f>'[5]p127--131écoR8'!E199</f>
        <v>2.6577439871489549E-2</v>
      </c>
      <c r="F199" s="1559">
        <f>'[5]p127--131écoR8'!F199</f>
        <v>5872</v>
      </c>
      <c r="G199" s="1559">
        <f>'[5]p127--131écoR8'!G199</f>
        <v>4847</v>
      </c>
      <c r="H199" s="1824">
        <f>'[5]p127--131écoR8'!H199</f>
        <v>0.12152462293294566</v>
      </c>
      <c r="I199" s="1824">
        <f>'[5]p127--131écoR8'!I199</f>
        <v>0.12976019080927106</v>
      </c>
      <c r="J199" s="1559">
        <f>'[5]p127--131écoR8'!J199</f>
        <v>214</v>
      </c>
      <c r="K199" s="1559">
        <f>'[5]p127--131écoR8'!K199</f>
        <v>210</v>
      </c>
      <c r="L199" s="1558"/>
      <c r="M199" s="139" t="s">
        <v>315</v>
      </c>
    </row>
    <row r="200" spans="1:13" ht="18" customHeight="1">
      <c r="A200" s="40" t="s">
        <v>121</v>
      </c>
      <c r="B200" s="1823" t="str">
        <f>'[5]p127--131écoR8'!B200</f>
        <v>-</v>
      </c>
      <c r="C200" s="1823" t="str">
        <f>'[5]p127--131écoR8'!C200</f>
        <v>-</v>
      </c>
      <c r="D200" s="1824">
        <f>'[5]p127--131écoR8'!D200</f>
        <v>0.78326882658979446</v>
      </c>
      <c r="E200" s="1824">
        <f>'[5]p127--131écoR8'!E200</f>
        <v>0.69</v>
      </c>
      <c r="F200" s="1559">
        <f>'[5]p127--131écoR8'!F200</f>
        <v>682</v>
      </c>
      <c r="G200" s="1559">
        <f>'[5]p127--131écoR8'!G200</f>
        <v>702</v>
      </c>
      <c r="H200" s="1824">
        <f>'[5]p127--131écoR8'!H200</f>
        <v>0.64821740214410362</v>
      </c>
      <c r="I200" s="1824">
        <f>'[5]p127--131écoR8'!I200</f>
        <v>0.55000000000000004</v>
      </c>
      <c r="J200" s="1559">
        <f>'[5]p127--131écoR8'!J200</f>
        <v>156</v>
      </c>
      <c r="K200" s="1559">
        <f>'[5]p127--131écoR8'!K200</f>
        <v>150</v>
      </c>
      <c r="L200" s="1559"/>
      <c r="M200" s="139" t="s">
        <v>316</v>
      </c>
    </row>
    <row r="201" spans="1:13" ht="18" customHeight="1" thickBot="1">
      <c r="A201" s="1177" t="s">
        <v>78</v>
      </c>
      <c r="B201" s="1284" t="str">
        <f>'[5]p127--131écoR8'!B201</f>
        <v>-</v>
      </c>
      <c r="C201" s="1284" t="str">
        <f>'[5]p127--131écoR8'!C201</f>
        <v>-</v>
      </c>
      <c r="D201" s="1865">
        <f>'[5]p127--131écoR8'!D201</f>
        <v>3.1981291773854496E-2</v>
      </c>
      <c r="E201" s="1865">
        <f>'[5]p127--131écoR8'!E201</f>
        <v>3.0258185918966844E-2</v>
      </c>
      <c r="F201" s="1873">
        <f>'[5]p127--131écoR8'!F201</f>
        <v>6554</v>
      </c>
      <c r="G201" s="1873">
        <f>'[5]p127--131écoR8'!G201</f>
        <v>5549</v>
      </c>
      <c r="H201" s="1865">
        <f>'[5]p127--131écoR8'!H201</f>
        <v>0.18485027128026299</v>
      </c>
      <c r="I201" s="1865">
        <f>'[5]p127--131écoR8'!I201</f>
        <v>0.19023160698149996</v>
      </c>
      <c r="J201" s="1873">
        <f>'[5]p127--131écoR8'!J201</f>
        <v>370</v>
      </c>
      <c r="K201" s="1873">
        <f>'[5]p127--131écoR8'!K201</f>
        <v>360</v>
      </c>
      <c r="L201" s="1281"/>
      <c r="M201" s="1389" t="s">
        <v>317</v>
      </c>
    </row>
    <row r="202" spans="1:13" ht="30" customHeight="1" thickTop="1" thickBot="1">
      <c r="A202" s="2" t="s">
        <v>943</v>
      </c>
      <c r="K202" s="24"/>
      <c r="L202" s="24"/>
      <c r="M202" s="150" t="s">
        <v>944</v>
      </c>
    </row>
    <row r="203" spans="1:13" ht="18" customHeight="1" thickTop="1">
      <c r="A203" s="2129"/>
      <c r="B203" s="2294" t="s">
        <v>312</v>
      </c>
      <c r="C203" s="2294"/>
      <c r="D203" s="2309" t="s">
        <v>73</v>
      </c>
      <c r="E203" s="2309"/>
      <c r="F203" s="2294" t="s">
        <v>310</v>
      </c>
      <c r="G203" s="2294"/>
      <c r="H203" s="2309" t="s">
        <v>73</v>
      </c>
      <c r="I203" s="2309"/>
      <c r="J203" s="2294" t="s">
        <v>310</v>
      </c>
      <c r="K203" s="2294"/>
      <c r="L203" s="2129"/>
      <c r="M203" s="2129"/>
    </row>
    <row r="204" spans="1:13" ht="18" customHeight="1">
      <c r="A204" s="2134"/>
      <c r="B204" s="2307" t="s">
        <v>313</v>
      </c>
      <c r="C204" s="2307"/>
      <c r="D204" s="2307" t="s">
        <v>309</v>
      </c>
      <c r="E204" s="2307"/>
      <c r="F204" s="2307" t="s">
        <v>311</v>
      </c>
      <c r="G204" s="2307"/>
      <c r="H204" s="2307" t="s">
        <v>309</v>
      </c>
      <c r="I204" s="2307"/>
      <c r="J204" s="2307" t="s">
        <v>314</v>
      </c>
      <c r="K204" s="2307"/>
      <c r="L204" s="2134"/>
      <c r="M204" s="2134"/>
    </row>
    <row r="205" spans="1:13" ht="18" customHeight="1">
      <c r="A205" s="2140"/>
      <c r="B205" s="2308" t="s">
        <v>74</v>
      </c>
      <c r="C205" s="2308"/>
      <c r="D205" s="2308" t="s">
        <v>73</v>
      </c>
      <c r="E205" s="2308"/>
      <c r="F205" s="2308" t="s">
        <v>4</v>
      </c>
      <c r="G205" s="2308"/>
      <c r="H205" s="2308" t="s">
        <v>73</v>
      </c>
      <c r="I205" s="2308"/>
      <c r="J205" s="2308" t="s">
        <v>4</v>
      </c>
      <c r="K205" s="2308"/>
      <c r="L205" s="2140"/>
      <c r="M205" s="398"/>
    </row>
    <row r="206" spans="1:13" ht="18" customHeight="1">
      <c r="A206" s="399" t="s">
        <v>120</v>
      </c>
      <c r="B206" s="2306" t="s">
        <v>84</v>
      </c>
      <c r="C206" s="2306"/>
      <c r="D206" s="2306" t="s">
        <v>76</v>
      </c>
      <c r="E206" s="2306"/>
      <c r="F206" s="2306" t="s">
        <v>77</v>
      </c>
      <c r="G206" s="2306"/>
      <c r="H206" s="2306" t="s">
        <v>76</v>
      </c>
      <c r="I206" s="2306"/>
      <c r="J206" s="2306" t="s">
        <v>75</v>
      </c>
      <c r="K206" s="2306"/>
      <c r="L206" s="2137"/>
      <c r="M206" s="144" t="s">
        <v>308</v>
      </c>
    </row>
    <row r="207" spans="1:13" ht="18" customHeight="1">
      <c r="A207" s="399"/>
      <c r="B207" s="1097">
        <v>2017</v>
      </c>
      <c r="C207" s="1097">
        <v>2016</v>
      </c>
      <c r="D207" s="1097">
        <v>2017</v>
      </c>
      <c r="E207" s="1097">
        <v>2016</v>
      </c>
      <c r="F207" s="1097">
        <v>2017</v>
      </c>
      <c r="G207" s="1097">
        <v>2016</v>
      </c>
      <c r="H207" s="1097">
        <v>2017</v>
      </c>
      <c r="I207" s="1097">
        <v>2016</v>
      </c>
      <c r="J207" s="1097">
        <v>2017</v>
      </c>
      <c r="K207" s="1097">
        <v>2016</v>
      </c>
      <c r="L207" s="2137"/>
      <c r="M207" s="398"/>
    </row>
    <row r="208" spans="1:13" ht="18" customHeight="1">
      <c r="A208" s="72" t="s">
        <v>72</v>
      </c>
      <c r="B208" s="1823">
        <f>'[5]p127--131écoR8'!B209</f>
        <v>0.28300000000000003</v>
      </c>
      <c r="C208" s="1968">
        <f>'[5]p127--131écoR8'!C209</f>
        <v>8.0000000000000002E-3</v>
      </c>
      <c r="D208" s="1824">
        <f>'[5]p127--131écoR8'!D209</f>
        <v>0.31858027183948379</v>
      </c>
      <c r="E208" s="1824">
        <f>'[5]p127--131écoR8'!E209</f>
        <v>0.28946763529106767</v>
      </c>
      <c r="F208" s="1559">
        <f>'[5]p127--131écoR8'!F209</f>
        <v>65010</v>
      </c>
      <c r="G208" s="1559">
        <f>'[5]p127--131écoR8'!G209</f>
        <v>52791</v>
      </c>
      <c r="H208" s="1824">
        <f>'[5]p127--131écoR8'!H209</f>
        <v>0.59058695257132476</v>
      </c>
      <c r="I208" s="1824">
        <f>'[5]p127--131écoR8'!I209</f>
        <v>0.5542613864567435</v>
      </c>
      <c r="J208" s="1559">
        <f>'[5]p127--131écoR8'!J209</f>
        <v>1040</v>
      </c>
      <c r="K208" s="1559">
        <f>'[5]p127--131écoR8'!K209</f>
        <v>897</v>
      </c>
      <c r="L208" s="1558"/>
      <c r="M208" s="139" t="s">
        <v>315</v>
      </c>
    </row>
    <row r="209" spans="1:13" ht="18" customHeight="1">
      <c r="A209" s="40" t="s">
        <v>121</v>
      </c>
      <c r="B209" s="1823" t="str">
        <f>'[5]p127--131écoR8'!B210</f>
        <v>-</v>
      </c>
      <c r="C209" s="1823" t="str">
        <f>'[5]p127--131écoR8'!C210</f>
        <v>-</v>
      </c>
      <c r="D209" s="1824">
        <f>'[5]p127--131écoR8'!D210</f>
        <v>3.4845126391106112</v>
      </c>
      <c r="E209" s="1824">
        <f>'[5]p127--131écoR8'!E210</f>
        <v>4.3675603296346255</v>
      </c>
      <c r="F209" s="1559">
        <f>'[5]p127--131écoR8'!F210</f>
        <v>3034</v>
      </c>
      <c r="G209" s="1559">
        <f>'[5]p127--131écoR8'!G210</f>
        <v>4436</v>
      </c>
      <c r="H209" s="1824">
        <f>'[5]p127--131écoR8'!H210</f>
        <v>2.4515914568270589</v>
      </c>
      <c r="I209" s="1824">
        <f>'[5]p127--131écoR8'!I210</f>
        <v>2.3170108735313435</v>
      </c>
      <c r="J209" s="1559">
        <f>'[5]p127--131écoR8'!J210</f>
        <v>590</v>
      </c>
      <c r="K209" s="1559">
        <f>'[5]p127--131écoR8'!K210</f>
        <v>635</v>
      </c>
      <c r="L209" s="1559"/>
      <c r="M209" s="139" t="s">
        <v>316</v>
      </c>
    </row>
    <row r="210" spans="1:13" ht="18" customHeight="1" thickBot="1">
      <c r="A210" s="1177" t="s">
        <v>78</v>
      </c>
      <c r="B210" s="1284">
        <f>'[5]p127--131écoR8'!B211</f>
        <v>0.28300000000000003</v>
      </c>
      <c r="C210" s="1284">
        <f>'[5]p127--131écoR8'!C211</f>
        <v>8.0000000000000002E-3</v>
      </c>
      <c r="D210" s="2135">
        <f>'[5]p127--131écoR8'!D211</f>
        <v>0.332031586429685</v>
      </c>
      <c r="E210" s="2135">
        <f>'[5]p127--131écoR8'!E211</f>
        <v>0.31205356020629221</v>
      </c>
      <c r="F210" s="1873">
        <f>'[5]p127--131écoR8'!F211</f>
        <v>68044</v>
      </c>
      <c r="G210" s="1873">
        <f>'[5]p127--131écoR8'!G211</f>
        <v>57227</v>
      </c>
      <c r="H210" s="2135">
        <f>'[5]p127--131écoR8'!H211</f>
        <v>0.81434038428872624</v>
      </c>
      <c r="I210" s="2135">
        <f>'[5]p127--131écoR8'!I211</f>
        <v>0.80954117193238317</v>
      </c>
      <c r="J210" s="1873">
        <f>'[5]p127--131écoR8'!J211</f>
        <v>1630</v>
      </c>
      <c r="K210" s="1873">
        <f>'[5]p127--131écoR8'!K211</f>
        <v>1532</v>
      </c>
      <c r="L210" s="1873"/>
      <c r="M210" s="1389" t="s">
        <v>317</v>
      </c>
    </row>
    <row r="211" spans="1:13" s="695" customFormat="1" ht="24.95" customHeight="1" thickTop="1">
      <c r="A211" s="947" t="s">
        <v>412</v>
      </c>
      <c r="M211" s="695" t="s">
        <v>318</v>
      </c>
    </row>
    <row r="212" spans="1:13" ht="18" customHeight="1">
      <c r="A212" s="431" t="s">
        <v>664</v>
      </c>
      <c r="B212" s="427"/>
      <c r="C212" s="263"/>
      <c r="K212" s="427"/>
      <c r="L212" s="427"/>
      <c r="M212" s="428" t="s">
        <v>665</v>
      </c>
    </row>
    <row r="213" spans="1:13" ht="18" customHeight="1">
      <c r="A213" s="28"/>
      <c r="B213" s="20"/>
      <c r="C213" s="263"/>
      <c r="D213" s="263"/>
      <c r="E213" s="263"/>
      <c r="F213" s="263"/>
      <c r="G213" s="263"/>
      <c r="H213" s="263"/>
      <c r="I213" s="263"/>
      <c r="J213" s="263"/>
      <c r="K213" s="263"/>
      <c r="L213" s="263"/>
      <c r="M213" s="263"/>
    </row>
    <row r="214" spans="1:13" ht="18" customHeight="1">
      <c r="A214" s="18" t="s">
        <v>442</v>
      </c>
      <c r="M214" s="107" t="s">
        <v>443</v>
      </c>
    </row>
    <row r="215" spans="1:13" ht="18" customHeight="1" thickBot="1">
      <c r="A215" s="103" t="s">
        <v>1236</v>
      </c>
      <c r="K215" s="24"/>
      <c r="L215" s="24"/>
      <c r="M215" s="235" t="s">
        <v>1237</v>
      </c>
    </row>
    <row r="216" spans="1:13" ht="18" customHeight="1" thickTop="1">
      <c r="A216" s="1247"/>
      <c r="B216" s="2129" t="s">
        <v>266</v>
      </c>
      <c r="C216" s="2129" t="s">
        <v>266</v>
      </c>
      <c r="D216" s="2294" t="s">
        <v>227</v>
      </c>
      <c r="E216" s="2294"/>
      <c r="F216" s="2294" t="s">
        <v>335</v>
      </c>
      <c r="G216" s="2294"/>
      <c r="H216" s="2294" t="s">
        <v>333</v>
      </c>
      <c r="I216" s="2294"/>
      <c r="J216" s="2294" t="s">
        <v>331</v>
      </c>
      <c r="K216" s="2294"/>
      <c r="L216" s="2129"/>
      <c r="M216" s="1218"/>
    </row>
    <row r="217" spans="1:13" ht="18" customHeight="1">
      <c r="A217" s="292"/>
      <c r="B217" s="2134" t="s">
        <v>339</v>
      </c>
      <c r="C217" s="2134" t="s">
        <v>338</v>
      </c>
      <c r="D217" s="2307" t="s">
        <v>337</v>
      </c>
      <c r="E217" s="2307"/>
      <c r="F217" s="2307" t="s">
        <v>336</v>
      </c>
      <c r="G217" s="2307"/>
      <c r="H217" s="2307" t="s">
        <v>334</v>
      </c>
      <c r="I217" s="2307"/>
      <c r="J217" s="2307" t="s">
        <v>332</v>
      </c>
      <c r="K217" s="2307"/>
      <c r="L217" s="2134"/>
      <c r="M217" s="229"/>
    </row>
    <row r="218" spans="1:13" ht="18" customHeight="1">
      <c r="A218" s="237"/>
      <c r="B218" s="2130" t="s">
        <v>57</v>
      </c>
      <c r="C218" s="2130" t="s">
        <v>57</v>
      </c>
      <c r="D218" s="2304" t="s">
        <v>55</v>
      </c>
      <c r="E218" s="2304"/>
      <c r="F218" s="2304" t="s">
        <v>52</v>
      </c>
      <c r="G218" s="2304"/>
      <c r="H218" s="2304" t="s">
        <v>52</v>
      </c>
      <c r="I218" s="2304"/>
      <c r="J218" s="2304" t="s">
        <v>14</v>
      </c>
      <c r="K218" s="2304"/>
      <c r="L218" s="2130"/>
      <c r="M218" s="229"/>
    </row>
    <row r="219" spans="1:13" ht="18" customHeight="1">
      <c r="A219" s="232"/>
      <c r="B219" s="2131" t="s">
        <v>59</v>
      </c>
      <c r="C219" s="2131" t="s">
        <v>58</v>
      </c>
      <c r="D219" s="2302" t="s">
        <v>56</v>
      </c>
      <c r="E219" s="2302"/>
      <c r="F219" s="2302" t="s">
        <v>54</v>
      </c>
      <c r="G219" s="2302"/>
      <c r="H219" s="2302" t="s">
        <v>53</v>
      </c>
      <c r="I219" s="2302"/>
      <c r="J219" s="2302" t="s">
        <v>51</v>
      </c>
      <c r="K219" s="2302"/>
      <c r="L219" s="2131"/>
      <c r="M219" s="142"/>
    </row>
    <row r="220" spans="1:13" ht="18" customHeight="1">
      <c r="A220" s="121" t="s">
        <v>1222</v>
      </c>
      <c r="B220" s="2131"/>
      <c r="C220" s="2131"/>
      <c r="D220" s="2131"/>
      <c r="E220" s="2131"/>
      <c r="F220" s="2131"/>
      <c r="G220" s="2131"/>
      <c r="H220" s="2131"/>
      <c r="I220" s="2131"/>
      <c r="J220" s="2131"/>
      <c r="K220" s="2131"/>
      <c r="L220" s="2131"/>
      <c r="M220" s="74" t="s">
        <v>1234</v>
      </c>
    </row>
    <row r="221" spans="1:13" ht="18" customHeight="1">
      <c r="A221" s="232" t="s">
        <v>172</v>
      </c>
      <c r="B221" s="2133">
        <f>'[10]p127--131écoR8'!B213:C213</f>
        <v>10204</v>
      </c>
      <c r="C221" s="2133">
        <f>'[10]p127--131écoR8'!C213:D213</f>
        <v>2968</v>
      </c>
      <c r="D221" s="2318">
        <f>'[10]p127--131écoR8'!D213:E213</f>
        <v>542044</v>
      </c>
      <c r="E221" s="2318"/>
      <c r="F221" s="2318">
        <f>'[10]p127--131écoR8'!F213:G213</f>
        <v>158114</v>
      </c>
      <c r="G221" s="2318"/>
      <c r="H221" s="2318">
        <f>'[10]p127--131écoR8'!H213:I213</f>
        <v>392116</v>
      </c>
      <c r="I221" s="2318"/>
      <c r="J221" s="2318">
        <f>'[10]p127--131écoR8'!J213:K213</f>
        <v>1863</v>
      </c>
      <c r="K221" s="2318"/>
      <c r="L221" s="2139"/>
      <c r="M221" s="155" t="s">
        <v>330</v>
      </c>
    </row>
    <row r="222" spans="1:13" ht="18" customHeight="1">
      <c r="A222" s="30" t="s">
        <v>10</v>
      </c>
      <c r="B222" s="2132">
        <f>'[10]p127--131écoR8'!B214:C214</f>
        <v>3</v>
      </c>
      <c r="C222" s="2132">
        <f>'[10]p127--131écoR8'!C214:D214</f>
        <v>2.7</v>
      </c>
      <c r="D222" s="2322">
        <f>'[10]p127--131écoR8'!D214:E214</f>
        <v>2</v>
      </c>
      <c r="E222" s="2322"/>
      <c r="F222" s="2322">
        <f>'[10]p127--131écoR8'!F214:G214</f>
        <v>2.6</v>
      </c>
      <c r="G222" s="2322"/>
      <c r="H222" s="2322">
        <f>'[10]p127--131écoR8'!H214:I214</f>
        <v>2.4</v>
      </c>
      <c r="I222" s="2322"/>
      <c r="J222" s="2358">
        <f>'[10]p127--131écoR8'!J214:K214</f>
        <v>4.0999999999999996</v>
      </c>
      <c r="K222" s="2358"/>
      <c r="L222" s="2138"/>
      <c r="M222" s="123" t="s">
        <v>188</v>
      </c>
    </row>
    <row r="223" spans="1:13" ht="8.25" customHeight="1">
      <c r="A223" s="47"/>
      <c r="B223" s="157"/>
      <c r="C223" s="157"/>
      <c r="D223" s="157"/>
      <c r="E223" s="157"/>
      <c r="F223" s="157"/>
      <c r="G223" s="157"/>
      <c r="H223" s="157"/>
      <c r="I223" s="157"/>
      <c r="J223" s="2130"/>
      <c r="K223" s="2130"/>
      <c r="L223" s="2130"/>
      <c r="M223" s="329"/>
    </row>
    <row r="224" spans="1:13" ht="18" customHeight="1">
      <c r="A224" s="121" t="s">
        <v>1224</v>
      </c>
      <c r="B224" s="1131"/>
      <c r="C224" s="1131"/>
      <c r="D224" s="1131"/>
      <c r="E224" s="1131"/>
      <c r="F224" s="1131"/>
      <c r="G224" s="1131"/>
      <c r="H224" s="1131"/>
      <c r="I224" s="1131"/>
      <c r="J224" s="2131"/>
      <c r="K224" s="2131"/>
      <c r="L224" s="2131"/>
      <c r="M224" s="1103" t="s">
        <v>1235</v>
      </c>
    </row>
    <row r="225" spans="1:13" ht="18" customHeight="1">
      <c r="A225" s="232" t="s">
        <v>172</v>
      </c>
      <c r="B225" s="2133">
        <f>'[10]p127--131écoR8'!B217:C217</f>
        <v>15804</v>
      </c>
      <c r="C225" s="2133">
        <f>'[10]p127--131écoR8'!C217:D217</f>
        <v>4562</v>
      </c>
      <c r="D225" s="2318">
        <f>'[10]p127--131écoR8'!D217:E217</f>
        <v>1077099</v>
      </c>
      <c r="E225" s="2318"/>
      <c r="F225" s="2318">
        <f>'[10]p127--131écoR8'!F217:G217</f>
        <v>255580</v>
      </c>
      <c r="G225" s="2318"/>
      <c r="H225" s="2318">
        <f>'[10]p127--131écoR8'!H217:I217</f>
        <v>739260</v>
      </c>
      <c r="I225" s="2318"/>
      <c r="J225" s="2318">
        <f>'[10]p127--131écoR8'!J217:K217</f>
        <v>2807</v>
      </c>
      <c r="K225" s="2318"/>
      <c r="L225" s="2133"/>
      <c r="M225" s="155" t="s">
        <v>330</v>
      </c>
    </row>
    <row r="226" spans="1:13" ht="18" customHeight="1" thickBot="1">
      <c r="A226" s="1183" t="s">
        <v>10</v>
      </c>
      <c r="B226" s="2135">
        <f>'[10]p127--131écoR8'!B218:C218</f>
        <v>4.2</v>
      </c>
      <c r="C226" s="2135">
        <f>'[10]p127--131écoR8'!C218:D218</f>
        <v>3.8</v>
      </c>
      <c r="D226" s="2391">
        <f>'[10]p127--131écoR8'!D218:E218</f>
        <v>3.5</v>
      </c>
      <c r="E226" s="2391"/>
      <c r="F226" s="2391">
        <f>'[10]p127--131écoR8'!F218:G218</f>
        <v>4</v>
      </c>
      <c r="G226" s="2391"/>
      <c r="H226" s="2391">
        <f>'[10]p127--131écoR8'!H218:I218</f>
        <v>4.0999999999999996</v>
      </c>
      <c r="I226" s="2391"/>
      <c r="J226" s="2390">
        <f>'[10]p127--131écoR8'!J218:K218</f>
        <v>5.8</v>
      </c>
      <c r="K226" s="2390"/>
      <c r="L226" s="2136"/>
      <c r="M226" s="1179" t="s">
        <v>188</v>
      </c>
    </row>
    <row r="227" spans="1:13" ht="18" customHeight="1" thickTop="1" thickBot="1">
      <c r="A227" s="98" t="s">
        <v>1097</v>
      </c>
      <c r="M227" s="81" t="s">
        <v>604</v>
      </c>
    </row>
    <row r="228" spans="1:13" ht="13.5" customHeight="1" thickTop="1">
      <c r="A228" s="945"/>
      <c r="B228" s="945"/>
      <c r="C228" s="928"/>
      <c r="D228" s="928"/>
      <c r="E228" s="928"/>
      <c r="F228" s="928"/>
      <c r="G228" s="928"/>
      <c r="H228" s="928"/>
      <c r="I228" s="928"/>
      <c r="J228" s="928"/>
      <c r="K228" s="928"/>
      <c r="L228" s="928"/>
      <c r="M228" s="928"/>
    </row>
    <row r="229" spans="1:13" ht="18" customHeight="1">
      <c r="A229" s="28"/>
      <c r="B229" s="20"/>
      <c r="C229" s="263"/>
      <c r="D229" s="263"/>
      <c r="E229" s="263"/>
      <c r="F229" s="263"/>
      <c r="G229" s="263"/>
      <c r="H229" s="263"/>
      <c r="I229" s="263"/>
      <c r="J229" s="263"/>
      <c r="K229" s="263"/>
      <c r="L229" s="263"/>
      <c r="M229" s="263"/>
    </row>
    <row r="230" spans="1:13" ht="18" customHeight="1">
      <c r="A230" s="18" t="s">
        <v>444</v>
      </c>
      <c r="M230" s="107" t="s">
        <v>445</v>
      </c>
    </row>
    <row r="231" spans="1:13" ht="18" customHeight="1">
      <c r="A231" s="18" t="s">
        <v>319</v>
      </c>
      <c r="M231" s="107" t="s">
        <v>320</v>
      </c>
    </row>
    <row r="232" spans="1:13" ht="18" customHeight="1" thickBot="1">
      <c r="A232" s="103" t="s">
        <v>1238</v>
      </c>
      <c r="M232" s="235" t="s">
        <v>1239</v>
      </c>
    </row>
    <row r="233" spans="1:13" ht="18" customHeight="1" thickTop="1">
      <c r="A233" s="1238"/>
      <c r="B233" s="1517" t="s">
        <v>191</v>
      </c>
      <c r="C233" s="1248" t="s">
        <v>327</v>
      </c>
      <c r="D233" s="1517" t="s">
        <v>396</v>
      </c>
      <c r="E233" s="1517" t="s">
        <v>325</v>
      </c>
      <c r="F233" s="1517" t="s">
        <v>324</v>
      </c>
      <c r="G233" s="2294" t="s">
        <v>328</v>
      </c>
      <c r="H233" s="2294"/>
      <c r="I233" s="1517" t="s">
        <v>329</v>
      </c>
      <c r="J233" s="1517" t="s">
        <v>322</v>
      </c>
      <c r="K233" s="1517" t="s">
        <v>321</v>
      </c>
      <c r="L233" s="1517"/>
      <c r="M233" s="1218"/>
    </row>
    <row r="234" spans="1:13" ht="18" customHeight="1">
      <c r="A234" s="124"/>
      <c r="B234" s="1527"/>
      <c r="C234" s="1527"/>
      <c r="D234" s="1527" t="s">
        <v>395</v>
      </c>
      <c r="E234" s="1527"/>
      <c r="F234" s="1527"/>
      <c r="G234" s="2307" t="s">
        <v>323</v>
      </c>
      <c r="H234" s="2307"/>
      <c r="I234" s="1527"/>
      <c r="J234" s="1527"/>
      <c r="K234" s="1527"/>
      <c r="L234" s="1527"/>
      <c r="M234" s="229"/>
    </row>
    <row r="235" spans="1:13" ht="18" customHeight="1">
      <c r="A235" s="237"/>
      <c r="B235" s="1519"/>
      <c r="C235" s="1519"/>
      <c r="D235" s="1519" t="s">
        <v>34</v>
      </c>
      <c r="E235" s="1519"/>
      <c r="F235" s="1519"/>
      <c r="G235" s="2304" t="s">
        <v>44</v>
      </c>
      <c r="H235" s="2304"/>
      <c r="I235" s="1519" t="s">
        <v>41</v>
      </c>
      <c r="J235" s="1519"/>
      <c r="K235" s="1519"/>
      <c r="L235" s="1519"/>
      <c r="M235" s="229"/>
    </row>
    <row r="236" spans="1:13" ht="18" customHeight="1">
      <c r="A236" s="237"/>
      <c r="B236" s="1519" t="s">
        <v>4</v>
      </c>
      <c r="C236" s="1519" t="s">
        <v>34</v>
      </c>
      <c r="D236" s="1519" t="s">
        <v>49</v>
      </c>
      <c r="E236" s="1519" t="s">
        <v>48</v>
      </c>
      <c r="F236" s="1519" t="s">
        <v>47</v>
      </c>
      <c r="G236" s="2304" t="s">
        <v>45</v>
      </c>
      <c r="H236" s="2304"/>
      <c r="I236" s="1519" t="s">
        <v>42</v>
      </c>
      <c r="J236" s="1519" t="s">
        <v>40</v>
      </c>
      <c r="K236" s="180" t="s">
        <v>129</v>
      </c>
      <c r="L236" s="180"/>
      <c r="M236" s="229"/>
    </row>
    <row r="237" spans="1:13" ht="18" customHeight="1">
      <c r="A237" s="232"/>
      <c r="B237" s="1521"/>
      <c r="C237" s="1521"/>
      <c r="D237" s="1521" t="s">
        <v>50</v>
      </c>
      <c r="E237" s="1521"/>
      <c r="F237" s="1521"/>
      <c r="G237" s="2302" t="s">
        <v>46</v>
      </c>
      <c r="H237" s="2302"/>
      <c r="I237" s="1521" t="s">
        <v>43</v>
      </c>
      <c r="J237" s="1521"/>
      <c r="K237" s="1521"/>
      <c r="L237" s="1521"/>
      <c r="M237" s="142"/>
    </row>
    <row r="238" spans="1:13" ht="18" customHeight="1">
      <c r="A238" s="121" t="s">
        <v>1222</v>
      </c>
      <c r="B238" s="1521"/>
      <c r="C238" s="1521"/>
      <c r="D238" s="1521"/>
      <c r="E238" s="1521"/>
      <c r="F238" s="1521"/>
      <c r="G238" s="1521"/>
      <c r="H238" s="1521"/>
      <c r="I238" s="1521"/>
      <c r="J238" s="1521"/>
      <c r="K238" s="1521"/>
      <c r="L238" s="1521"/>
      <c r="M238" s="74" t="s">
        <v>1234</v>
      </c>
    </row>
    <row r="239" spans="1:13" ht="18" customHeight="1">
      <c r="A239" s="232" t="s">
        <v>473</v>
      </c>
      <c r="B239" s="1526">
        <f>'[10]p127--131écoR8'!B239</f>
        <v>1390</v>
      </c>
      <c r="C239" s="1526">
        <f>'[10]p127--131écoR8'!C239</f>
        <v>1160</v>
      </c>
      <c r="D239" s="1526">
        <f>'[10]p127--131écoR8'!D239</f>
        <v>1813</v>
      </c>
      <c r="E239" s="1526">
        <f>'[10]p127--131écoR8'!E239</f>
        <v>1700</v>
      </c>
      <c r="F239" s="1526" t="str">
        <f>'[10]p127--131écoR8'!F239</f>
        <v>-</v>
      </c>
      <c r="G239" s="2347">
        <f>'[10]p127--131écoR8'!G239:H239</f>
        <v>1499</v>
      </c>
      <c r="H239" s="2347"/>
      <c r="I239" s="1526">
        <f>'[10]p127--131écoR8'!I239</f>
        <v>1376</v>
      </c>
      <c r="J239" s="1526">
        <f>'[10]p127--131écoR8'!J239</f>
        <v>1007</v>
      </c>
      <c r="K239" s="1526">
        <f>'[10]p127--131écoR8'!K239</f>
        <v>1473</v>
      </c>
      <c r="L239" s="285"/>
      <c r="M239" s="139" t="s">
        <v>326</v>
      </c>
    </row>
    <row r="240" spans="1:13" ht="18" customHeight="1">
      <c r="A240" s="237"/>
      <c r="B240" s="1463"/>
      <c r="C240" s="1463"/>
      <c r="D240" s="1463"/>
      <c r="E240" s="1463"/>
      <c r="F240" s="1463"/>
      <c r="G240" s="1463"/>
      <c r="H240" s="1463"/>
      <c r="I240" s="1463"/>
      <c r="J240" s="1463"/>
      <c r="K240" s="1463"/>
      <c r="L240" s="1139"/>
      <c r="M240" s="901"/>
    </row>
    <row r="241" spans="1:13" ht="18" customHeight="1">
      <c r="A241" s="121" t="s">
        <v>1224</v>
      </c>
      <c r="B241" s="1131"/>
      <c r="C241" s="1131"/>
      <c r="D241" s="1131"/>
      <c r="E241" s="1131"/>
      <c r="F241" s="1131"/>
      <c r="G241" s="1131"/>
      <c r="H241" s="1131"/>
      <c r="I241" s="1131"/>
      <c r="J241" s="1521"/>
      <c r="K241" s="1521"/>
      <c r="L241" s="1521"/>
      <c r="M241" s="1103" t="s">
        <v>1235</v>
      </c>
    </row>
    <row r="242" spans="1:13" ht="18" customHeight="1" thickBot="1">
      <c r="A242" s="1275" t="s">
        <v>473</v>
      </c>
      <c r="B242" s="1523">
        <f>'[10]p127--131écoR8'!B242</f>
        <v>1462</v>
      </c>
      <c r="C242" s="1523">
        <f>'[10]p127--131écoR8'!C242</f>
        <v>1400</v>
      </c>
      <c r="D242" s="1523">
        <f>'[10]p127--131écoR8'!D242</f>
        <v>1747</v>
      </c>
      <c r="E242" s="1523">
        <f>'[10]p127--131écoR8'!E242</f>
        <v>1267</v>
      </c>
      <c r="F242" s="1523">
        <f>'[10]p127--131écoR8'!F242</f>
        <v>1000</v>
      </c>
      <c r="G242" s="2344">
        <f>'[10]p127--131écoR8'!G242:H242</f>
        <v>1539</v>
      </c>
      <c r="H242" s="2344"/>
      <c r="I242" s="1523">
        <f>'[10]p127--131écoR8'!I242</f>
        <v>1461</v>
      </c>
      <c r="J242" s="1523">
        <f>'[10]p127--131écoR8'!J242</f>
        <v>1253</v>
      </c>
      <c r="K242" s="1523">
        <f>'[10]p127--131écoR8'!K242</f>
        <v>1408</v>
      </c>
      <c r="L242" s="1277"/>
      <c r="M242" s="1207" t="s">
        <v>326</v>
      </c>
    </row>
    <row r="243" spans="1:13" ht="18" customHeight="1" thickTop="1">
      <c r="A243" s="102" t="s">
        <v>1124</v>
      </c>
      <c r="M243" s="81" t="s">
        <v>604</v>
      </c>
    </row>
    <row r="244" spans="1:13" ht="18" customHeight="1"/>
    <row r="245" spans="1:13" ht="18" customHeight="1">
      <c r="A245" s="431" t="s">
        <v>666</v>
      </c>
      <c r="B245" s="427"/>
      <c r="C245" s="263"/>
      <c r="K245" s="427"/>
      <c r="L245" s="427"/>
      <c r="M245" s="428" t="s">
        <v>667</v>
      </c>
    </row>
    <row r="246" spans="1:13" ht="18" customHeight="1" thickBot="1">
      <c r="A246" s="103" t="s">
        <v>1240</v>
      </c>
      <c r="J246" s="104"/>
      <c r="K246" s="24"/>
      <c r="L246" s="24"/>
      <c r="M246" s="235" t="s">
        <v>1241</v>
      </c>
    </row>
    <row r="247" spans="1:13" ht="18" customHeight="1" thickTop="1">
      <c r="A247" s="1241"/>
      <c r="B247" s="1249" t="s">
        <v>347</v>
      </c>
      <c r="C247" s="1249" t="s">
        <v>351</v>
      </c>
      <c r="D247" s="1250" t="s">
        <v>478</v>
      </c>
      <c r="E247" s="1251" t="s">
        <v>341</v>
      </c>
      <c r="F247" s="1251" t="s">
        <v>342</v>
      </c>
      <c r="G247" s="1251" t="s">
        <v>343</v>
      </c>
      <c r="H247" s="1249" t="s">
        <v>344</v>
      </c>
      <c r="I247" s="1249" t="s">
        <v>345</v>
      </c>
      <c r="J247" s="1251" t="s">
        <v>346</v>
      </c>
      <c r="K247" s="1520" t="s">
        <v>350</v>
      </c>
      <c r="L247" s="1249" t="s">
        <v>479</v>
      </c>
      <c r="M247" s="1249"/>
    </row>
    <row r="248" spans="1:13" ht="18" customHeight="1">
      <c r="A248" s="237"/>
      <c r="B248" s="1519" t="s">
        <v>4</v>
      </c>
      <c r="C248" s="1519" t="s">
        <v>34</v>
      </c>
      <c r="D248" s="238" t="s">
        <v>480</v>
      </c>
      <c r="E248" s="1519" t="s">
        <v>369</v>
      </c>
      <c r="F248" s="1519" t="s">
        <v>368</v>
      </c>
      <c r="G248" s="1519" t="s">
        <v>367</v>
      </c>
      <c r="H248" s="1519" t="s">
        <v>366</v>
      </c>
      <c r="I248" s="1519" t="s">
        <v>365</v>
      </c>
      <c r="J248" s="1519" t="s">
        <v>364</v>
      </c>
      <c r="K248" s="1519" t="s">
        <v>349</v>
      </c>
      <c r="L248" s="167" t="s">
        <v>481</v>
      </c>
      <c r="M248" s="167"/>
    </row>
    <row r="249" spans="1:13" ht="18" customHeight="1">
      <c r="A249" s="46" t="s">
        <v>1222</v>
      </c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74" t="s">
        <v>1234</v>
      </c>
    </row>
    <row r="250" spans="1:13" ht="18" customHeight="1">
      <c r="A250" s="240" t="s">
        <v>173</v>
      </c>
      <c r="B250" s="454">
        <f>'[4]p127--131écoR8'!B250</f>
        <v>154</v>
      </c>
      <c r="C250" s="454" t="str">
        <f>'[4]p127--131écoR8'!C250</f>
        <v>-</v>
      </c>
      <c r="D250" s="454">
        <f>'[4]p127--131écoR8'!D250</f>
        <v>2</v>
      </c>
      <c r="E250" s="454">
        <f>'[4]p127--131écoR8'!E250</f>
        <v>29</v>
      </c>
      <c r="F250" s="454">
        <f>'[4]p127--131écoR8'!F250</f>
        <v>2</v>
      </c>
      <c r="G250" s="454">
        <f>'[4]p127--131écoR8'!G250</f>
        <v>4</v>
      </c>
      <c r="H250" s="454">
        <f>'[4]p127--131écoR8'!H250</f>
        <v>21</v>
      </c>
      <c r="I250" s="454">
        <f>'[4]p127--131écoR8'!I250</f>
        <v>4</v>
      </c>
      <c r="J250" s="454">
        <f>'[4]p127--131écoR8'!J250</f>
        <v>8</v>
      </c>
      <c r="K250" s="454">
        <f>'[4]p127--131écoR8'!K250</f>
        <v>26</v>
      </c>
      <c r="L250" s="454">
        <f>'[4]p127--131écoR8'!L250</f>
        <v>58</v>
      </c>
      <c r="M250" s="239" t="s">
        <v>348</v>
      </c>
    </row>
    <row r="251" spans="1:13" ht="18" customHeight="1">
      <c r="A251" s="237"/>
      <c r="B251" s="1463"/>
      <c r="C251" s="1463"/>
      <c r="D251" s="1463"/>
      <c r="E251" s="1463"/>
      <c r="F251" s="1463"/>
      <c r="G251" s="1463"/>
      <c r="H251" s="1463"/>
      <c r="I251" s="1463"/>
      <c r="J251" s="1463"/>
      <c r="K251" s="1463"/>
      <c r="L251" s="1139"/>
      <c r="M251" s="901"/>
    </row>
    <row r="252" spans="1:13" ht="18" customHeight="1">
      <c r="A252" s="121" t="s">
        <v>1224</v>
      </c>
      <c r="B252" s="1131"/>
      <c r="C252" s="1131"/>
      <c r="D252" s="1131"/>
      <c r="E252" s="1131"/>
      <c r="F252" s="1131"/>
      <c r="G252" s="1131"/>
      <c r="H252" s="1131"/>
      <c r="I252" s="1131"/>
      <c r="J252" s="1521"/>
      <c r="K252" s="1521"/>
      <c r="L252" s="1521"/>
      <c r="M252" s="1103" t="s">
        <v>1235</v>
      </c>
    </row>
    <row r="253" spans="1:13" ht="18" customHeight="1" thickBot="1">
      <c r="A253" s="1272" t="s">
        <v>173</v>
      </c>
      <c r="B253" s="1273">
        <f>'[4]p127--131écoR8'!B253</f>
        <v>157</v>
      </c>
      <c r="C253" s="1273" t="str">
        <f>'[4]p127--131écoR8'!C253</f>
        <v>-</v>
      </c>
      <c r="D253" s="1273">
        <f>'[4]p127--131écoR8'!D253</f>
        <v>2</v>
      </c>
      <c r="E253" s="1273">
        <f>'[4]p127--131écoR8'!E253</f>
        <v>31</v>
      </c>
      <c r="F253" s="1273">
        <f>'[4]p127--131écoR8'!F253</f>
        <v>2</v>
      </c>
      <c r="G253" s="1273">
        <f>'[4]p127--131écoR8'!G253</f>
        <v>4</v>
      </c>
      <c r="H253" s="1273">
        <f>'[4]p127--131écoR8'!H253</f>
        <v>21</v>
      </c>
      <c r="I253" s="1273">
        <f>'[4]p127--131écoR8'!I253</f>
        <v>4</v>
      </c>
      <c r="J253" s="1273">
        <f>'[4]p127--131écoR8'!J253</f>
        <v>9</v>
      </c>
      <c r="K253" s="1273">
        <f>'[4]p127--131écoR8'!K253</f>
        <v>26</v>
      </c>
      <c r="L253" s="1273">
        <f>'[4]p127--131écoR8'!L253</f>
        <v>58</v>
      </c>
      <c r="M253" s="1274" t="s">
        <v>348</v>
      </c>
    </row>
    <row r="254" spans="1:13" ht="18" customHeight="1" thickTop="1">
      <c r="A254" s="102" t="s">
        <v>414</v>
      </c>
      <c r="M254" s="81" t="s">
        <v>413</v>
      </c>
    </row>
    <row r="255" spans="1:13" ht="18" customHeight="1">
      <c r="A255" s="98"/>
      <c r="M255" s="263"/>
    </row>
    <row r="256" spans="1:13" ht="18" customHeight="1">
      <c r="A256" s="431" t="s">
        <v>573</v>
      </c>
      <c r="B256" s="429"/>
      <c r="C256" s="28"/>
      <c r="K256" s="427"/>
      <c r="L256" s="427"/>
      <c r="M256" s="428" t="s">
        <v>580</v>
      </c>
    </row>
    <row r="257" spans="1:13" ht="18" customHeight="1">
      <c r="A257" s="28"/>
      <c r="B257" s="28"/>
      <c r="C257" s="28"/>
      <c r="D257" s="263"/>
      <c r="E257" s="263"/>
      <c r="F257" s="263"/>
      <c r="G257" s="263"/>
      <c r="H257" s="263"/>
      <c r="I257" s="263"/>
      <c r="J257" s="263"/>
      <c r="K257" s="263"/>
      <c r="L257" s="263"/>
    </row>
    <row r="258" spans="1:13" ht="18" customHeight="1">
      <c r="A258" s="530" t="s">
        <v>474</v>
      </c>
      <c r="B258" s="530"/>
      <c r="C258" s="530"/>
      <c r="D258" s="530"/>
      <c r="E258" s="530"/>
      <c r="F258" s="530"/>
      <c r="G258" s="530"/>
      <c r="H258" s="530"/>
      <c r="I258" s="530"/>
      <c r="J258" s="530"/>
      <c r="K258" s="530"/>
      <c r="L258" s="530"/>
      <c r="M258" s="107" t="s">
        <v>371</v>
      </c>
    </row>
    <row r="259" spans="1:13" ht="18" customHeight="1" thickBot="1">
      <c r="A259" s="76" t="s">
        <v>370</v>
      </c>
      <c r="M259" s="151" t="s">
        <v>389</v>
      </c>
    </row>
    <row r="260" spans="1:13" ht="18" customHeight="1" thickTop="1">
      <c r="A260" s="1257"/>
      <c r="B260" s="1257"/>
      <c r="C260" s="1257"/>
      <c r="D260" s="1258"/>
      <c r="E260" s="2346" t="s">
        <v>432</v>
      </c>
      <c r="F260" s="2346"/>
      <c r="G260" s="1259"/>
      <c r="H260" s="2345" t="s">
        <v>475</v>
      </c>
      <c r="I260" s="2345"/>
      <c r="J260" s="1260"/>
      <c r="K260" s="1259"/>
      <c r="L260" s="1259"/>
      <c r="M260" s="1259"/>
    </row>
    <row r="261" spans="1:13" ht="18" customHeight="1">
      <c r="A261" s="1252"/>
      <c r="B261" s="1252"/>
      <c r="C261" s="1252"/>
      <c r="D261" s="1253"/>
      <c r="E261" s="1253"/>
      <c r="F261" s="1254" t="s">
        <v>179</v>
      </c>
      <c r="G261" s="1255"/>
      <c r="H261" s="1256" t="s">
        <v>476</v>
      </c>
      <c r="I261" s="1256"/>
      <c r="J261" s="1256"/>
      <c r="K261" s="1255"/>
      <c r="L261" s="1255"/>
      <c r="M261" s="1255"/>
    </row>
    <row r="262" spans="1:13" ht="18" customHeight="1">
      <c r="A262" s="1516"/>
      <c r="B262" s="1516"/>
      <c r="C262" s="1516"/>
      <c r="D262" s="1097"/>
      <c r="E262" s="1097">
        <v>2017</v>
      </c>
      <c r="F262" s="1097">
        <v>2016</v>
      </c>
      <c r="G262" s="1097"/>
      <c r="H262" s="1097">
        <v>2017</v>
      </c>
      <c r="I262" s="2128">
        <v>2016</v>
      </c>
      <c r="J262" s="269"/>
      <c r="K262" s="269"/>
      <c r="L262" s="269"/>
      <c r="M262" s="269"/>
    </row>
    <row r="263" spans="1:13" ht="18" customHeight="1">
      <c r="A263" s="239" t="s">
        <v>131</v>
      </c>
      <c r="B263" s="239"/>
      <c r="C263" s="239"/>
      <c r="D263" s="297"/>
      <c r="E263" s="298">
        <f>'[1]p127--131écoR8'!E263</f>
        <v>4.0172636606519259</v>
      </c>
      <c r="F263" s="1819">
        <f>'[1]p127--131écoR8'!F263</f>
        <v>3.6780976337767606</v>
      </c>
      <c r="G263" s="299"/>
      <c r="H263" s="297">
        <f>'[1]p127--131écoR8'!H263</f>
        <v>4824.4122753501106</v>
      </c>
      <c r="I263" s="1556">
        <f>'[1]p127--131écoR8'!I263</f>
        <v>4066.1001531638708</v>
      </c>
      <c r="J263" s="239"/>
      <c r="K263" s="239"/>
      <c r="L263" s="239"/>
      <c r="M263" s="139" t="s">
        <v>372</v>
      </c>
    </row>
    <row r="264" spans="1:13" ht="18" customHeight="1">
      <c r="A264" s="239" t="s">
        <v>132</v>
      </c>
      <c r="B264" s="239"/>
      <c r="C264" s="239"/>
      <c r="D264" s="297"/>
      <c r="E264" s="298"/>
      <c r="F264" s="1819"/>
      <c r="G264" s="299"/>
      <c r="H264" s="297"/>
      <c r="I264" s="1556"/>
      <c r="J264" s="239"/>
      <c r="K264" s="239"/>
      <c r="L264" s="239"/>
      <c r="M264" s="176" t="s">
        <v>373</v>
      </c>
    </row>
    <row r="265" spans="1:13" ht="18" customHeight="1">
      <c r="A265" s="239" t="s">
        <v>133</v>
      </c>
      <c r="B265" s="239"/>
      <c r="C265" s="239"/>
      <c r="D265" s="297"/>
      <c r="E265" s="298">
        <f>'[1]p127--131écoR8'!E265</f>
        <v>1.0934159676665556</v>
      </c>
      <c r="F265" s="1819">
        <f>'[1]p127--131écoR8'!F265</f>
        <v>1.2136982351249521</v>
      </c>
      <c r="G265" s="299"/>
      <c r="H265" s="297">
        <f>'[1]p127--131écoR8'!H265</f>
        <v>1962.6051228437309</v>
      </c>
      <c r="I265" s="1556">
        <f>'[1]p127--131écoR8'!I265</f>
        <v>2178.5033731728308</v>
      </c>
      <c r="J265" s="239"/>
      <c r="K265" s="239"/>
      <c r="L265" s="239"/>
      <c r="M265" s="176" t="s">
        <v>374</v>
      </c>
    </row>
    <row r="266" spans="1:13" ht="18" customHeight="1">
      <c r="A266" s="239" t="s">
        <v>134</v>
      </c>
      <c r="B266" s="239"/>
      <c r="C266" s="239"/>
      <c r="D266" s="297"/>
      <c r="E266" s="298">
        <f>'[1]p127--131écoR8'!E266</f>
        <v>0.58711862821102223</v>
      </c>
      <c r="F266" s="1819">
        <f>'[1]p127--131écoR8'!F266</f>
        <v>1.4325083285370199</v>
      </c>
      <c r="G266" s="299"/>
      <c r="H266" s="297">
        <f>'[1]p127--131écoR8'!H266</f>
        <v>158.64532452890032</v>
      </c>
      <c r="I266" s="1556">
        <f>'[1]p127--131écoR8'!I266</f>
        <v>357.84058046854767</v>
      </c>
      <c r="J266" s="239"/>
      <c r="K266" s="239"/>
      <c r="L266" s="239"/>
      <c r="M266" s="176" t="s">
        <v>375</v>
      </c>
    </row>
    <row r="267" spans="1:13" ht="18" customHeight="1">
      <c r="A267" s="239" t="s">
        <v>135</v>
      </c>
      <c r="B267" s="239"/>
      <c r="C267" s="239"/>
      <c r="D267" s="297"/>
      <c r="E267" s="298">
        <f>'[1]p127--131écoR8'!E267</f>
        <v>3.5146510417084755</v>
      </c>
      <c r="F267" s="1819">
        <f>'[1]p127--131écoR8'!F267</f>
        <v>2.4082849254461283</v>
      </c>
      <c r="G267" s="299"/>
      <c r="H267" s="297">
        <f>'[1]p127--131écoR8'!H267</f>
        <v>2098.0709393478755</v>
      </c>
      <c r="I267" s="1556">
        <f>'[1]p127--131écoR8'!I267</f>
        <v>1393.7949006019471</v>
      </c>
      <c r="J267" s="239"/>
      <c r="K267" s="239"/>
      <c r="L267" s="239"/>
      <c r="M267" s="176" t="s">
        <v>376</v>
      </c>
    </row>
    <row r="268" spans="1:13" ht="18" customHeight="1">
      <c r="A268" s="239" t="s">
        <v>136</v>
      </c>
      <c r="B268" s="239"/>
      <c r="C268" s="239"/>
      <c r="D268" s="297"/>
      <c r="E268" s="298">
        <f>'[1]p127--131écoR8'!E268</f>
        <v>1.4697609556819939</v>
      </c>
      <c r="F268" s="2017">
        <f>'[1]p127--131écoR8'!F268</f>
        <v>2.4622314900906486</v>
      </c>
      <c r="G268" s="299"/>
      <c r="H268" s="297">
        <f>'[1]p127--131écoR8'!H268</f>
        <v>1234.7608764779991</v>
      </c>
      <c r="I268" s="1556">
        <f>'[1]p127--131écoR8'!I268</f>
        <v>2013.4898010216277</v>
      </c>
      <c r="J268" s="239"/>
      <c r="K268" s="239"/>
      <c r="L268" s="239"/>
      <c r="M268" s="176" t="s">
        <v>383</v>
      </c>
    </row>
    <row r="269" spans="1:13" ht="18" customHeight="1">
      <c r="A269" s="239" t="s">
        <v>137</v>
      </c>
      <c r="B269" s="239"/>
      <c r="C269" s="239"/>
      <c r="D269" s="297"/>
      <c r="E269" s="298">
        <f>'[1]p127--131écoR8'!E269</f>
        <v>3.5403067708766924</v>
      </c>
      <c r="F269" s="1819">
        <f>'[1]p127--131écoR8'!F269</f>
        <v>3.4235138869817598</v>
      </c>
      <c r="G269" s="299"/>
      <c r="H269" s="297">
        <f>'[1]p127--131écoR8'!H269</f>
        <v>943.81038204801746</v>
      </c>
      <c r="I269" s="1556">
        <f>'[1]p127--131écoR8'!I269</f>
        <v>769.77709748784866</v>
      </c>
      <c r="J269" s="239"/>
      <c r="K269" s="239"/>
      <c r="L269" s="239"/>
      <c r="M269" s="176" t="s">
        <v>377</v>
      </c>
    </row>
    <row r="270" spans="1:13" ht="18" customHeight="1">
      <c r="A270" s="239" t="s">
        <v>138</v>
      </c>
      <c r="B270" s="239"/>
      <c r="C270" s="239"/>
      <c r="D270" s="297"/>
      <c r="E270" s="298">
        <f>'[1]p127--131écoR8'!E270</f>
        <v>2.3927399596309189</v>
      </c>
      <c r="F270" s="1819">
        <f>'[1]p127--131écoR8'!F270</f>
        <v>2.2980969283455588</v>
      </c>
      <c r="G270" s="299"/>
      <c r="H270" s="297">
        <f>'[1]p127--131écoR8'!H270</f>
        <v>1485.2346476428711</v>
      </c>
      <c r="I270" s="1556">
        <f>'[1]p127--131écoR8'!I270</f>
        <v>1361.3006964747747</v>
      </c>
      <c r="J270" s="239"/>
      <c r="K270" s="239"/>
      <c r="L270" s="239"/>
      <c r="M270" s="176" t="s">
        <v>384</v>
      </c>
    </row>
    <row r="271" spans="1:13" ht="18" customHeight="1">
      <c r="A271" s="239" t="s">
        <v>139</v>
      </c>
      <c r="B271" s="239"/>
      <c r="C271" s="239"/>
      <c r="D271" s="297"/>
      <c r="E271" s="298">
        <f>'[1]p127--131écoR8'!E271</f>
        <v>0.33826777782779133</v>
      </c>
      <c r="F271" s="1819">
        <f>'[1]p127--131écoR8'!F271</f>
        <v>0.3290541104606059</v>
      </c>
      <c r="G271" s="299"/>
      <c r="H271" s="297">
        <f>'[1]p127--131écoR8'!H271</f>
        <v>163.96515726868699</v>
      </c>
      <c r="I271" s="1556">
        <f>'[1]p127--131écoR8'!I271</f>
        <v>153.34579655685158</v>
      </c>
      <c r="J271" s="239"/>
      <c r="K271" s="239"/>
      <c r="L271" s="239"/>
      <c r="M271" s="176" t="s">
        <v>378</v>
      </c>
    </row>
    <row r="272" spans="1:13" ht="18" customHeight="1">
      <c r="A272" s="239" t="s">
        <v>140</v>
      </c>
      <c r="B272" s="239"/>
      <c r="C272" s="239"/>
      <c r="D272" s="1556"/>
      <c r="E272" s="298">
        <f>'[1]p127--131écoR8'!E272</f>
        <v>2.6418127486297238</v>
      </c>
      <c r="F272" s="1819">
        <f>'[1]p127--131écoR8'!F272</f>
        <v>2.5825324781145578</v>
      </c>
      <c r="G272" s="299"/>
      <c r="H272" s="297">
        <f>'[1]p127--131écoR8'!H272</f>
        <v>3034.8616493708541</v>
      </c>
      <c r="I272" s="1556">
        <f>'[1]p127--131écoR8'!I272</f>
        <v>2826.1169414503229</v>
      </c>
      <c r="J272" s="239"/>
      <c r="K272" s="239"/>
      <c r="L272" s="239"/>
      <c r="M272" s="176" t="s">
        <v>379</v>
      </c>
    </row>
    <row r="273" spans="1:13" ht="18" customHeight="1">
      <c r="A273" s="239" t="s">
        <v>141</v>
      </c>
      <c r="B273" s="239"/>
      <c r="C273" s="239"/>
      <c r="D273" s="1556"/>
      <c r="E273" s="298">
        <f>'[1]p127--131écoR8'!E273</f>
        <v>2.6598935076670851</v>
      </c>
      <c r="F273" s="1819">
        <f>'[1]p127--131écoR8'!F273</f>
        <v>2.6600712843610759</v>
      </c>
      <c r="G273" s="299"/>
      <c r="H273" s="297">
        <f>'[1]p127--131écoR8'!H273</f>
        <v>2589.5659233243678</v>
      </c>
      <c r="I273" s="1556">
        <f>'[1]p127--131écoR8'!I273</f>
        <v>2486.9271602090771</v>
      </c>
      <c r="J273" s="239"/>
      <c r="K273" s="239"/>
      <c r="L273" s="239"/>
      <c r="M273" s="176" t="s">
        <v>380</v>
      </c>
    </row>
    <row r="274" spans="1:13" ht="18" customHeight="1">
      <c r="A274" s="239" t="s">
        <v>142</v>
      </c>
      <c r="B274" s="239"/>
      <c r="C274" s="239"/>
      <c r="D274" s="1556"/>
      <c r="E274" s="298">
        <f>'[1]p127--131écoR8'!E274</f>
        <v>5.1534873989751082</v>
      </c>
      <c r="F274" s="1819">
        <f>'[1]p127--131écoR8'!F274</f>
        <v>5.3975155545034719</v>
      </c>
      <c r="G274" s="299"/>
      <c r="H274" s="297">
        <f>'[1]p127--131écoR8'!H274</f>
        <v>4305.9963962136517</v>
      </c>
      <c r="I274" s="1556">
        <f>'[1]p127--131écoR8'!I274</f>
        <v>4512.4849290315378</v>
      </c>
      <c r="J274" s="239"/>
      <c r="K274" s="239"/>
      <c r="L274" s="239"/>
      <c r="M274" s="176" t="s">
        <v>381</v>
      </c>
    </row>
    <row r="275" spans="1:13" ht="18" customHeight="1">
      <c r="A275" s="239" t="s">
        <v>143</v>
      </c>
      <c r="B275" s="239"/>
      <c r="C275" s="239"/>
      <c r="D275" s="1556"/>
      <c r="E275" s="298">
        <f>'[1]p127--131écoR8'!E275</f>
        <v>3.6359966658285914</v>
      </c>
      <c r="F275" s="1819">
        <f>'[1]p127--131écoR8'!F275</f>
        <v>3.6528445486531917</v>
      </c>
      <c r="G275" s="299"/>
      <c r="H275" s="297">
        <f>'[1]p127--131écoR8'!H275</f>
        <v>520.71108251331259</v>
      </c>
      <c r="I275" s="1556">
        <f>'[1]p127--131écoR8'!I275</f>
        <v>514.13787022293673</v>
      </c>
      <c r="J275" s="239"/>
      <c r="K275" s="239"/>
      <c r="L275" s="239"/>
      <c r="M275" s="176" t="s">
        <v>382</v>
      </c>
    </row>
    <row r="276" spans="1:13" ht="18" customHeight="1">
      <c r="A276" s="74" t="s">
        <v>144</v>
      </c>
      <c r="B276" s="74"/>
      <c r="C276" s="74"/>
      <c r="D276" s="97"/>
      <c r="E276" s="96">
        <f>'[1]p127--131écoR8'!E276</f>
        <v>2.6070437948877512</v>
      </c>
      <c r="F276" s="1970">
        <f>'[1]p127--131écoR8'!F276</f>
        <v>2.5300462865564435</v>
      </c>
      <c r="G276" s="165"/>
      <c r="H276" s="455">
        <f>'[1]p127--131écoR8'!H276</f>
        <v>23322.63977693038</v>
      </c>
      <c r="I276" s="97">
        <f>'[1]p127--131écoR8'!I276</f>
        <v>22633.819299862178</v>
      </c>
      <c r="J276" s="74"/>
      <c r="K276" s="74"/>
      <c r="L276" s="74"/>
      <c r="M276" s="177" t="s">
        <v>385</v>
      </c>
    </row>
    <row r="277" spans="1:13" ht="18" customHeight="1">
      <c r="A277" s="239" t="s">
        <v>145</v>
      </c>
      <c r="B277" s="239"/>
      <c r="C277" s="239"/>
      <c r="D277" s="1556"/>
      <c r="E277" s="298">
        <f>'[1]p127--131écoR8'!E277</f>
        <v>2.9595991416746008</v>
      </c>
      <c r="F277" s="1819">
        <f>'[1]p127--131écoR8'!F277</f>
        <v>3.4797497331857969</v>
      </c>
      <c r="G277" s="299"/>
      <c r="H277" s="297">
        <f>'[1]p127--131écoR8'!H277</f>
        <v>3626.1150744555998</v>
      </c>
      <c r="I277" s="1556">
        <f>'[1]p127--131écoR8'!I277</f>
        <v>4127.9575134836468</v>
      </c>
      <c r="J277" s="239"/>
      <c r="K277" s="239"/>
      <c r="L277" s="229"/>
      <c r="M277" s="178" t="s">
        <v>386</v>
      </c>
    </row>
    <row r="278" spans="1:13" ht="18" customHeight="1">
      <c r="A278" s="75" t="s">
        <v>146</v>
      </c>
      <c r="B278" s="74"/>
      <c r="C278" s="74"/>
      <c r="D278" s="97"/>
      <c r="E278" s="96">
        <f>'[1]p127--131écoR8'!E278</f>
        <v>2.5343234881820087</v>
      </c>
      <c r="F278" s="1970">
        <f>'[1]p127--131écoR8'!F278</f>
        <v>2.6412367684898683</v>
      </c>
      <c r="G278" s="165"/>
      <c r="H278" s="455">
        <f>'[1]p127--131écoR8'!H278</f>
        <v>26948.75485138598</v>
      </c>
      <c r="I278" s="97">
        <f>'[1]p127--131écoR8'!I278</f>
        <v>26761.776813345823</v>
      </c>
      <c r="J278" s="74"/>
      <c r="K278" s="74"/>
      <c r="L278" s="74"/>
      <c r="M278" s="149" t="s">
        <v>387</v>
      </c>
    </row>
    <row r="279" spans="1:13" ht="18" customHeight="1" thickBot="1">
      <c r="A279" s="1261" t="s">
        <v>174</v>
      </c>
      <c r="B279" s="1262"/>
      <c r="C279" s="1262"/>
      <c r="D279" s="1263"/>
      <c r="E279" s="1264">
        <f>'[1]p127--131écoR8'!E279</f>
        <v>3.3419239310566882</v>
      </c>
      <c r="F279" s="1971">
        <f>'[1]p127--131écoR8'!F279</f>
        <v>3.3576914271989526</v>
      </c>
      <c r="G279" s="1265"/>
      <c r="H279" s="1266">
        <f>'[1]p127--131écoR8'!H279</f>
        <v>20381.792509207156</v>
      </c>
      <c r="I279" s="1263">
        <f>'[1]p127--131écoR8'!I279</f>
        <v>19691.550720865245</v>
      </c>
      <c r="J279" s="1262"/>
      <c r="K279" s="1262"/>
      <c r="L279" s="1262"/>
      <c r="M279" s="1267" t="s">
        <v>388</v>
      </c>
    </row>
    <row r="280" spans="1:13" ht="18" customHeight="1" thickTop="1">
      <c r="A280" s="947" t="s">
        <v>1097</v>
      </c>
      <c r="B280" s="695"/>
      <c r="C280" s="695"/>
      <c r="D280" s="695"/>
      <c r="E280" s="695"/>
      <c r="F280" s="695"/>
      <c r="G280" s="695"/>
      <c r="H280" s="695"/>
      <c r="I280" s="695"/>
      <c r="J280" s="695"/>
      <c r="K280" s="695"/>
      <c r="L280" s="695"/>
      <c r="M280" s="695" t="s">
        <v>604</v>
      </c>
    </row>
    <row r="281" spans="1:13" ht="18" customHeight="1">
      <c r="A281" s="103"/>
      <c r="B281" s="102"/>
      <c r="C281" s="102"/>
      <c r="D281" s="102"/>
      <c r="E281" s="102"/>
      <c r="F281" s="102"/>
      <c r="G281" s="102"/>
      <c r="H281" s="102"/>
      <c r="I281" s="102"/>
      <c r="J281" s="102"/>
    </row>
    <row r="282" spans="1:13" ht="18" customHeight="1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</row>
    <row r="283" spans="1:13" ht="18" customHeight="1"/>
    <row r="284" spans="1:13" ht="28.5" customHeight="1">
      <c r="M284" s="301"/>
    </row>
    <row r="285" spans="1:13" ht="18" customHeight="1" thickBot="1"/>
    <row r="286" spans="1:13" ht="13.5" customHeight="1" thickTop="1">
      <c r="A286" s="945"/>
      <c r="B286" s="945"/>
      <c r="C286" s="928"/>
      <c r="D286" s="928"/>
      <c r="E286" s="928"/>
      <c r="F286" s="928"/>
      <c r="G286" s="928"/>
      <c r="H286" s="928"/>
      <c r="I286" s="928"/>
      <c r="J286" s="928"/>
      <c r="K286" s="928"/>
      <c r="L286" s="928"/>
      <c r="M286" s="928"/>
    </row>
  </sheetData>
  <mergeCells count="174">
    <mergeCell ref="J204:K204"/>
    <mergeCell ref="H204:I204"/>
    <mergeCell ref="F204:G204"/>
    <mergeCell ref="D204:E204"/>
    <mergeCell ref="B204:C204"/>
    <mergeCell ref="J203:K203"/>
    <mergeCell ref="H203:I203"/>
    <mergeCell ref="F203:G203"/>
    <mergeCell ref="D203:E203"/>
    <mergeCell ref="B203:C203"/>
    <mergeCell ref="J206:K206"/>
    <mergeCell ref="H206:I206"/>
    <mergeCell ref="F206:G206"/>
    <mergeCell ref="D206:E206"/>
    <mergeCell ref="B206:C206"/>
    <mergeCell ref="J205:K205"/>
    <mergeCell ref="H205:I205"/>
    <mergeCell ref="F205:G205"/>
    <mergeCell ref="D205:E205"/>
    <mergeCell ref="B205:C205"/>
    <mergeCell ref="G235:H235"/>
    <mergeCell ref="G236:H236"/>
    <mergeCell ref="G237:H237"/>
    <mergeCell ref="G239:H239"/>
    <mergeCell ref="G242:H242"/>
    <mergeCell ref="E260:F260"/>
    <mergeCell ref="H260:I260"/>
    <mergeCell ref="D217:E217"/>
    <mergeCell ref="F217:G217"/>
    <mergeCell ref="H217:I217"/>
    <mergeCell ref="H219:I219"/>
    <mergeCell ref="F219:G219"/>
    <mergeCell ref="D219:E219"/>
    <mergeCell ref="H221:I221"/>
    <mergeCell ref="H222:I222"/>
    <mergeCell ref="F221:G221"/>
    <mergeCell ref="F222:G222"/>
    <mergeCell ref="D221:E221"/>
    <mergeCell ref="D222:E222"/>
    <mergeCell ref="D225:E225"/>
    <mergeCell ref="D226:E226"/>
    <mergeCell ref="F225:G225"/>
    <mergeCell ref="F226:G226"/>
    <mergeCell ref="H225:I225"/>
    <mergeCell ref="J217:K217"/>
    <mergeCell ref="D218:E218"/>
    <mergeCell ref="F218:G218"/>
    <mergeCell ref="H218:I218"/>
    <mergeCell ref="G233:H233"/>
    <mergeCell ref="G234:H234"/>
    <mergeCell ref="J218:K218"/>
    <mergeCell ref="J219:K219"/>
    <mergeCell ref="J216:K216"/>
    <mergeCell ref="H216:I216"/>
    <mergeCell ref="F216:G216"/>
    <mergeCell ref="D216:E216"/>
    <mergeCell ref="J221:K221"/>
    <mergeCell ref="J222:K222"/>
    <mergeCell ref="J225:K225"/>
    <mergeCell ref="J226:K226"/>
    <mergeCell ref="H226:I226"/>
    <mergeCell ref="B187:C187"/>
    <mergeCell ref="D187:E187"/>
    <mergeCell ref="F187:G187"/>
    <mergeCell ref="H187:I187"/>
    <mergeCell ref="J187:K187"/>
    <mergeCell ref="B197:C197"/>
    <mergeCell ref="D197:E197"/>
    <mergeCell ref="F197:G197"/>
    <mergeCell ref="H197:I197"/>
    <mergeCell ref="J197:K197"/>
    <mergeCell ref="B195:C195"/>
    <mergeCell ref="D195:E195"/>
    <mergeCell ref="H195:I195"/>
    <mergeCell ref="J195:K195"/>
    <mergeCell ref="B196:C196"/>
    <mergeCell ref="D196:E196"/>
    <mergeCell ref="H196:I196"/>
    <mergeCell ref="J196:K196"/>
    <mergeCell ref="B194:C194"/>
    <mergeCell ref="D194:E194"/>
    <mergeCell ref="H194:I194"/>
    <mergeCell ref="J194:K194"/>
    <mergeCell ref="F194:G194"/>
    <mergeCell ref="F195:G195"/>
    <mergeCell ref="F160:G160"/>
    <mergeCell ref="C175:D175"/>
    <mergeCell ref="F175:G175"/>
    <mergeCell ref="I175:J175"/>
    <mergeCell ref="C176:D176"/>
    <mergeCell ref="F176:G176"/>
    <mergeCell ref="I176:J176"/>
    <mergeCell ref="B186:C186"/>
    <mergeCell ref="D186:E186"/>
    <mergeCell ref="F186:G186"/>
    <mergeCell ref="H186:I186"/>
    <mergeCell ref="J186:K186"/>
    <mergeCell ref="F184:G184"/>
    <mergeCell ref="F185:G185"/>
    <mergeCell ref="B184:C184"/>
    <mergeCell ref="D184:E184"/>
    <mergeCell ref="H184:I184"/>
    <mergeCell ref="J184:K184"/>
    <mergeCell ref="B185:C185"/>
    <mergeCell ref="D185:E185"/>
    <mergeCell ref="H185:I185"/>
    <mergeCell ref="J185:K185"/>
    <mergeCell ref="C81:D81"/>
    <mergeCell ref="H81:I81"/>
    <mergeCell ref="C84:D84"/>
    <mergeCell ref="H84:I84"/>
    <mergeCell ref="C85:D85"/>
    <mergeCell ref="H85:I85"/>
    <mergeCell ref="A86:G86"/>
    <mergeCell ref="I86:M86"/>
    <mergeCell ref="D120:E120"/>
    <mergeCell ref="H80:I80"/>
    <mergeCell ref="C22:D22"/>
    <mergeCell ref="F22:G22"/>
    <mergeCell ref="I22:J22"/>
    <mergeCell ref="C23:D23"/>
    <mergeCell ref="F23:G23"/>
    <mergeCell ref="I23:J23"/>
    <mergeCell ref="B45:C46"/>
    <mergeCell ref="D45:G46"/>
    <mergeCell ref="H45:I45"/>
    <mergeCell ref="I159:J159"/>
    <mergeCell ref="B47:C48"/>
    <mergeCell ref="D47:G48"/>
    <mergeCell ref="H47:I47"/>
    <mergeCell ref="H48:I48"/>
    <mergeCell ref="B49:C49"/>
    <mergeCell ref="D49:E49"/>
    <mergeCell ref="F49:G49"/>
    <mergeCell ref="B50:C50"/>
    <mergeCell ref="D146:E146"/>
    <mergeCell ref="D50:E50"/>
    <mergeCell ref="F50:G50"/>
    <mergeCell ref="B74:B75"/>
    <mergeCell ref="C74:D75"/>
    <mergeCell ref="E74:E75"/>
    <mergeCell ref="H74:I74"/>
    <mergeCell ref="H75:I75"/>
    <mergeCell ref="C76:D76"/>
    <mergeCell ref="H76:I76"/>
    <mergeCell ref="C77:D77"/>
    <mergeCell ref="H77:I77"/>
    <mergeCell ref="C78:D78"/>
    <mergeCell ref="H78:I78"/>
    <mergeCell ref="C80:D80"/>
    <mergeCell ref="F196:G196"/>
    <mergeCell ref="D153:E153"/>
    <mergeCell ref="D154:E154"/>
    <mergeCell ref="C159:D159"/>
    <mergeCell ref="A96:G96"/>
    <mergeCell ref="I96:M96"/>
    <mergeCell ref="A106:G106"/>
    <mergeCell ref="I106:M106"/>
    <mergeCell ref="D128:E128"/>
    <mergeCell ref="C160:D160"/>
    <mergeCell ref="D121:E121"/>
    <mergeCell ref="D123:E123"/>
    <mergeCell ref="D124:E124"/>
    <mergeCell ref="D127:E127"/>
    <mergeCell ref="D133:E133"/>
    <mergeCell ref="D134:E134"/>
    <mergeCell ref="D136:E136"/>
    <mergeCell ref="D137:E137"/>
    <mergeCell ref="D140:E140"/>
    <mergeCell ref="D141:E141"/>
    <mergeCell ref="D147:E147"/>
    <mergeCell ref="D149:E149"/>
    <mergeCell ref="D150:E150"/>
    <mergeCell ref="F159:G15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>
  <sheetPr codeName="Feuil54"/>
  <dimension ref="A76:K81"/>
  <sheetViews>
    <sheetView showGridLines="0" topLeftCell="A31" workbookViewId="0">
      <selection activeCell="K75" sqref="K75"/>
    </sheetView>
  </sheetViews>
  <sheetFormatPr baseColWidth="10" defaultRowHeight="12.75"/>
  <cols>
    <col min="5" max="5" width="16.1640625" customWidth="1"/>
    <col min="8" max="8" width="14.5" customWidth="1"/>
    <col min="11" max="11" width="13.1640625" customWidth="1"/>
  </cols>
  <sheetData>
    <row r="76" spans="1:11" ht="19.5" customHeight="1"/>
    <row r="80" spans="1:11" ht="13.5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</row>
    <row r="81" ht="13.5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>
  <sheetPr codeName="Feuil55"/>
  <dimension ref="A1:E80"/>
  <sheetViews>
    <sheetView showGridLines="0" topLeftCell="A52" zoomScaleNormal="100" workbookViewId="0">
      <selection activeCell="C56" sqref="C56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2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1071</v>
      </c>
      <c r="B2" s="856"/>
      <c r="C2" s="856"/>
      <c r="D2" s="856"/>
      <c r="E2" s="535" t="s">
        <v>1072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137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137</v>
      </c>
      <c r="D8" s="861"/>
      <c r="E8" s="862" t="s">
        <v>753</v>
      </c>
    </row>
    <row r="9" spans="1:5" s="401" customFormat="1" ht="30" customHeight="1">
      <c r="A9" s="861" t="s">
        <v>1263</v>
      </c>
      <c r="C9" s="401">
        <v>137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137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137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137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138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138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138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139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139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139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139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140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140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s="401" customFormat="1" ht="30" customHeight="1">
      <c r="A23" s="260" t="s">
        <v>765</v>
      </c>
      <c r="B23" s="81"/>
      <c r="D23" s="861"/>
      <c r="E23" s="261" t="s">
        <v>236</v>
      </c>
    </row>
    <row r="24" spans="1:5" ht="30" customHeight="1">
      <c r="A24" s="640" t="s">
        <v>1175</v>
      </c>
      <c r="B24" s="542"/>
      <c r="C24" s="2060">
        <v>141</v>
      </c>
      <c r="D24" s="541"/>
      <c r="E24" s="642" t="s">
        <v>237</v>
      </c>
    </row>
    <row r="25" spans="1:5" ht="30" customHeight="1">
      <c r="A25" s="541" t="s">
        <v>1176</v>
      </c>
      <c r="B25" s="542"/>
      <c r="C25" s="542">
        <v>141</v>
      </c>
      <c r="D25" s="541"/>
      <c r="E25" s="643" t="s">
        <v>1178</v>
      </c>
    </row>
    <row r="26" spans="1:5" ht="30" customHeight="1">
      <c r="A26" s="541" t="s">
        <v>1177</v>
      </c>
      <c r="B26" s="542"/>
      <c r="C26" s="542">
        <v>141</v>
      </c>
      <c r="D26" s="541"/>
      <c r="E26" s="643" t="s">
        <v>441</v>
      </c>
    </row>
    <row r="27" spans="1:5" ht="30" customHeight="1">
      <c r="A27" s="640" t="s">
        <v>1182</v>
      </c>
      <c r="B27" s="533"/>
      <c r="C27" s="2060">
        <v>142</v>
      </c>
      <c r="D27" s="640"/>
      <c r="E27" s="642" t="s">
        <v>258</v>
      </c>
    </row>
    <row r="28" spans="1:5" ht="30" customHeight="1">
      <c r="A28" s="541" t="s">
        <v>1179</v>
      </c>
      <c r="B28" s="542"/>
      <c r="C28" s="542">
        <v>142</v>
      </c>
      <c r="D28" s="541"/>
      <c r="E28" s="643" t="s">
        <v>259</v>
      </c>
    </row>
    <row r="29" spans="1:5" ht="30" customHeight="1">
      <c r="A29" s="541" t="s">
        <v>1180</v>
      </c>
      <c r="B29" s="533"/>
      <c r="C29" s="542">
        <v>142</v>
      </c>
      <c r="D29" s="533"/>
      <c r="E29" s="643" t="s">
        <v>598</v>
      </c>
    </row>
    <row r="30" spans="1:5" ht="30" customHeight="1">
      <c r="A30" s="541" t="s">
        <v>1181</v>
      </c>
      <c r="B30" s="533"/>
      <c r="C30" s="542">
        <v>142</v>
      </c>
      <c r="D30" s="640"/>
      <c r="E30" s="643" t="s">
        <v>626</v>
      </c>
    </row>
    <row r="31" spans="1:5" ht="30" customHeight="1">
      <c r="A31" s="541"/>
      <c r="B31" s="533"/>
      <c r="C31" s="542"/>
      <c r="D31" s="640"/>
      <c r="E31" s="643"/>
    </row>
    <row r="32" spans="1:5" ht="30" customHeight="1">
      <c r="A32" s="541"/>
      <c r="B32" s="533"/>
      <c r="C32" s="542"/>
      <c r="D32" s="640"/>
      <c r="E32" s="643"/>
    </row>
    <row r="33" spans="1:5" ht="30" customHeight="1">
      <c r="A33" s="151"/>
      <c r="C33" s="542"/>
      <c r="D33" s="861"/>
      <c r="E33" s="261"/>
    </row>
    <row r="34" spans="1:5" ht="30" customHeight="1">
      <c r="A34" s="861"/>
      <c r="C34" s="542"/>
      <c r="D34" s="861"/>
      <c r="E34" s="862"/>
    </row>
    <row r="35" spans="1:5" ht="12.95" customHeight="1" thickBot="1">
      <c r="A35" s="861"/>
      <c r="C35" s="861"/>
      <c r="D35" s="861"/>
      <c r="E35" s="862"/>
    </row>
    <row r="36" spans="1:5" ht="13.5" customHeight="1" thickTop="1">
      <c r="A36" s="939"/>
      <c r="B36" s="928"/>
      <c r="C36" s="939"/>
      <c r="D36" s="939"/>
      <c r="E36" s="940"/>
    </row>
    <row r="37" spans="1:5" ht="30" customHeight="1">
      <c r="A37" s="861"/>
      <c r="C37" s="401"/>
      <c r="D37" s="861"/>
      <c r="E37" s="862"/>
    </row>
    <row r="38" spans="1:5" ht="30" customHeight="1">
      <c r="A38" s="151" t="s">
        <v>773</v>
      </c>
      <c r="B38" s="861"/>
      <c r="C38" s="719">
        <v>143</v>
      </c>
      <c r="D38" s="861"/>
      <c r="E38" s="261" t="s">
        <v>574</v>
      </c>
    </row>
    <row r="39" spans="1:5" ht="30" customHeight="1">
      <c r="A39" s="861" t="s">
        <v>774</v>
      </c>
      <c r="B39" s="861"/>
      <c r="C39" s="698">
        <v>143</v>
      </c>
      <c r="D39" s="861"/>
      <c r="E39" s="862" t="s">
        <v>265</v>
      </c>
    </row>
    <row r="40" spans="1:5" ht="30" customHeight="1">
      <c r="A40" s="861" t="s">
        <v>775</v>
      </c>
      <c r="B40" s="861"/>
      <c r="C40" s="698">
        <v>143</v>
      </c>
      <c r="E40" s="862" t="s">
        <v>277</v>
      </c>
    </row>
    <row r="41" spans="1:5" ht="30" customHeight="1">
      <c r="A41" s="861" t="s">
        <v>776</v>
      </c>
      <c r="B41" s="861"/>
      <c r="C41" s="698">
        <v>143</v>
      </c>
      <c r="E41" s="862" t="s">
        <v>283</v>
      </c>
    </row>
    <row r="42" spans="1:5" ht="30" customHeight="1">
      <c r="A42" s="151" t="s">
        <v>777</v>
      </c>
      <c r="B42" s="863"/>
      <c r="C42" s="719">
        <v>143</v>
      </c>
      <c r="E42" s="261" t="s">
        <v>575</v>
      </c>
    </row>
    <row r="43" spans="1:5" ht="30" customHeight="1">
      <c r="A43" s="865" t="s">
        <v>116</v>
      </c>
      <c r="B43" s="861"/>
      <c r="C43" s="698">
        <v>143</v>
      </c>
      <c r="E43" s="867" t="s">
        <v>289</v>
      </c>
    </row>
    <row r="44" spans="1:5" ht="30" customHeight="1">
      <c r="A44" s="865" t="s">
        <v>117</v>
      </c>
      <c r="B44" s="861"/>
      <c r="C44" s="698">
        <v>144</v>
      </c>
      <c r="E44" s="867" t="s">
        <v>292</v>
      </c>
    </row>
    <row r="45" spans="1:5" ht="30" customHeight="1">
      <c r="A45" s="865" t="s">
        <v>778</v>
      </c>
      <c r="B45" s="861"/>
      <c r="C45" s="401"/>
      <c r="E45" s="867" t="s">
        <v>779</v>
      </c>
    </row>
    <row r="46" spans="1:5" ht="30" customHeight="1">
      <c r="A46" s="865" t="s">
        <v>780</v>
      </c>
      <c r="B46" s="861"/>
      <c r="C46" s="698">
        <v>144</v>
      </c>
      <c r="E46" s="867" t="s">
        <v>781</v>
      </c>
    </row>
    <row r="47" spans="1:5" ht="30" customHeight="1">
      <c r="A47" s="865" t="s">
        <v>782</v>
      </c>
      <c r="B47" s="861"/>
      <c r="C47" s="698">
        <v>144</v>
      </c>
      <c r="E47" s="867" t="s">
        <v>783</v>
      </c>
    </row>
    <row r="48" spans="1:5" ht="30" customHeight="1">
      <c r="A48" s="151" t="s">
        <v>784</v>
      </c>
      <c r="B48" s="861"/>
      <c r="C48" s="719">
        <v>144</v>
      </c>
      <c r="E48" s="261" t="s">
        <v>576</v>
      </c>
    </row>
    <row r="49" spans="1:5" ht="30" customHeight="1">
      <c r="A49" s="861" t="s">
        <v>785</v>
      </c>
      <c r="B49" s="861"/>
      <c r="C49" s="698">
        <v>144</v>
      </c>
      <c r="E49" s="862" t="s">
        <v>298</v>
      </c>
    </row>
    <row r="50" spans="1:5" ht="30" customHeight="1">
      <c r="A50" s="861" t="s">
        <v>786</v>
      </c>
      <c r="B50" s="861"/>
      <c r="C50" s="698">
        <v>144</v>
      </c>
      <c r="E50" s="862" t="s">
        <v>304</v>
      </c>
    </row>
    <row r="51" spans="1:5" ht="30" customHeight="1">
      <c r="A51" s="861" t="s">
        <v>787</v>
      </c>
      <c r="B51" s="861"/>
      <c r="C51" s="401">
        <v>145</v>
      </c>
      <c r="E51" s="862" t="s">
        <v>307</v>
      </c>
    </row>
    <row r="52" spans="1:5" ht="30" customHeight="1">
      <c r="A52" s="151" t="s">
        <v>788</v>
      </c>
      <c r="B52" s="861"/>
      <c r="C52" s="150">
        <v>145</v>
      </c>
      <c r="E52" s="261" t="s">
        <v>789</v>
      </c>
    </row>
    <row r="53" spans="1:5" ht="30" customHeight="1">
      <c r="A53" s="861" t="s">
        <v>790</v>
      </c>
      <c r="B53" s="861"/>
      <c r="C53" s="401">
        <v>145</v>
      </c>
      <c r="E53" s="862" t="s">
        <v>443</v>
      </c>
    </row>
    <row r="54" spans="1:5" ht="30" customHeight="1">
      <c r="A54" s="861" t="s">
        <v>791</v>
      </c>
      <c r="B54" s="861"/>
      <c r="C54" s="401"/>
      <c r="E54" s="862" t="s">
        <v>792</v>
      </c>
    </row>
    <row r="55" spans="1:5" ht="30" customHeight="1">
      <c r="A55" s="861" t="s">
        <v>793</v>
      </c>
      <c r="B55" s="861"/>
      <c r="C55" s="401">
        <v>145</v>
      </c>
      <c r="E55" s="866" t="s">
        <v>794</v>
      </c>
    </row>
    <row r="56" spans="1:5" ht="30" customHeight="1">
      <c r="A56" s="151" t="s">
        <v>795</v>
      </c>
      <c r="B56" s="861"/>
      <c r="C56" s="150">
        <v>145</v>
      </c>
      <c r="E56" s="261" t="s">
        <v>578</v>
      </c>
    </row>
    <row r="57" spans="1:5" ht="30" customHeight="1">
      <c r="A57" s="151" t="s">
        <v>796</v>
      </c>
      <c r="B57" s="861"/>
      <c r="C57" s="150">
        <v>146</v>
      </c>
      <c r="E57" s="261" t="s">
        <v>579</v>
      </c>
    </row>
    <row r="58" spans="1:5" ht="30" customHeight="1">
      <c r="A58" s="861" t="s">
        <v>797</v>
      </c>
      <c r="B58" s="861"/>
      <c r="C58" s="401">
        <v>146</v>
      </c>
      <c r="E58" s="862" t="s">
        <v>798</v>
      </c>
    </row>
    <row r="59" spans="1:5" ht="30" customHeight="1">
      <c r="A59" s="151" t="s">
        <v>799</v>
      </c>
      <c r="B59" s="861"/>
      <c r="C59" s="150">
        <v>146</v>
      </c>
      <c r="E59" s="261" t="s">
        <v>580</v>
      </c>
    </row>
    <row r="60" spans="1:5" ht="30" customHeight="1">
      <c r="A60" s="861" t="s">
        <v>800</v>
      </c>
      <c r="C60" s="401"/>
      <c r="E60" s="862" t="s">
        <v>801</v>
      </c>
    </row>
    <row r="61" spans="1:5" ht="30" customHeight="1">
      <c r="A61" s="861" t="s">
        <v>802</v>
      </c>
      <c r="C61" s="401">
        <v>146</v>
      </c>
      <c r="E61" s="868" t="s">
        <v>1028</v>
      </c>
    </row>
    <row r="62" spans="1:5" ht="30" customHeight="1"/>
    <row r="72" spans="1:5" ht="46.5" customHeight="1"/>
    <row r="79" spans="1:5" ht="12.95" customHeight="1" thickBot="1"/>
    <row r="80" spans="1:5" ht="13.5" customHeight="1" thickTop="1">
      <c r="A80" s="928"/>
      <c r="B80" s="928"/>
      <c r="C80" s="928"/>
      <c r="D80" s="928"/>
      <c r="E80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>
  <sheetPr codeName="Feuil56"/>
  <dimension ref="A1:K73"/>
  <sheetViews>
    <sheetView showGridLines="0" zoomScaleNormal="100" workbookViewId="0">
      <selection activeCell="C76" sqref="C76"/>
    </sheetView>
  </sheetViews>
  <sheetFormatPr baseColWidth="10" defaultRowHeight="12.75"/>
  <cols>
    <col min="11" max="11" width="19.6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1074</v>
      </c>
      <c r="B4" s="552"/>
      <c r="C4" s="552"/>
      <c r="D4" s="552"/>
      <c r="E4" s="552"/>
      <c r="F4" s="552"/>
      <c r="G4" s="552"/>
      <c r="K4" s="554" t="s">
        <v>1073</v>
      </c>
    </row>
    <row r="63" ht="25.5" customHeight="1"/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2741224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2778765</v>
      </c>
      <c r="G67" s="1"/>
      <c r="H67" s="1"/>
      <c r="I67" s="1"/>
      <c r="J67" s="1005" t="s">
        <v>1193</v>
      </c>
    </row>
    <row r="68" spans="1:11" ht="24.95" customHeight="1">
      <c r="B68" s="555" t="s">
        <v>1082</v>
      </c>
      <c r="C68" s="556"/>
      <c r="D68" s="556"/>
      <c r="E68" s="556"/>
      <c r="F68" s="556"/>
      <c r="G68" s="136"/>
      <c r="H68" s="136"/>
      <c r="I68" s="136"/>
      <c r="J68" s="557" t="s">
        <v>1081</v>
      </c>
    </row>
    <row r="70" spans="1:11" ht="24" customHeight="1"/>
    <row r="71" spans="1:11" ht="12.95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>
  <sheetPr codeName="Feuil57"/>
  <dimension ref="A1:T51"/>
  <sheetViews>
    <sheetView showGridLines="0" topLeftCell="A16" zoomScaleNormal="100" workbookViewId="0">
      <selection activeCell="N20" sqref="N20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4.33203125" customWidth="1"/>
    <col min="8" max="8" width="17" customWidth="1"/>
    <col min="9" max="9" width="11.1640625" customWidth="1"/>
    <col min="10" max="10" width="17.5" customWidth="1"/>
    <col min="11" max="11" width="8.83203125" customWidth="1"/>
    <col min="12" max="12" width="6.83203125" customWidth="1"/>
    <col min="13" max="13" width="0.83203125" customWidth="1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20" ht="21.75" customHeight="1"/>
    <row r="4" spans="1:20" s="401" customFormat="1" ht="18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20" s="698" customFormat="1" ht="7.5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  <c r="O5" s="2352"/>
      <c r="P5" s="2352"/>
      <c r="Q5" s="2352"/>
      <c r="R5" s="2352"/>
      <c r="S5" s="2352"/>
      <c r="T5" s="2352"/>
    </row>
    <row r="6" spans="1:20" s="401" customFormat="1" ht="21.95" customHeight="1">
      <c r="A6" s="710" t="s">
        <v>517</v>
      </c>
      <c r="B6" s="710"/>
      <c r="C6" s="710"/>
      <c r="D6" s="710"/>
      <c r="E6" s="710"/>
      <c r="F6" s="710"/>
      <c r="G6" s="699">
        <v>2</v>
      </c>
      <c r="H6" s="699">
        <v>2</v>
      </c>
      <c r="L6" s="700" t="s">
        <v>512</v>
      </c>
      <c r="O6" s="701"/>
      <c r="P6" s="701"/>
      <c r="Q6" s="701"/>
      <c r="R6" s="701"/>
      <c r="S6" s="701"/>
      <c r="T6" s="701"/>
    </row>
    <row r="7" spans="1:20" s="401" customFormat="1" ht="20.100000000000001" customHeight="1">
      <c r="A7" s="710" t="s">
        <v>518</v>
      </c>
      <c r="B7" s="710"/>
      <c r="C7" s="710"/>
      <c r="D7" s="710"/>
      <c r="E7" s="710"/>
      <c r="F7" s="710"/>
      <c r="G7" s="699">
        <v>4</v>
      </c>
      <c r="H7" s="699">
        <v>4</v>
      </c>
      <c r="L7" s="700" t="s">
        <v>513</v>
      </c>
    </row>
    <row r="8" spans="1:20" s="401" customFormat="1" ht="20.100000000000001" customHeight="1">
      <c r="A8" s="710" t="s">
        <v>519</v>
      </c>
      <c r="B8" s="710"/>
      <c r="C8" s="710"/>
      <c r="D8" s="710"/>
      <c r="E8" s="710"/>
      <c r="F8" s="710"/>
      <c r="G8" s="699"/>
      <c r="L8" s="700" t="s">
        <v>514</v>
      </c>
    </row>
    <row r="9" spans="1:20" s="401" customFormat="1" ht="21.95" customHeight="1">
      <c r="B9" s="702" t="s">
        <v>504</v>
      </c>
      <c r="C9" s="702"/>
      <c r="D9" s="702"/>
      <c r="E9" s="702"/>
      <c r="G9" s="703">
        <v>2.8</v>
      </c>
      <c r="H9" s="703">
        <v>2.7</v>
      </c>
      <c r="I9" s="82"/>
      <c r="K9" s="621" t="s">
        <v>505</v>
      </c>
      <c r="L9" s="502"/>
    </row>
    <row r="10" spans="1:20" s="401" customFormat="1" ht="21.95" customHeight="1">
      <c r="B10" s="710" t="s">
        <v>520</v>
      </c>
      <c r="G10" s="704">
        <v>0.28199999999999997</v>
      </c>
      <c r="H10" s="704">
        <v>0.28199999999999997</v>
      </c>
      <c r="K10" s="700" t="s">
        <v>515</v>
      </c>
    </row>
    <row r="11" spans="1:20" s="401" customFormat="1" ht="20.100000000000001" customHeight="1">
      <c r="B11" s="401" t="s">
        <v>91</v>
      </c>
      <c r="G11" s="704">
        <v>0.58899999999999997</v>
      </c>
      <c r="H11" s="704">
        <v>0.57899999999999996</v>
      </c>
      <c r="K11" s="700" t="s">
        <v>183</v>
      </c>
    </row>
    <row r="12" spans="1:20" s="401" customFormat="1" ht="21.95" customHeight="1">
      <c r="B12" s="401" t="s">
        <v>92</v>
      </c>
      <c r="G12" s="704">
        <f>[1]P136ccR9!G12</f>
        <v>0.434</v>
      </c>
      <c r="H12" s="704">
        <f>[1]P136ccR9!H12</f>
        <v>0.46600000000000003</v>
      </c>
      <c r="K12" s="700" t="s">
        <v>184</v>
      </c>
    </row>
    <row r="13" spans="1:20" s="401" customFormat="1" ht="20.100000000000001" customHeight="1">
      <c r="G13" s="705"/>
      <c r="L13"/>
    </row>
    <row r="14" spans="1:20" s="401" customFormat="1" ht="20.100000000000001" customHeight="1">
      <c r="A14" s="760" t="s">
        <v>521</v>
      </c>
      <c r="B14" s="761"/>
      <c r="C14" s="761"/>
      <c r="D14" s="761"/>
      <c r="E14" s="761"/>
      <c r="F14" s="761"/>
      <c r="G14" s="406"/>
      <c r="H14" s="387"/>
      <c r="I14" s="387"/>
      <c r="J14" s="387"/>
      <c r="K14" s="387"/>
      <c r="L14" s="405" t="s">
        <v>372</v>
      </c>
    </row>
    <row r="15" spans="1:20" s="401" customFormat="1" ht="20.100000000000001" customHeight="1">
      <c r="A15" s="2289" t="s">
        <v>522</v>
      </c>
      <c r="B15" s="2289"/>
      <c r="C15" s="2289"/>
      <c r="D15" s="2289"/>
      <c r="E15" s="2289"/>
      <c r="F15" s="2289"/>
      <c r="G15" s="2377">
        <f>[6]P136ccR9!G15:G18</f>
        <v>14643</v>
      </c>
      <c r="H15" s="2377">
        <f>[6]P136ccR9!H15:H18</f>
        <v>14453</v>
      </c>
      <c r="I15" s="2351" t="s">
        <v>524</v>
      </c>
      <c r="J15" s="2351"/>
      <c r="K15" s="2351"/>
      <c r="L15" s="2351"/>
    </row>
    <row r="16" spans="1:20" s="401" customFormat="1" ht="20.100000000000001" customHeight="1">
      <c r="A16" s="2289"/>
      <c r="B16" s="2289"/>
      <c r="C16" s="2289"/>
      <c r="D16" s="2289"/>
      <c r="E16" s="2289"/>
      <c r="F16" s="2289"/>
      <c r="G16" s="2377"/>
      <c r="H16" s="2377"/>
      <c r="I16" s="2351"/>
      <c r="J16" s="2351"/>
      <c r="K16" s="2351"/>
      <c r="L16" s="2351"/>
    </row>
    <row r="17" spans="1:13" s="401" customFormat="1" ht="20.100000000000001" customHeight="1">
      <c r="A17" s="2289" t="s">
        <v>523</v>
      </c>
      <c r="B17" s="2289"/>
      <c r="C17" s="2289"/>
      <c r="D17" s="2289"/>
      <c r="E17" s="2289"/>
      <c r="G17" s="2376">
        <f>[6]P136ccR9!G15:G18</f>
        <v>0</v>
      </c>
      <c r="H17" s="2377">
        <f>[6]P136ccR9!H15:H18</f>
        <v>168</v>
      </c>
      <c r="I17" s="706"/>
      <c r="J17" s="2290" t="s">
        <v>525</v>
      </c>
      <c r="K17" s="2290"/>
      <c r="L17" s="2290"/>
    </row>
    <row r="18" spans="1:13" s="401" customFormat="1" ht="21.95" customHeight="1">
      <c r="A18" s="2289"/>
      <c r="B18" s="2289"/>
      <c r="C18" s="2289"/>
      <c r="D18" s="2289"/>
      <c r="E18" s="2289"/>
      <c r="G18" s="2376"/>
      <c r="H18" s="2377"/>
      <c r="I18" s="706"/>
      <c r="J18" s="2290"/>
      <c r="K18" s="2290"/>
      <c r="L18" s="2290"/>
    </row>
    <row r="19" spans="1:13" s="401" customFormat="1" ht="20.100000000000001" customHeight="1">
      <c r="G19" s="707"/>
      <c r="H19" s="708"/>
      <c r="I19" s="708"/>
      <c r="L19" s="607"/>
    </row>
    <row r="20" spans="1:13" s="401" customFormat="1" ht="20.100000000000001" customHeight="1">
      <c r="A20" s="402" t="s">
        <v>528</v>
      </c>
      <c r="B20" s="387"/>
      <c r="C20" s="387"/>
      <c r="D20" s="387"/>
      <c r="E20" s="387"/>
      <c r="F20" s="387"/>
      <c r="G20" s="403"/>
      <c r="H20" s="404"/>
      <c r="I20" s="404"/>
      <c r="J20" s="387"/>
      <c r="K20" s="387"/>
      <c r="L20" s="405" t="s">
        <v>526</v>
      </c>
    </row>
    <row r="21" spans="1:13" s="401" customFormat="1" ht="20.100000000000001" customHeight="1">
      <c r="A21" s="2289" t="s">
        <v>529</v>
      </c>
      <c r="B21" s="2289"/>
      <c r="C21" s="2289"/>
      <c r="D21" s="2289"/>
      <c r="E21" s="2289"/>
      <c r="F21" s="2289"/>
      <c r="G21" s="2377">
        <f>[6]P136ccR9!G21:G22</f>
        <v>288062</v>
      </c>
      <c r="H21" s="2377">
        <f>[6]P136ccR9!H21:H22</f>
        <v>318949</v>
      </c>
      <c r="I21" s="2354" t="s">
        <v>527</v>
      </c>
      <c r="J21" s="2354"/>
      <c r="K21" s="2354"/>
      <c r="L21" s="2354"/>
    </row>
    <row r="22" spans="1:13" s="401" customFormat="1" ht="21.95" customHeight="1">
      <c r="A22" s="2289"/>
      <c r="B22" s="2289"/>
      <c r="C22" s="2289"/>
      <c r="D22" s="2289"/>
      <c r="E22" s="2289"/>
      <c r="F22" s="2289"/>
      <c r="G22" s="2377"/>
      <c r="H22" s="2377"/>
      <c r="I22" s="2354"/>
      <c r="J22" s="2354"/>
      <c r="K22" s="2354"/>
      <c r="L22" s="2354"/>
    </row>
    <row r="23" spans="1:13" s="401" customFormat="1" ht="21.95" customHeight="1">
      <c r="A23" s="609"/>
      <c r="B23" s="609"/>
      <c r="C23" s="609"/>
      <c r="D23" s="609"/>
      <c r="E23" s="609"/>
      <c r="F23" s="609"/>
      <c r="G23" s="699"/>
      <c r="H23" s="709"/>
      <c r="I23" s="621"/>
      <c r="J23" s="621"/>
      <c r="K23" s="621"/>
      <c r="L23" s="621"/>
    </row>
    <row r="24" spans="1:13" s="401" customFormat="1" ht="20.100000000000001" customHeight="1">
      <c r="A24" s="402" t="s">
        <v>533</v>
      </c>
      <c r="B24" s="387"/>
      <c r="C24" s="387"/>
      <c r="D24" s="387"/>
      <c r="E24" s="387"/>
      <c r="F24" s="387"/>
      <c r="G24" s="406"/>
      <c r="H24" s="387"/>
      <c r="I24" s="387"/>
      <c r="J24" s="387"/>
      <c r="K24" s="387"/>
      <c r="L24" s="405" t="s">
        <v>530</v>
      </c>
    </row>
    <row r="25" spans="1:13" s="401" customFormat="1" ht="20.100000000000001" customHeight="1">
      <c r="A25" s="710" t="s">
        <v>501</v>
      </c>
      <c r="G25" s="699" t="str">
        <f>[3]P136ccR9!G25</f>
        <v>…</v>
      </c>
      <c r="H25" s="699">
        <f>[3]P136ccR9!H25</f>
        <v>324</v>
      </c>
      <c r="L25" s="711" t="s">
        <v>1250</v>
      </c>
    </row>
    <row r="26" spans="1:13" s="401" customFormat="1" ht="21.95" customHeight="1">
      <c r="A26" s="2289" t="s">
        <v>534</v>
      </c>
      <c r="B26" s="2289"/>
      <c r="C26" s="2289"/>
      <c r="D26" s="2289"/>
      <c r="E26" s="2289"/>
      <c r="G26" s="2378">
        <f>[3]P136ccR9!G26</f>
        <v>18140</v>
      </c>
      <c r="H26" s="2378">
        <f>[3]P136ccR9!H26</f>
        <v>19157</v>
      </c>
      <c r="I26" s="705"/>
      <c r="J26" s="2354" t="s">
        <v>531</v>
      </c>
      <c r="K26" s="2354"/>
      <c r="L26" s="2354"/>
      <c r="M26" s="502"/>
    </row>
    <row r="27" spans="1:13" s="401" customFormat="1" ht="20.100000000000001" customHeight="1">
      <c r="A27" s="2289"/>
      <c r="B27" s="2289"/>
      <c r="C27" s="2289"/>
      <c r="D27" s="2289"/>
      <c r="E27" s="2289"/>
      <c r="G27" s="2378">
        <f>[3]P136ccR9!G27</f>
        <v>0</v>
      </c>
      <c r="H27" s="2378">
        <f>[3]P136ccR9!H27</f>
        <v>0</v>
      </c>
      <c r="I27" s="705"/>
      <c r="J27" s="2354"/>
      <c r="K27" s="2354"/>
      <c r="L27" s="2354"/>
      <c r="M27" s="502"/>
    </row>
    <row r="28" spans="1:13" s="401" customFormat="1" ht="21.95" customHeight="1">
      <c r="A28" s="401" t="s">
        <v>870</v>
      </c>
      <c r="G28" s="712">
        <f>[3]P136ccR9!G28</f>
        <v>35466</v>
      </c>
      <c r="H28" s="712">
        <f>[3]P136ccR9!H28</f>
        <v>36032</v>
      </c>
      <c r="L28" s="700" t="s">
        <v>532</v>
      </c>
    </row>
    <row r="29" spans="1:13" s="401" customFormat="1" ht="20.100000000000001" customHeight="1">
      <c r="G29" s="705"/>
    </row>
    <row r="30" spans="1:13" s="401" customFormat="1" ht="20.100000000000001" customHeight="1">
      <c r="A30" s="402" t="s">
        <v>539</v>
      </c>
      <c r="B30" s="387"/>
      <c r="C30" s="387"/>
      <c r="D30" s="387"/>
      <c r="E30" s="387"/>
      <c r="F30" s="387"/>
      <c r="G30" s="386"/>
      <c r="H30" s="387"/>
      <c r="I30" s="387"/>
      <c r="J30" s="387"/>
      <c r="K30" s="387"/>
      <c r="L30" s="405" t="s">
        <v>536</v>
      </c>
    </row>
    <row r="31" spans="1:13" s="401" customFormat="1" ht="20.100000000000001" customHeight="1">
      <c r="A31" s="2289" t="s">
        <v>540</v>
      </c>
      <c r="B31" s="2289"/>
      <c r="C31" s="2289"/>
      <c r="D31" s="2289"/>
      <c r="E31" s="2289"/>
      <c r="G31" s="2380">
        <f>[2]P136ccR9!G31</f>
        <v>251</v>
      </c>
      <c r="H31" s="2380">
        <f>[2]P136ccR9!H31</f>
        <v>245</v>
      </c>
      <c r="J31" s="2354" t="s">
        <v>537</v>
      </c>
      <c r="K31" s="2354"/>
      <c r="L31" s="2354"/>
    </row>
    <row r="32" spans="1:13" s="401" customFormat="1" ht="20.100000000000001" customHeight="1">
      <c r="A32" s="2289"/>
      <c r="B32" s="2289"/>
      <c r="C32" s="2289"/>
      <c r="D32" s="2289"/>
      <c r="E32" s="2289"/>
      <c r="G32" s="2380"/>
      <c r="H32" s="2380"/>
      <c r="J32" s="2354"/>
      <c r="K32" s="2354"/>
      <c r="L32" s="2354"/>
    </row>
    <row r="33" spans="1:15" s="401" customFormat="1" ht="20.100000000000001" customHeight="1">
      <c r="A33" s="2289" t="s">
        <v>541</v>
      </c>
      <c r="B33" s="2289"/>
      <c r="C33" s="2289"/>
      <c r="D33" s="2289"/>
      <c r="E33" s="2289"/>
      <c r="F33" s="2289"/>
      <c r="G33" s="2378">
        <f>[2]P136ccR9!G33</f>
        <v>43398</v>
      </c>
      <c r="H33" s="2378">
        <f>[2]P136ccR9!H33</f>
        <v>43024</v>
      </c>
      <c r="J33" s="2375" t="s">
        <v>538</v>
      </c>
      <c r="K33" s="2375"/>
      <c r="L33" s="2375"/>
    </row>
    <row r="34" spans="1:15" s="401" customFormat="1" ht="21.95" customHeight="1">
      <c r="A34" s="2289"/>
      <c r="B34" s="2289"/>
      <c r="C34" s="2289"/>
      <c r="D34" s="2289"/>
      <c r="E34" s="2289"/>
      <c r="F34" s="2289"/>
      <c r="G34" s="2378"/>
      <c r="H34" s="2378"/>
      <c r="J34" s="2375"/>
      <c r="K34" s="2375"/>
      <c r="L34" s="2375"/>
    </row>
    <row r="35" spans="1:15" s="401" customFormat="1" ht="20.100000000000001" customHeight="1">
      <c r="G35" s="699"/>
      <c r="L35"/>
    </row>
    <row r="36" spans="1:15" s="401" customFormat="1" ht="20.100000000000001" customHeight="1">
      <c r="A36" s="402" t="s">
        <v>1102</v>
      </c>
      <c r="B36" s="387"/>
      <c r="C36" s="387"/>
      <c r="D36" s="387"/>
      <c r="E36" s="387"/>
      <c r="F36" s="387"/>
      <c r="G36" s="406"/>
      <c r="H36" s="387"/>
      <c r="I36" s="387"/>
      <c r="J36" s="387"/>
      <c r="K36" s="387"/>
      <c r="L36" s="405" t="s">
        <v>1096</v>
      </c>
    </row>
    <row r="37" spans="1:15" s="401" customFormat="1" ht="20.100000000000001" customHeight="1">
      <c r="A37" s="2289" t="s">
        <v>544</v>
      </c>
      <c r="B37" s="2289"/>
      <c r="C37" s="2289"/>
      <c r="D37" s="2289"/>
      <c r="G37" s="2283">
        <f>[5]P136ccR9!G38</f>
        <v>2176.12</v>
      </c>
      <c r="H37" s="2283">
        <f>[5]P136ccR9!H38</f>
        <v>1746.683</v>
      </c>
      <c r="J37" s="2354" t="s">
        <v>542</v>
      </c>
      <c r="K37" s="2354"/>
      <c r="L37" s="2354"/>
    </row>
    <row r="38" spans="1:15" s="401" customFormat="1" ht="20.100000000000001" customHeight="1">
      <c r="A38" s="2289"/>
      <c r="B38" s="2289"/>
      <c r="C38" s="2289"/>
      <c r="D38" s="2289"/>
      <c r="G38" s="2283"/>
      <c r="H38" s="2283"/>
      <c r="J38" s="2354"/>
      <c r="K38" s="2354"/>
      <c r="L38" s="2354"/>
    </row>
    <row r="39" spans="1:15" s="401" customFormat="1" ht="20.100000000000001" customHeight="1">
      <c r="A39" s="2289" t="s">
        <v>545</v>
      </c>
      <c r="B39" s="2289"/>
      <c r="C39" s="2289"/>
      <c r="D39" s="2289"/>
      <c r="G39" s="2283">
        <f>[5]P136ccR9!G40</f>
        <v>2795.2139999999999</v>
      </c>
      <c r="H39" s="2283">
        <f>[5]P136ccR9!H40</f>
        <v>3172.7370000000001</v>
      </c>
      <c r="J39" s="2354" t="s">
        <v>543</v>
      </c>
      <c r="K39" s="2354"/>
      <c r="L39" s="2354"/>
      <c r="N39" s="286"/>
      <c r="O39" s="286"/>
    </row>
    <row r="40" spans="1:15" s="401" customFormat="1" ht="21.95" customHeight="1">
      <c r="A40" s="2289"/>
      <c r="B40" s="2289"/>
      <c r="C40" s="2289"/>
      <c r="D40" s="2289"/>
      <c r="G40" s="2374"/>
      <c r="H40" s="2374"/>
      <c r="J40" s="2354"/>
      <c r="K40" s="2354"/>
      <c r="L40" s="2354"/>
      <c r="N40" s="287"/>
      <c r="O40" s="287"/>
    </row>
    <row r="41" spans="1:15" s="401" customFormat="1" ht="20.100000000000001" customHeight="1">
      <c r="G41" s="715"/>
      <c r="L41"/>
    </row>
    <row r="42" spans="1:15" s="401" customFormat="1" ht="20.100000000000001" customHeight="1">
      <c r="A42" s="402" t="s">
        <v>546</v>
      </c>
      <c r="B42" s="387"/>
      <c r="C42" s="387"/>
      <c r="D42" s="387"/>
      <c r="E42" s="387"/>
      <c r="F42" s="387"/>
      <c r="G42" s="386"/>
      <c r="H42" s="387"/>
      <c r="I42" s="387"/>
      <c r="J42" s="387"/>
      <c r="K42" s="387"/>
      <c r="L42" s="405" t="s">
        <v>547</v>
      </c>
    </row>
    <row r="43" spans="1:15" s="401" customFormat="1" ht="30.75" customHeight="1">
      <c r="A43" s="2289" t="s">
        <v>549</v>
      </c>
      <c r="B43" s="2373"/>
      <c r="C43" s="2373"/>
      <c r="G43" s="2283" t="str">
        <f>[5]P136ccR9!G43</f>
        <v>…</v>
      </c>
      <c r="H43" s="2283" t="str">
        <f>[5]P136ccR9!H43</f>
        <v>…</v>
      </c>
      <c r="J43" s="2354" t="s">
        <v>548</v>
      </c>
      <c r="K43" s="2354"/>
      <c r="L43" s="2354"/>
    </row>
    <row r="44" spans="1:15" ht="24.95" customHeight="1">
      <c r="A44" s="2373"/>
      <c r="B44" s="2373"/>
      <c r="C44" s="2373"/>
      <c r="D44" s="401"/>
      <c r="E44" s="401"/>
      <c r="F44" s="401"/>
      <c r="G44" s="2283"/>
      <c r="H44" s="2283"/>
      <c r="I44" s="401"/>
      <c r="J44" s="2354"/>
      <c r="K44" s="2354"/>
      <c r="L44" s="2354"/>
    </row>
    <row r="45" spans="1:15" ht="24.95" customHeight="1">
      <c r="A45" s="401" t="s">
        <v>397</v>
      </c>
      <c r="B45" s="401"/>
      <c r="C45" s="401"/>
      <c r="D45" s="401"/>
      <c r="E45" s="401"/>
      <c r="F45" s="401"/>
      <c r="G45" s="705"/>
      <c r="H45" s="401"/>
      <c r="I45" s="401"/>
      <c r="J45" s="401"/>
      <c r="K45" s="401"/>
      <c r="L45" s="716" t="s">
        <v>477</v>
      </c>
    </row>
    <row r="46" spans="1:15" ht="36.75" customHeight="1">
      <c r="A46" s="401"/>
      <c r="B46" s="401"/>
      <c r="C46" s="401"/>
      <c r="D46" s="401"/>
      <c r="E46" s="401"/>
      <c r="F46" s="401"/>
      <c r="G46" s="705"/>
      <c r="H46" s="401"/>
      <c r="I46" s="401"/>
      <c r="J46" s="401"/>
      <c r="K46" s="401"/>
    </row>
    <row r="47" spans="1:15" ht="14.1" customHeight="1">
      <c r="G47" s="717"/>
    </row>
    <row r="48" spans="1:15" ht="14.1" customHeight="1">
      <c r="G48" s="717"/>
    </row>
    <row r="49" spans="1:13" ht="12.95" customHeight="1" thickBot="1"/>
    <row r="50" spans="1:13" ht="13.5" customHeight="1" thickTop="1">
      <c r="A50" s="914"/>
      <c r="B50" s="914"/>
      <c r="C50" s="914"/>
      <c r="D50" s="914"/>
      <c r="E50" s="914"/>
      <c r="F50" s="914"/>
      <c r="G50" s="914"/>
      <c r="H50" s="914"/>
      <c r="I50" s="914"/>
      <c r="J50" s="914"/>
      <c r="K50" s="914"/>
      <c r="L50" s="914"/>
      <c r="M50" s="914"/>
    </row>
    <row r="51" spans="1:13">
      <c r="G51" s="717"/>
    </row>
  </sheetData>
  <mergeCells count="43">
    <mergeCell ref="O5:P5"/>
    <mergeCell ref="Q5:R5"/>
    <mergeCell ref="S5:T5"/>
    <mergeCell ref="A15:F16"/>
    <mergeCell ref="G15:G16"/>
    <mergeCell ref="G4:G5"/>
    <mergeCell ref="H4:H5"/>
    <mergeCell ref="A4:F5"/>
    <mergeCell ref="J4:L5"/>
    <mergeCell ref="I15:L16"/>
    <mergeCell ref="H15:H16"/>
    <mergeCell ref="A17:E18"/>
    <mergeCell ref="G17:G18"/>
    <mergeCell ref="J17:L18"/>
    <mergeCell ref="A21:F22"/>
    <mergeCell ref="G21:G22"/>
    <mergeCell ref="I21:L22"/>
    <mergeCell ref="H17:H18"/>
    <mergeCell ref="H21:H22"/>
    <mergeCell ref="A26:E27"/>
    <mergeCell ref="G26:G27"/>
    <mergeCell ref="J26:L27"/>
    <mergeCell ref="A31:E32"/>
    <mergeCell ref="G31:G32"/>
    <mergeCell ref="J31:L32"/>
    <mergeCell ref="H26:H27"/>
    <mergeCell ref="H31:H32"/>
    <mergeCell ref="A33:F34"/>
    <mergeCell ref="G33:G34"/>
    <mergeCell ref="J33:L34"/>
    <mergeCell ref="A37:D38"/>
    <mergeCell ref="G37:G38"/>
    <mergeCell ref="J37:L38"/>
    <mergeCell ref="H33:H34"/>
    <mergeCell ref="H37:H38"/>
    <mergeCell ref="A39:D40"/>
    <mergeCell ref="G39:G40"/>
    <mergeCell ref="J39:L40"/>
    <mergeCell ref="A43:C44"/>
    <mergeCell ref="G43:G44"/>
    <mergeCell ref="J43:L44"/>
    <mergeCell ref="H39:H40"/>
    <mergeCell ref="H43:H4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>
  <sheetPr codeName="Feuil58"/>
  <dimension ref="A1:I234"/>
  <sheetViews>
    <sheetView showGridLines="0" topLeftCell="A103" zoomScaleNormal="100" workbookViewId="0">
      <selection activeCell="C117" sqref="C117"/>
    </sheetView>
  </sheetViews>
  <sheetFormatPr baseColWidth="10" defaultColWidth="9.33203125" defaultRowHeight="12.75"/>
  <cols>
    <col min="1" max="1" width="34.6640625" customWidth="1"/>
    <col min="2" max="7" width="11.83203125" customWidth="1"/>
    <col min="8" max="8" width="34" customWidth="1"/>
    <col min="9" max="9" width="9.33203125" customWidth="1"/>
  </cols>
  <sheetData>
    <row r="1" spans="1:9" ht="15" customHeight="1">
      <c r="A1" s="7"/>
      <c r="B1" s="7"/>
      <c r="C1" s="7"/>
      <c r="D1" s="7"/>
      <c r="E1" s="7"/>
      <c r="F1" s="7"/>
      <c r="G1" s="7"/>
      <c r="H1" s="7"/>
    </row>
    <row r="2" spans="1:9" ht="20.100000000000001" customHeight="1">
      <c r="A2" s="424" t="s">
        <v>0</v>
      </c>
      <c r="B2" s="7"/>
      <c r="C2" s="7"/>
      <c r="D2" s="7"/>
      <c r="E2" s="7"/>
      <c r="F2" s="7"/>
      <c r="H2" s="425" t="s">
        <v>186</v>
      </c>
    </row>
    <row r="3" spans="1:9" ht="18" customHeight="1">
      <c r="A3" s="7"/>
      <c r="B3" s="7"/>
      <c r="C3" s="7"/>
      <c r="D3" s="7"/>
      <c r="E3" s="7"/>
      <c r="F3" s="7"/>
      <c r="H3" s="7"/>
    </row>
    <row r="4" spans="1:9" ht="18" customHeight="1">
      <c r="A4" s="426" t="s">
        <v>147</v>
      </c>
      <c r="B4" s="427"/>
      <c r="C4" s="7"/>
      <c r="D4" s="7"/>
      <c r="F4" s="20"/>
      <c r="G4" s="427"/>
      <c r="H4" s="428" t="s">
        <v>185</v>
      </c>
    </row>
    <row r="5" spans="1:9" s="39" customFormat="1" ht="18" customHeight="1">
      <c r="A5" s="44"/>
      <c r="B5" s="20"/>
      <c r="C5" s="20"/>
      <c r="D5" s="20"/>
      <c r="E5" s="20"/>
      <c r="F5" s="20"/>
      <c r="H5" s="20"/>
    </row>
    <row r="6" spans="1:9" ht="18" customHeight="1">
      <c r="A6" s="18" t="s">
        <v>123</v>
      </c>
      <c r="B6" s="7"/>
      <c r="C6" s="7"/>
      <c r="D6" s="7"/>
      <c r="E6" s="7"/>
      <c r="F6" s="7"/>
      <c r="H6" s="107" t="s">
        <v>192</v>
      </c>
    </row>
    <row r="7" spans="1:9" ht="18" customHeight="1" thickBot="1">
      <c r="A7" s="98" t="s">
        <v>1202</v>
      </c>
      <c r="B7" s="1"/>
      <c r="C7" s="1"/>
      <c r="D7" s="1"/>
      <c r="E7" s="1"/>
      <c r="F7" s="1"/>
      <c r="G7" s="19"/>
      <c r="H7" s="234" t="s">
        <v>1203</v>
      </c>
      <c r="I7" s="9"/>
    </row>
    <row r="8" spans="1:9" ht="18" customHeight="1" thickTop="1">
      <c r="A8" s="1174"/>
      <c r="B8" s="2294" t="s">
        <v>191</v>
      </c>
      <c r="C8" s="2294"/>
      <c r="D8" s="2294" t="s">
        <v>190</v>
      </c>
      <c r="E8" s="2294"/>
      <c r="F8" s="2294" t="s">
        <v>189</v>
      </c>
      <c r="G8" s="2294"/>
      <c r="H8" s="1175"/>
      <c r="I8" s="9"/>
    </row>
    <row r="9" spans="1:9" ht="18" customHeight="1">
      <c r="A9" s="110"/>
      <c r="B9" s="2299" t="s">
        <v>3</v>
      </c>
      <c r="C9" s="2299"/>
      <c r="D9" s="2299" t="s">
        <v>2</v>
      </c>
      <c r="E9" s="2299"/>
      <c r="F9" s="2299" t="s">
        <v>1</v>
      </c>
      <c r="G9" s="2299"/>
      <c r="H9" s="109"/>
    </row>
    <row r="10" spans="1:9" ht="18" customHeight="1">
      <c r="A10" s="31"/>
      <c r="B10" s="1097">
        <v>2017</v>
      </c>
      <c r="C10" s="1097">
        <v>2016</v>
      </c>
      <c r="D10" s="1097">
        <v>2017</v>
      </c>
      <c r="E10" s="1097">
        <v>2016</v>
      </c>
      <c r="F10" s="1097">
        <v>2017</v>
      </c>
      <c r="G10" s="1097">
        <v>2016</v>
      </c>
      <c r="H10" s="115"/>
    </row>
    <row r="11" spans="1:9" ht="18" customHeight="1">
      <c r="A11" s="31" t="s">
        <v>163</v>
      </c>
      <c r="B11" s="1593">
        <f>+F11+D11</f>
        <v>2778</v>
      </c>
      <c r="C11" s="1593">
        <f>+E11+G11</f>
        <v>2741</v>
      </c>
      <c r="D11" s="1593">
        <v>1143</v>
      </c>
      <c r="E11" s="1593">
        <v>1153</v>
      </c>
      <c r="F11" s="1593">
        <v>1635</v>
      </c>
      <c r="G11" s="1593">
        <v>1588</v>
      </c>
      <c r="H11" s="115" t="s">
        <v>187</v>
      </c>
    </row>
    <row r="12" spans="1:9" ht="18" customHeight="1" thickBot="1">
      <c r="A12" s="1177" t="s">
        <v>10</v>
      </c>
      <c r="B12" s="1178">
        <v>8</v>
      </c>
      <c r="C12" s="1178">
        <v>7.9</v>
      </c>
      <c r="D12" s="1178">
        <v>8.6</v>
      </c>
      <c r="E12" s="1178">
        <v>8.6</v>
      </c>
      <c r="F12" s="1178">
        <v>7.6</v>
      </c>
      <c r="G12" s="1178">
        <v>7.5</v>
      </c>
      <c r="H12" s="1179" t="s">
        <v>188</v>
      </c>
    </row>
    <row r="13" spans="1:9" ht="18" customHeight="1" thickTop="1">
      <c r="A13" s="98" t="s">
        <v>452</v>
      </c>
      <c r="B13" s="7"/>
      <c r="C13" s="7"/>
      <c r="D13" s="2357"/>
      <c r="E13" s="2357"/>
      <c r="F13" s="113"/>
      <c r="G13" s="113"/>
      <c r="H13" s="265" t="s">
        <v>398</v>
      </c>
    </row>
    <row r="14" spans="1:9" ht="18" customHeight="1">
      <c r="A14" s="98" t="s">
        <v>1097</v>
      </c>
      <c r="B14" s="7"/>
      <c r="C14" s="7"/>
      <c r="D14" s="613"/>
      <c r="E14" s="14"/>
      <c r="F14" s="613"/>
      <c r="G14" s="14"/>
      <c r="H14" s="81" t="s">
        <v>604</v>
      </c>
    </row>
    <row r="15" spans="1:9" ht="18" customHeight="1">
      <c r="A15" s="5"/>
      <c r="B15" s="7"/>
      <c r="C15" s="7"/>
      <c r="D15" s="613"/>
      <c r="E15" s="14"/>
      <c r="F15" s="613"/>
      <c r="G15" s="14"/>
    </row>
    <row r="16" spans="1:9" ht="18" customHeight="1">
      <c r="A16" s="18" t="s">
        <v>1204</v>
      </c>
      <c r="B16" s="7"/>
      <c r="C16" s="7"/>
      <c r="D16" s="7"/>
      <c r="E16" s="7"/>
      <c r="F16" s="7"/>
      <c r="G16" s="7"/>
      <c r="H16" s="107" t="s">
        <v>1205</v>
      </c>
    </row>
    <row r="17" spans="1:9" ht="18" customHeight="1">
      <c r="A17" s="2" t="s">
        <v>1206</v>
      </c>
      <c r="B17" s="2"/>
      <c r="C17" s="2"/>
      <c r="D17" s="7"/>
      <c r="E17" s="7"/>
      <c r="F17" s="2305" t="s">
        <v>1212</v>
      </c>
      <c r="G17" s="2305"/>
      <c r="H17" s="2305"/>
    </row>
    <row r="18" spans="1:9" ht="18" customHeight="1" thickBot="1">
      <c r="A18" s="103" t="s">
        <v>1208</v>
      </c>
      <c r="B18" s="2"/>
      <c r="C18" s="2"/>
      <c r="D18" s="7"/>
      <c r="E18" s="7"/>
      <c r="F18" s="7"/>
      <c r="G18" s="24"/>
      <c r="H18" s="224" t="s">
        <v>1207</v>
      </c>
    </row>
    <row r="19" spans="1:9" ht="18" customHeight="1" thickTop="1">
      <c r="A19" s="1174"/>
      <c r="B19" s="2294" t="s">
        <v>191</v>
      </c>
      <c r="C19" s="2294"/>
      <c r="D19" s="2294" t="s">
        <v>190</v>
      </c>
      <c r="E19" s="2294"/>
      <c r="F19" s="2294" t="s">
        <v>189</v>
      </c>
      <c r="G19" s="2294"/>
      <c r="H19" s="1175"/>
    </row>
    <row r="20" spans="1:9" s="81" customFormat="1" ht="18" customHeight="1">
      <c r="A20" s="110"/>
      <c r="B20" s="2299" t="s">
        <v>3</v>
      </c>
      <c r="C20" s="2299"/>
      <c r="D20" s="2299" t="s">
        <v>2</v>
      </c>
      <c r="E20" s="2299"/>
      <c r="F20" s="2299" t="s">
        <v>1</v>
      </c>
      <c r="G20" s="2299"/>
      <c r="H20" s="109"/>
    </row>
    <row r="21" spans="1:9" ht="18" customHeight="1">
      <c r="A21" s="31"/>
      <c r="B21" s="1097">
        <v>2017</v>
      </c>
      <c r="C21" s="1097">
        <v>2016</v>
      </c>
      <c r="D21" s="1097">
        <v>2017</v>
      </c>
      <c r="E21" s="1097">
        <v>2016</v>
      </c>
      <c r="F21" s="1097">
        <v>2017</v>
      </c>
      <c r="G21" s="1097">
        <v>2016</v>
      </c>
      <c r="H21" s="115"/>
    </row>
    <row r="22" spans="1:9" ht="18" customHeight="1">
      <c r="A22" s="67" t="s">
        <v>164</v>
      </c>
      <c r="B22" s="478">
        <f>'[1]P137--140socR9'!B22</f>
        <v>43.4</v>
      </c>
      <c r="C22" s="478">
        <f>'[1]P137--140socR9'!C22</f>
        <v>46.6</v>
      </c>
      <c r="D22" s="478">
        <f>'[1]P137--140socR9'!D22</f>
        <v>45.7</v>
      </c>
      <c r="E22" s="478">
        <f>'[1]P137--140socR9'!E22</f>
        <v>52.1</v>
      </c>
      <c r="F22" s="478">
        <f>'[1]P137--140socR9'!F22</f>
        <v>41.8</v>
      </c>
      <c r="G22" s="478">
        <f>'[1]P137--140socR9'!G22</f>
        <v>41.5</v>
      </c>
      <c r="H22" s="115" t="s">
        <v>193</v>
      </c>
    </row>
    <row r="23" spans="1:9" ht="18" customHeight="1" thickBot="1">
      <c r="A23" s="1177" t="s">
        <v>176</v>
      </c>
      <c r="B23" s="1180">
        <f>'[1]P137--140socR9'!B23</f>
        <v>46.7</v>
      </c>
      <c r="C23" s="1180">
        <f>'[1]P137--140socR9'!C23</f>
        <v>46.4</v>
      </c>
      <c r="D23" s="1181">
        <f>'[1]P137--140socR9'!D23</f>
        <v>54.1</v>
      </c>
      <c r="E23" s="1181">
        <f>'[1]P137--140socR9'!E23</f>
        <v>55.7</v>
      </c>
      <c r="F23" s="1180">
        <f>'[1]P137--140socR9'!F23</f>
        <v>42.4</v>
      </c>
      <c r="G23" s="1182">
        <f>'[1]P137--140socR9'!G23</f>
        <v>40.5</v>
      </c>
      <c r="H23" s="1179" t="s">
        <v>194</v>
      </c>
    </row>
    <row r="24" spans="1:9" s="39" customFormat="1" ht="18" customHeight="1" thickTop="1">
      <c r="A24" s="98" t="s">
        <v>603</v>
      </c>
      <c r="B24" s="7"/>
      <c r="C24" s="7"/>
      <c r="D24" s="1587"/>
      <c r="E24" s="14"/>
      <c r="F24" s="1587"/>
      <c r="G24" s="14"/>
      <c r="H24" s="81" t="s">
        <v>604</v>
      </c>
    </row>
    <row r="25" spans="1:9" ht="18" customHeight="1">
      <c r="A25" s="5"/>
      <c r="B25" s="8"/>
      <c r="C25" s="8"/>
      <c r="D25" s="8"/>
      <c r="E25" s="7"/>
      <c r="F25" s="7"/>
      <c r="G25" s="7"/>
      <c r="H25" s="7"/>
    </row>
    <row r="26" spans="1:9" ht="18" customHeight="1">
      <c r="A26" s="18" t="s">
        <v>1209</v>
      </c>
      <c r="B26" s="7"/>
      <c r="C26" s="7"/>
      <c r="D26" s="7"/>
      <c r="E26" s="7"/>
      <c r="F26" s="7"/>
      <c r="G26" s="7"/>
      <c r="H26" s="107" t="s">
        <v>1210</v>
      </c>
    </row>
    <row r="27" spans="1:9" ht="18" customHeight="1">
      <c r="A27" s="2" t="s">
        <v>1211</v>
      </c>
      <c r="B27" s="2"/>
      <c r="C27" s="2"/>
      <c r="D27" s="7"/>
      <c r="E27" s="7"/>
      <c r="F27" s="2305" t="s">
        <v>1213</v>
      </c>
      <c r="G27" s="2305"/>
      <c r="H27" s="2305"/>
    </row>
    <row r="28" spans="1:9" ht="18" customHeight="1" thickBot="1">
      <c r="A28" s="103" t="s">
        <v>1208</v>
      </c>
      <c r="B28" s="2"/>
      <c r="C28" s="2"/>
      <c r="D28" s="7"/>
      <c r="E28" s="7"/>
      <c r="F28" s="7"/>
      <c r="G28" s="24"/>
      <c r="H28" s="224" t="s">
        <v>1207</v>
      </c>
    </row>
    <row r="29" spans="1:9" ht="18" customHeight="1" thickTop="1">
      <c r="A29" s="1174"/>
      <c r="B29" s="2294" t="s">
        <v>191</v>
      </c>
      <c r="C29" s="2294"/>
      <c r="D29" s="2294" t="s">
        <v>190</v>
      </c>
      <c r="E29" s="2294"/>
      <c r="F29" s="2294" t="s">
        <v>189</v>
      </c>
      <c r="G29" s="2294"/>
      <c r="H29" s="1175"/>
    </row>
    <row r="30" spans="1:9" ht="18" customHeight="1">
      <c r="A30" s="110"/>
      <c r="B30" s="2299" t="s">
        <v>3</v>
      </c>
      <c r="C30" s="2299"/>
      <c r="D30" s="2299" t="s">
        <v>2</v>
      </c>
      <c r="E30" s="2299"/>
      <c r="F30" s="2299" t="s">
        <v>1</v>
      </c>
      <c r="G30" s="2299"/>
      <c r="H30" s="109"/>
      <c r="I30" s="36"/>
    </row>
    <row r="31" spans="1:9" ht="18" customHeight="1">
      <c r="A31" s="31"/>
      <c r="B31" s="1097">
        <v>2017</v>
      </c>
      <c r="C31" s="1097">
        <v>2016</v>
      </c>
      <c r="D31" s="1097">
        <v>2017</v>
      </c>
      <c r="E31" s="1097">
        <v>2016</v>
      </c>
      <c r="F31" s="1097">
        <v>2017</v>
      </c>
      <c r="G31" s="1097">
        <v>2016</v>
      </c>
      <c r="H31" s="115"/>
      <c r="I31" s="505"/>
    </row>
    <row r="32" spans="1:9" ht="18" customHeight="1">
      <c r="A32" s="67" t="s">
        <v>164</v>
      </c>
      <c r="B32" s="478">
        <f>'[1]P137--140socR9'!B32</f>
        <v>9.8000000000000007</v>
      </c>
      <c r="C32" s="478">
        <f>'[1]P137--140socR9'!C32</f>
        <v>9</v>
      </c>
      <c r="D32" s="478">
        <f>'[1]P137--140socR9'!D32</f>
        <v>5.6</v>
      </c>
      <c r="E32" s="478">
        <f>'[1]P137--140socR9'!E32</f>
        <v>4.7</v>
      </c>
      <c r="F32" s="478">
        <f>'[1]P137--140socR9'!F32</f>
        <v>12.8</v>
      </c>
      <c r="G32" s="478">
        <f>'[1]P137--140socR9'!G32</f>
        <v>13.9</v>
      </c>
      <c r="H32" s="115" t="s">
        <v>193</v>
      </c>
      <c r="I32" s="327"/>
    </row>
    <row r="33" spans="1:9" ht="18" customHeight="1" thickBot="1">
      <c r="A33" s="1177" t="s">
        <v>176</v>
      </c>
      <c r="B33" s="1180">
        <f>'[1]P137--140socR9'!B33</f>
        <v>10.199999999999999</v>
      </c>
      <c r="C33" s="1180">
        <f>'[1]P137--140socR9'!C33</f>
        <v>9.4</v>
      </c>
      <c r="D33" s="1181">
        <f>'[1]P137--140socR9'!D33</f>
        <v>4</v>
      </c>
      <c r="E33" s="1181">
        <f>'[1]P137--140socR9'!E33</f>
        <v>4.2</v>
      </c>
      <c r="F33" s="1180">
        <f>'[1]P137--140socR9'!F33</f>
        <v>14.7</v>
      </c>
      <c r="G33" s="1182">
        <f>'[1]P137--140socR9'!G33</f>
        <v>13.9</v>
      </c>
      <c r="H33" s="1179" t="s">
        <v>194</v>
      </c>
      <c r="I33" s="333"/>
    </row>
    <row r="34" spans="1:9" ht="18" customHeight="1" thickTop="1">
      <c r="A34" s="98" t="s">
        <v>1097</v>
      </c>
      <c r="B34" s="7"/>
      <c r="C34" s="7"/>
      <c r="D34" s="1587"/>
      <c r="E34" s="14"/>
      <c r="F34" s="1587"/>
      <c r="G34" s="14"/>
      <c r="H34" s="81" t="s">
        <v>604</v>
      </c>
      <c r="I34" s="336"/>
    </row>
    <row r="35" spans="1:9" ht="18" customHeight="1">
      <c r="A35" s="10"/>
      <c r="B35" s="12"/>
      <c r="C35" s="11"/>
      <c r="D35" s="11"/>
      <c r="E35" s="11"/>
      <c r="F35" s="11"/>
      <c r="G35" s="11"/>
      <c r="I35" s="237"/>
    </row>
    <row r="36" spans="1:9" ht="18" customHeight="1">
      <c r="A36" s="426" t="s">
        <v>105</v>
      </c>
      <c r="B36" s="427"/>
      <c r="C36" s="20"/>
      <c r="D36" s="7"/>
      <c r="E36" s="7"/>
      <c r="F36" s="20"/>
      <c r="G36" s="427"/>
      <c r="H36" s="428" t="s">
        <v>196</v>
      </c>
      <c r="I36" s="350"/>
    </row>
    <row r="37" spans="1:9" ht="18" customHeight="1">
      <c r="A37" s="44"/>
      <c r="B37" s="20"/>
      <c r="C37" s="20"/>
      <c r="D37" s="20"/>
      <c r="E37" s="20"/>
      <c r="F37" s="20"/>
      <c r="G37" s="20"/>
      <c r="H37" s="20"/>
      <c r="I37" s="351"/>
    </row>
    <row r="38" spans="1:9" ht="18" customHeight="1" thickBot="1">
      <c r="A38" s="28" t="s">
        <v>102</v>
      </c>
      <c r="B38" s="7"/>
      <c r="C38" s="7"/>
      <c r="D38" s="7"/>
      <c r="E38" s="7"/>
      <c r="F38" s="3"/>
      <c r="H38" s="107" t="s">
        <v>197</v>
      </c>
      <c r="I38" s="327"/>
    </row>
    <row r="39" spans="1:9" ht="18" customHeight="1" thickTop="1">
      <c r="A39" s="1215"/>
      <c r="B39" s="1580" t="s">
        <v>199</v>
      </c>
      <c r="C39" s="1583" t="s">
        <v>191</v>
      </c>
      <c r="D39" s="1583" t="s">
        <v>202</v>
      </c>
      <c r="E39" s="1583"/>
      <c r="F39" s="1583" t="s">
        <v>201</v>
      </c>
      <c r="G39" s="1583"/>
      <c r="H39" s="1217"/>
      <c r="I39" s="352"/>
    </row>
    <row r="40" spans="1:9" ht="18" customHeight="1">
      <c r="A40" s="229"/>
      <c r="B40" s="1582" t="s">
        <v>8</v>
      </c>
      <c r="C40" s="1582" t="s">
        <v>3</v>
      </c>
      <c r="D40" s="1582" t="s">
        <v>5</v>
      </c>
      <c r="E40" s="2302" t="s">
        <v>7</v>
      </c>
      <c r="F40" s="2302"/>
      <c r="G40" s="2302"/>
      <c r="H40" s="1585"/>
      <c r="I40" s="355"/>
    </row>
    <row r="41" spans="1:9" s="39" customFormat="1" ht="18" customHeight="1">
      <c r="A41" s="141"/>
      <c r="B41" s="1589" t="s">
        <v>200</v>
      </c>
      <c r="C41" s="1589" t="s">
        <v>203</v>
      </c>
      <c r="D41" s="1589"/>
      <c r="E41" s="1589" t="s">
        <v>191</v>
      </c>
      <c r="F41" s="1589" t="s">
        <v>190</v>
      </c>
      <c r="G41" s="1589" t="s">
        <v>189</v>
      </c>
      <c r="H41" s="1588"/>
      <c r="I41" s="158"/>
    </row>
    <row r="42" spans="1:9" ht="18" customHeight="1">
      <c r="A42" s="121"/>
      <c r="B42" s="1584" t="s">
        <v>6</v>
      </c>
      <c r="C42" s="106" t="s">
        <v>124</v>
      </c>
      <c r="D42" s="106"/>
      <c r="E42" s="106" t="s">
        <v>4</v>
      </c>
      <c r="F42" s="106" t="s">
        <v>2</v>
      </c>
      <c r="G42" s="106" t="s">
        <v>1</v>
      </c>
      <c r="H42" s="120"/>
      <c r="I42" s="237"/>
    </row>
    <row r="43" spans="1:9" ht="18" customHeight="1">
      <c r="A43" s="1101" t="s">
        <v>1214</v>
      </c>
      <c r="B43" s="32"/>
      <c r="C43" s="1099"/>
      <c r="D43" s="1099"/>
      <c r="E43" s="1099"/>
      <c r="F43" s="1099"/>
      <c r="G43" s="1099"/>
      <c r="H43" s="1100" t="s">
        <v>1215</v>
      </c>
      <c r="I43" s="237"/>
    </row>
    <row r="44" spans="1:9" ht="18" customHeight="1">
      <c r="A44" s="232" t="s">
        <v>9</v>
      </c>
      <c r="B44" s="321">
        <f>'[7]P137--140socR9'!B44</f>
        <v>0</v>
      </c>
      <c r="C44" s="321">
        <f>'[7]P137--140socR9'!C44</f>
        <v>349409</v>
      </c>
      <c r="D44" s="322">
        <f>'[7]P137--140socR9'!D44</f>
        <v>44444</v>
      </c>
      <c r="E44" s="322">
        <f>'[7]P137--140socR9'!E44</f>
        <v>304965</v>
      </c>
      <c r="F44" s="322">
        <f>'[7]P137--140socR9'!F44</f>
        <v>181226</v>
      </c>
      <c r="G44" s="322">
        <f>'[7]P137--140socR9'!G44</f>
        <v>123739</v>
      </c>
      <c r="H44" s="122" t="s">
        <v>198</v>
      </c>
      <c r="I44" s="237"/>
    </row>
    <row r="45" spans="1:9" ht="18" customHeight="1">
      <c r="A45" s="30" t="s">
        <v>10</v>
      </c>
      <c r="B45" s="481">
        <f>'[7]P137--140socR9'!B45</f>
        <v>0</v>
      </c>
      <c r="C45" s="481">
        <f>'[7]P137--140socR9'!C45</f>
        <v>8.3269564090055592E-2</v>
      </c>
      <c r="D45" s="481">
        <f>'[7]P137--140socR9'!D45</f>
        <v>6.4680910515814399E-2</v>
      </c>
      <c r="E45" s="481">
        <f>'[7]P137--140socR9'!E45</f>
        <v>8.6909574031516737E-2</v>
      </c>
      <c r="F45" s="481">
        <f>'[7]P137--140socR9'!F45</f>
        <v>9.3056811453999203E-2</v>
      </c>
      <c r="G45" s="481">
        <f>'[7]P137--140socR9'!G45</f>
        <v>7.9242914733447967E-2</v>
      </c>
      <c r="H45" s="123" t="s">
        <v>188</v>
      </c>
      <c r="I45" s="340"/>
    </row>
    <row r="46" spans="1:9" ht="18" customHeight="1">
      <c r="A46" s="269" t="s">
        <v>501</v>
      </c>
      <c r="B46" s="1592"/>
      <c r="C46" s="1592">
        <f>'[7]P137--140socR9'!C46</f>
        <v>943</v>
      </c>
      <c r="D46" s="1592">
        <f>'[7]P137--140socR9'!D46</f>
        <v>200</v>
      </c>
      <c r="E46" s="331">
        <f>'[7]P137--140socR9'!E46</f>
        <v>743</v>
      </c>
      <c r="F46" s="331">
        <f>'[7]P137--140socR9'!F46</f>
        <v>524</v>
      </c>
      <c r="G46" s="332">
        <f>'[7]P137--140socR9'!G46</f>
        <v>219</v>
      </c>
      <c r="H46" s="122" t="s">
        <v>500</v>
      </c>
      <c r="I46" s="359"/>
    </row>
    <row r="47" spans="1:9" ht="18" customHeight="1">
      <c r="A47" s="30" t="s">
        <v>10</v>
      </c>
      <c r="B47" s="482"/>
      <c r="C47" s="481">
        <f>'[7]P137--140socR9'!C47</f>
        <v>8.8719540878728007E-2</v>
      </c>
      <c r="D47" s="481">
        <f>'[7]P137--140socR9'!D47</f>
        <v>6.8282690337999316E-2</v>
      </c>
      <c r="E47" s="481">
        <f>'[7]P137--140socR9'!E47</f>
        <v>9.6493506493506492E-2</v>
      </c>
      <c r="F47" s="481">
        <f>'[7]P137--140socR9'!F47</f>
        <v>0.1108760050782903</v>
      </c>
      <c r="G47" s="481">
        <f>'[7]P137--140socR9'!G47</f>
        <v>7.3638197713517151E-2</v>
      </c>
      <c r="H47" s="116" t="s">
        <v>188</v>
      </c>
      <c r="I47" s="359"/>
    </row>
    <row r="48" spans="1:9" ht="18" customHeight="1">
      <c r="A48" s="1106"/>
      <c r="B48" s="1107"/>
      <c r="C48" s="1108"/>
      <c r="D48" s="1108"/>
      <c r="E48" s="1108"/>
      <c r="F48" s="1108"/>
      <c r="G48" s="1108"/>
      <c r="H48" s="329"/>
      <c r="I48" s="359"/>
    </row>
    <row r="49" spans="1:9" ht="18" customHeight="1">
      <c r="A49" s="1102" t="s">
        <v>1216</v>
      </c>
      <c r="B49" s="1103"/>
      <c r="C49" s="1104"/>
      <c r="D49" s="1104"/>
      <c r="E49" s="1105"/>
      <c r="F49" s="1105"/>
      <c r="G49" s="1105"/>
      <c r="H49" s="1098" t="s">
        <v>1217</v>
      </c>
      <c r="I49" s="612"/>
    </row>
    <row r="50" spans="1:9" ht="18" customHeight="1">
      <c r="A50" s="232" t="s">
        <v>9</v>
      </c>
      <c r="B50" s="321">
        <f>'[7]P137--140socR9'!B50</f>
        <v>0</v>
      </c>
      <c r="C50" s="321">
        <f>'[7]P137--140socR9'!C50</f>
        <v>358759</v>
      </c>
      <c r="D50" s="322">
        <f>'[7]P137--140socR9'!D50</f>
        <v>46712</v>
      </c>
      <c r="E50" s="322">
        <f>'[7]P137--140socR9'!E50</f>
        <v>312047</v>
      </c>
      <c r="F50" s="322">
        <f>'[7]P137--140socR9'!F50</f>
        <v>184064</v>
      </c>
      <c r="G50" s="322">
        <f>'[7]P137--140socR9'!G50</f>
        <v>127983</v>
      </c>
      <c r="H50" s="122" t="s">
        <v>198</v>
      </c>
      <c r="I50" s="612"/>
    </row>
    <row r="51" spans="1:9" ht="18" customHeight="1">
      <c r="A51" s="30" t="s">
        <v>10</v>
      </c>
      <c r="B51" s="481">
        <f>'[7]P137--140socR9'!B51</f>
        <v>0</v>
      </c>
      <c r="C51" s="481">
        <f>'[7]P137--140socR9'!C51</f>
        <v>8.3245333331477031E-2</v>
      </c>
      <c r="D51" s="481">
        <f>'[7]P137--140socR9'!D51</f>
        <v>6.4672621849577172E-2</v>
      </c>
      <c r="E51" s="481">
        <f>'[7]P137--140socR9'!E51</f>
        <v>8.698477298860588E-2</v>
      </c>
      <c r="F51" s="481">
        <f>'[7]P137--140socR9'!F51</f>
        <v>9.2608953782062242E-2</v>
      </c>
      <c r="G51" s="481">
        <f>'[7]P137--140socR9'!G51</f>
        <v>7.9997624755052871E-2</v>
      </c>
      <c r="H51" s="123" t="s">
        <v>188</v>
      </c>
      <c r="I51" s="612"/>
    </row>
    <row r="52" spans="1:9" ht="18" customHeight="1">
      <c r="A52" s="269" t="s">
        <v>501</v>
      </c>
      <c r="B52" s="1592"/>
      <c r="C52" s="1592">
        <f>'[7]P137--140socR9'!C52</f>
        <v>953</v>
      </c>
      <c r="D52" s="1592">
        <f>'[7]P137--140socR9'!D52</f>
        <v>211</v>
      </c>
      <c r="E52" s="331">
        <f>'[7]P137--140socR9'!E52</f>
        <v>742</v>
      </c>
      <c r="F52" s="331">
        <f>'[7]P137--140socR9'!F52</f>
        <v>524</v>
      </c>
      <c r="G52" s="332">
        <f>'[7]P137--140socR9'!G52</f>
        <v>218</v>
      </c>
      <c r="H52" s="122" t="s">
        <v>500</v>
      </c>
      <c r="I52" s="612"/>
    </row>
    <row r="53" spans="1:9" ht="18" customHeight="1" thickBot="1">
      <c r="A53" s="1183" t="s">
        <v>10</v>
      </c>
      <c r="B53" s="1184"/>
      <c r="C53" s="1185">
        <f>'[7]P137--140socR9'!C53</f>
        <v>8.7898911639918836E-2</v>
      </c>
      <c r="D53" s="1185">
        <f>'[7]P137--140socR9'!D53</f>
        <v>6.7606536366549189E-2</v>
      </c>
      <c r="E53" s="1185">
        <f>'[7]P137--140socR9'!E53</f>
        <v>9.6101541251133279E-2</v>
      </c>
      <c r="F53" s="1185">
        <f>'[7]P137--140socR9'!F53</f>
        <v>0.11064189189189189</v>
      </c>
      <c r="G53" s="1185">
        <f>'[7]P137--140socR9'!G53</f>
        <v>7.3031825795644892E-2</v>
      </c>
      <c r="H53" s="1179" t="s">
        <v>188</v>
      </c>
      <c r="I53" s="363"/>
    </row>
    <row r="54" spans="1:9" ht="18" customHeight="1" thickTop="1">
      <c r="A54" s="102"/>
      <c r="B54" s="8"/>
      <c r="C54" s="15"/>
      <c r="D54" s="15"/>
      <c r="E54" s="16"/>
      <c r="F54" s="16"/>
      <c r="G54" s="16"/>
      <c r="H54" s="81"/>
      <c r="I54" s="365"/>
    </row>
    <row r="55" spans="1:9" ht="18" customHeight="1">
      <c r="A55" s="102"/>
      <c r="B55" s="8"/>
      <c r="C55" s="15"/>
      <c r="D55" s="15"/>
      <c r="E55" s="16"/>
      <c r="F55" s="16"/>
      <c r="G55" s="16"/>
      <c r="H55" s="81"/>
      <c r="I55" s="158"/>
    </row>
    <row r="56" spans="1:9" ht="27.75" customHeight="1">
      <c r="A56" s="102"/>
      <c r="B56" s="8"/>
      <c r="C56" s="15"/>
      <c r="D56" s="15"/>
      <c r="E56" s="16"/>
      <c r="F56" s="16"/>
      <c r="G56" s="16"/>
      <c r="H56" s="81"/>
      <c r="I56" s="237"/>
    </row>
    <row r="57" spans="1:9" ht="18" customHeight="1" thickBot="1">
      <c r="A57" s="888"/>
      <c r="B57" s="889"/>
      <c r="C57" s="890"/>
      <c r="D57" s="890"/>
      <c r="E57" s="891"/>
      <c r="F57" s="891"/>
      <c r="G57" s="891"/>
      <c r="H57" s="892"/>
      <c r="I57" s="237"/>
    </row>
    <row r="58" spans="1:9" ht="13.5" customHeight="1" thickTop="1">
      <c r="A58" s="102"/>
      <c r="B58" s="8"/>
      <c r="C58" s="15"/>
      <c r="D58" s="15"/>
      <c r="E58" s="16"/>
      <c r="F58" s="16"/>
      <c r="G58" s="16"/>
      <c r="H58" s="81"/>
      <c r="I58" s="237"/>
    </row>
    <row r="59" spans="1:9" ht="18" customHeight="1">
      <c r="A59" s="102"/>
      <c r="B59" s="8"/>
      <c r="C59" s="15"/>
      <c r="D59" s="15"/>
      <c r="E59" s="16"/>
      <c r="F59" s="16"/>
      <c r="G59" s="16"/>
      <c r="H59" s="81"/>
      <c r="I59" s="237"/>
    </row>
    <row r="60" spans="1:9" ht="18" customHeight="1" thickBot="1">
      <c r="A60" s="29" t="s">
        <v>103</v>
      </c>
      <c r="B60" s="52"/>
      <c r="C60" s="27"/>
      <c r="D60" s="27"/>
      <c r="E60" s="26"/>
      <c r="F60" s="26"/>
      <c r="G60" s="26"/>
      <c r="H60" s="107" t="s">
        <v>205</v>
      </c>
      <c r="I60" s="237"/>
    </row>
    <row r="61" spans="1:9" ht="18" customHeight="1" thickTop="1">
      <c r="A61" s="1215"/>
      <c r="B61" s="1580" t="s">
        <v>199</v>
      </c>
      <c r="C61" s="1583" t="s">
        <v>191</v>
      </c>
      <c r="D61" s="1583" t="s">
        <v>202</v>
      </c>
      <c r="E61" s="1583"/>
      <c r="F61" s="1583" t="s">
        <v>201</v>
      </c>
      <c r="G61" s="1583"/>
      <c r="H61" s="1217"/>
      <c r="I61" s="612"/>
    </row>
    <row r="62" spans="1:9" ht="18" customHeight="1">
      <c r="A62" s="229"/>
      <c r="B62" s="1582" t="s">
        <v>8</v>
      </c>
      <c r="C62" s="1582" t="s">
        <v>3</v>
      </c>
      <c r="D62" s="1582" t="s">
        <v>5</v>
      </c>
      <c r="E62" s="2302" t="s">
        <v>7</v>
      </c>
      <c r="F62" s="2302"/>
      <c r="G62" s="2302"/>
      <c r="H62" s="1585"/>
      <c r="I62" s="612"/>
    </row>
    <row r="63" spans="1:9" ht="18" customHeight="1">
      <c r="A63" s="141"/>
      <c r="B63" s="1589" t="s">
        <v>200</v>
      </c>
      <c r="C63" s="1589" t="s">
        <v>203</v>
      </c>
      <c r="D63" s="1589"/>
      <c r="E63" s="1589" t="s">
        <v>191</v>
      </c>
      <c r="F63" s="1589" t="s">
        <v>190</v>
      </c>
      <c r="G63" s="1589" t="s">
        <v>189</v>
      </c>
      <c r="H63" s="1588"/>
      <c r="I63" s="325"/>
    </row>
    <row r="64" spans="1:9" ht="18" customHeight="1">
      <c r="A64" s="121"/>
      <c r="B64" s="1584" t="s">
        <v>6</v>
      </c>
      <c r="C64" s="106" t="s">
        <v>124</v>
      </c>
      <c r="D64" s="106"/>
      <c r="E64" s="106" t="s">
        <v>4</v>
      </c>
      <c r="F64" s="106" t="s">
        <v>2</v>
      </c>
      <c r="G64" s="106" t="s">
        <v>1</v>
      </c>
      <c r="H64" s="120"/>
      <c r="I64" s="373"/>
    </row>
    <row r="65" spans="1:9" ht="18" customHeight="1">
      <c r="A65" s="1101" t="s">
        <v>1214</v>
      </c>
      <c r="B65" s="32"/>
      <c r="C65" s="1099"/>
      <c r="D65" s="1099"/>
      <c r="E65" s="1099"/>
      <c r="F65" s="1099"/>
      <c r="G65" s="1099"/>
      <c r="H65" s="1100" t="s">
        <v>1215</v>
      </c>
      <c r="I65" s="325"/>
    </row>
    <row r="66" spans="1:9" ht="18" customHeight="1">
      <c r="A66" s="269" t="s">
        <v>9</v>
      </c>
      <c r="B66" s="1593">
        <f>'[7]P137--140socR9'!B66</f>
        <v>0</v>
      </c>
      <c r="C66" s="1593">
        <f>'[7]P137--140socR9'!C66</f>
        <v>140299</v>
      </c>
      <c r="D66" s="1593">
        <f>'[7]P137--140socR9'!D66</f>
        <v>9868</v>
      </c>
      <c r="E66" s="84">
        <f>'[7]P137--140socR9'!E66</f>
        <v>130431</v>
      </c>
      <c r="F66" s="84">
        <f>'[7]P137--140socR9'!F66</f>
        <v>55006</v>
      </c>
      <c r="G66" s="84">
        <f>'[7]P137--140socR9'!G66</f>
        <v>75425</v>
      </c>
      <c r="H66" s="122" t="s">
        <v>198</v>
      </c>
      <c r="I66" s="373"/>
    </row>
    <row r="67" spans="1:9" ht="18" customHeight="1">
      <c r="A67" s="1109" t="s">
        <v>10</v>
      </c>
      <c r="B67" s="1110">
        <f>'[7]P137--140socR9'!B67</f>
        <v>0</v>
      </c>
      <c r="C67" s="1110">
        <f>'[7]P137--140socR9'!C67</f>
        <v>8.3823652419133199E-2</v>
      </c>
      <c r="D67" s="1110">
        <f>'[7]P137--140socR9'!D67</f>
        <v>6.613098868106608E-2</v>
      </c>
      <c r="E67" s="1110">
        <f>'[7]P137--140socR9'!E67</f>
        <v>8.5555397400232602E-2</v>
      </c>
      <c r="F67" s="1110">
        <f>'[7]P137--140socR9'!F67</f>
        <v>0.1047186801554998</v>
      </c>
      <c r="G67" s="1110">
        <f>'[7]P137--140socR9'!G67</f>
        <v>7.5481837823881376E-2</v>
      </c>
      <c r="H67" s="961" t="s">
        <v>188</v>
      </c>
      <c r="I67" s="325"/>
    </row>
    <row r="68" spans="1:9" ht="18" customHeight="1">
      <c r="A68" s="269" t="s">
        <v>501</v>
      </c>
      <c r="B68" s="84"/>
      <c r="C68" s="85">
        <f>'[7]P137--140socR9'!C68</f>
        <v>250</v>
      </c>
      <c r="D68" s="85">
        <f>'[7]P137--140socR9'!D68</f>
        <v>94</v>
      </c>
      <c r="E68" s="86">
        <f>'[7]P137--140socR9'!E68</f>
        <v>156</v>
      </c>
      <c r="F68" s="85">
        <f>'[7]P137--140socR9'!F68</f>
        <v>82</v>
      </c>
      <c r="G68" s="85">
        <f>'[7]P137--140socR9'!G68</f>
        <v>74</v>
      </c>
      <c r="H68" s="122" t="s">
        <v>500</v>
      </c>
      <c r="I68" s="373"/>
    </row>
    <row r="69" spans="1:9" ht="18" customHeight="1">
      <c r="A69" s="976" t="s">
        <v>10</v>
      </c>
      <c r="B69" s="1111"/>
      <c r="C69" s="1112">
        <f>'[7]P137--140socR9'!C69</f>
        <v>7.6266015863331302E-2</v>
      </c>
      <c r="D69" s="1112">
        <f>'[7]P137--140socR9'!D69</f>
        <v>7.1104387291981846E-2</v>
      </c>
      <c r="E69" s="1112">
        <f>'[7]P137--140socR9'!E69</f>
        <v>7.9754601226993863E-2</v>
      </c>
      <c r="F69" s="1112">
        <f>'[7]P137--140socR9'!F69</f>
        <v>9.6698113207547176E-2</v>
      </c>
      <c r="G69" s="1112">
        <f>'[7]P137--140socR9'!G69</f>
        <v>6.6787003610108309E-2</v>
      </c>
      <c r="H69" s="116" t="s">
        <v>188</v>
      </c>
      <c r="I69" s="325"/>
    </row>
    <row r="70" spans="1:9" ht="18" customHeight="1">
      <c r="A70" s="1106"/>
      <c r="B70" s="1107"/>
      <c r="C70" s="1108"/>
      <c r="D70" s="1108"/>
      <c r="E70" s="1108"/>
      <c r="F70" s="1108"/>
      <c r="G70" s="1108"/>
      <c r="H70" s="329"/>
      <c r="I70" s="373"/>
    </row>
    <row r="71" spans="1:9" ht="18" customHeight="1">
      <c r="A71" s="1102" t="s">
        <v>1216</v>
      </c>
      <c r="B71" s="1103"/>
      <c r="C71" s="1104"/>
      <c r="D71" s="1104"/>
      <c r="E71" s="1105"/>
      <c r="F71" s="1105"/>
      <c r="G71" s="1105"/>
      <c r="H71" s="1098" t="s">
        <v>1217</v>
      </c>
      <c r="I71" s="373"/>
    </row>
    <row r="72" spans="1:9" ht="18" customHeight="1">
      <c r="A72" s="269" t="s">
        <v>9</v>
      </c>
      <c r="B72" s="1593">
        <f>'[7]P137--140socR9'!B72</f>
        <v>0</v>
      </c>
      <c r="C72" s="1593">
        <f>'[7]P137--140socR9'!C72</f>
        <v>140964</v>
      </c>
      <c r="D72" s="1593">
        <f>'[7]P137--140socR9'!D72</f>
        <v>10382</v>
      </c>
      <c r="E72" s="84">
        <f>'[7]P137--140socR9'!E72</f>
        <v>130582</v>
      </c>
      <c r="F72" s="84">
        <f>'[7]P137--140socR9'!F72</f>
        <v>55950</v>
      </c>
      <c r="G72" s="84">
        <f>'[7]P137--140socR9'!G72</f>
        <v>74632</v>
      </c>
      <c r="H72" s="122" t="s">
        <v>198</v>
      </c>
      <c r="I72" s="370"/>
    </row>
    <row r="73" spans="1:9" ht="18" customHeight="1">
      <c r="A73" s="1109" t="s">
        <v>10</v>
      </c>
      <c r="B73" s="1110">
        <f>'[7]P137--140socR9'!B73</f>
        <v>0</v>
      </c>
      <c r="C73" s="1110">
        <f>'[7]P137--140socR9'!C73</f>
        <v>8.3523333254331283E-2</v>
      </c>
      <c r="D73" s="1110">
        <f>'[7]P137--140socR9'!D73</f>
        <v>6.5459864691899794E-2</v>
      </c>
      <c r="E73" s="1110">
        <f>'[7]P137--140socR9'!E73</f>
        <v>8.539688539610063E-2</v>
      </c>
      <c r="F73" s="1110">
        <f>'[7]P137--140socR9'!F73</f>
        <v>0.10392616134466894</v>
      </c>
      <c r="G73" s="1110">
        <f>'[7]P137--140socR9'!G73</f>
        <v>7.5328335129941179E-2</v>
      </c>
      <c r="H73" s="961" t="s">
        <v>188</v>
      </c>
      <c r="I73" s="373"/>
    </row>
    <row r="74" spans="1:9" ht="18" customHeight="1">
      <c r="A74" s="269" t="s">
        <v>501</v>
      </c>
      <c r="B74" s="84"/>
      <c r="C74" s="85">
        <f>'[7]P137--140socR9'!C74</f>
        <v>258</v>
      </c>
      <c r="D74" s="85">
        <f>'[7]P137--140socR9'!D74</f>
        <v>101</v>
      </c>
      <c r="E74" s="86">
        <f>'[7]P137--140socR9'!E74</f>
        <v>157</v>
      </c>
      <c r="F74" s="85">
        <f>'[7]P137--140socR9'!F74</f>
        <v>0</v>
      </c>
      <c r="G74" s="85">
        <f>'[7]P137--140socR9'!G74</f>
        <v>0</v>
      </c>
      <c r="H74" s="122" t="s">
        <v>500</v>
      </c>
    </row>
    <row r="75" spans="1:9" ht="18" customHeight="1" thickBot="1">
      <c r="A75" s="1177" t="s">
        <v>10</v>
      </c>
      <c r="B75" s="1186"/>
      <c r="C75" s="1187">
        <f>'[7]P137--140socR9'!C75</f>
        <v>7.5394506136762129E-2</v>
      </c>
      <c r="D75" s="1187">
        <f>'[7]P137--140socR9'!D75</f>
        <v>6.98961937716263E-2</v>
      </c>
      <c r="E75" s="1187">
        <f>'[7]P137--140socR9'!E75</f>
        <v>7.9413252402630252E-2</v>
      </c>
      <c r="F75" s="1187">
        <f>'[7]P137--140socR9'!F75</f>
        <v>0</v>
      </c>
      <c r="G75" s="1187">
        <f>'[7]P137--140socR9'!G75</f>
        <v>0</v>
      </c>
      <c r="H75" s="1179" t="s">
        <v>188</v>
      </c>
    </row>
    <row r="76" spans="1:9" ht="18" customHeight="1" thickTop="1">
      <c r="A76" s="102"/>
      <c r="B76" s="8"/>
      <c r="C76" s="15"/>
      <c r="D76" s="15"/>
      <c r="E76" s="16"/>
      <c r="F76" s="16"/>
      <c r="G76" s="16"/>
      <c r="H76" s="81"/>
    </row>
    <row r="77" spans="1:9" ht="18" customHeight="1" thickBot="1">
      <c r="A77" s="29" t="s">
        <v>104</v>
      </c>
      <c r="B77" s="52"/>
      <c r="C77" s="27"/>
      <c r="D77" s="27"/>
      <c r="E77" s="26"/>
      <c r="F77" s="26"/>
      <c r="G77" s="26"/>
      <c r="H77" s="107" t="s">
        <v>206</v>
      </c>
    </row>
    <row r="78" spans="1:9" ht="18" customHeight="1" thickTop="1">
      <c r="A78" s="1215"/>
      <c r="B78" s="1580" t="s">
        <v>199</v>
      </c>
      <c r="C78" s="1583" t="s">
        <v>191</v>
      </c>
      <c r="D78" s="1583" t="s">
        <v>202</v>
      </c>
      <c r="E78" s="1583"/>
      <c r="F78" s="1583" t="s">
        <v>201</v>
      </c>
      <c r="G78" s="1583"/>
      <c r="H78" s="1217"/>
    </row>
    <row r="79" spans="1:9" ht="18" customHeight="1">
      <c r="A79" s="229"/>
      <c r="B79" s="1582" t="s">
        <v>8</v>
      </c>
      <c r="C79" s="1582" t="s">
        <v>3</v>
      </c>
      <c r="D79" s="1582" t="s">
        <v>5</v>
      </c>
      <c r="E79" s="2302" t="s">
        <v>7</v>
      </c>
      <c r="F79" s="2302"/>
      <c r="G79" s="2302"/>
      <c r="H79" s="1585"/>
    </row>
    <row r="80" spans="1:9" ht="18" customHeight="1">
      <c r="A80" s="141"/>
      <c r="B80" s="1589" t="s">
        <v>200</v>
      </c>
      <c r="C80" s="1589" t="s">
        <v>203</v>
      </c>
      <c r="D80" s="1589"/>
      <c r="E80" s="1589" t="s">
        <v>191</v>
      </c>
      <c r="F80" s="1589" t="s">
        <v>190</v>
      </c>
      <c r="G80" s="1589" t="s">
        <v>189</v>
      </c>
      <c r="H80" s="1588"/>
    </row>
    <row r="81" spans="1:9" s="39" customFormat="1" ht="18" customHeight="1">
      <c r="A81" s="121"/>
      <c r="B81" s="1584" t="s">
        <v>6</v>
      </c>
      <c r="C81" s="106" t="s">
        <v>124</v>
      </c>
      <c r="D81" s="106"/>
      <c r="E81" s="106" t="s">
        <v>4</v>
      </c>
      <c r="F81" s="106" t="s">
        <v>2</v>
      </c>
      <c r="G81" s="106" t="s">
        <v>1</v>
      </c>
      <c r="H81" s="120"/>
    </row>
    <row r="82" spans="1:9" ht="18" customHeight="1">
      <c r="A82" s="1101" t="s">
        <v>1214</v>
      </c>
      <c r="B82" s="32"/>
      <c r="C82" s="1099"/>
      <c r="D82" s="1099"/>
      <c r="E82" s="1099"/>
      <c r="F82" s="1099"/>
      <c r="G82" s="1099"/>
      <c r="H82" s="1100" t="s">
        <v>1215</v>
      </c>
    </row>
    <row r="83" spans="1:9" ht="18" customHeight="1">
      <c r="A83" s="269" t="s">
        <v>9</v>
      </c>
      <c r="B83" s="87">
        <f>'[7]P137--140socR9'!B83</f>
        <v>38674</v>
      </c>
      <c r="C83" s="85">
        <f>'[7]P137--140socR9'!C83</f>
        <v>82305</v>
      </c>
      <c r="D83" s="85">
        <f>'[7]P137--140socR9'!D83</f>
        <v>6407</v>
      </c>
      <c r="E83" s="1593">
        <f>'[7]P137--140socR9'!E83</f>
        <v>75898</v>
      </c>
      <c r="F83" s="1593">
        <f>'[7]P137--140socR9'!F83</f>
        <v>17863</v>
      </c>
      <c r="G83" s="1593">
        <f>'[7]P137--140socR9'!G83</f>
        <v>58035</v>
      </c>
      <c r="H83" s="122" t="s">
        <v>198</v>
      </c>
      <c r="I83" s="81"/>
    </row>
    <row r="84" spans="1:9" ht="18" customHeight="1">
      <c r="A84" s="23" t="s">
        <v>10</v>
      </c>
      <c r="B84" s="483">
        <f>'[7]P137--140socR9'!B84</f>
        <v>7.8032501099646101E-2</v>
      </c>
      <c r="C84" s="483">
        <f>'[7]P137--140socR9'!C84</f>
        <v>8.1946157775102821E-2</v>
      </c>
      <c r="D84" s="483">
        <f>'[7]P137--140socR9'!D84</f>
        <v>7.5459031646389577E-2</v>
      </c>
      <c r="E84" s="483">
        <f>'[7]P137--140socR9'!E84</f>
        <v>8.254519985382916E-2</v>
      </c>
      <c r="F84" s="483">
        <f>'[7]P137--140socR9'!F84</f>
        <v>0.11345837488328961</v>
      </c>
      <c r="G84" s="483">
        <f>'[7]P137--140socR9'!G84</f>
        <v>7.615831901851762E-2</v>
      </c>
      <c r="H84" s="123" t="s">
        <v>188</v>
      </c>
    </row>
    <row r="85" spans="1:9" ht="18" customHeight="1">
      <c r="A85" s="269" t="s">
        <v>501</v>
      </c>
      <c r="B85" s="90"/>
      <c r="C85" s="89">
        <f>'[7]P137--140socR9'!C85</f>
        <v>142</v>
      </c>
      <c r="D85" s="89">
        <f>'[7]P137--140socR9'!D85</f>
        <v>47</v>
      </c>
      <c r="E85" s="85">
        <f>'[7]P137--140socR9'!E85</f>
        <v>95</v>
      </c>
      <c r="F85" s="85">
        <f>'[7]P137--140socR9'!F85</f>
        <v>32</v>
      </c>
      <c r="G85" s="88">
        <f>'[7]P137--140socR9'!G85</f>
        <v>63</v>
      </c>
      <c r="H85" s="122" t="s">
        <v>500</v>
      </c>
    </row>
    <row r="86" spans="1:9" ht="18" customHeight="1">
      <c r="A86" s="23" t="s">
        <v>10</v>
      </c>
      <c r="B86" s="484"/>
      <c r="C86" s="485">
        <f>'[7]P137--140socR9'!C86</f>
        <v>7.6139410187667567E-2</v>
      </c>
      <c r="D86" s="485">
        <f>'[7]P137--140socR9'!D86</f>
        <v>6.7431850789096123E-2</v>
      </c>
      <c r="E86" s="485">
        <f>'[7]P137--140socR9'!E86</f>
        <v>8.133561643835617E-2</v>
      </c>
      <c r="F86" s="485">
        <f>'[7]P137--140socR9'!F86</f>
        <v>0.1</v>
      </c>
      <c r="G86" s="485">
        <f>'[7]P137--140socR9'!G86</f>
        <v>7.4292452830188677E-2</v>
      </c>
      <c r="H86" s="116" t="s">
        <v>188</v>
      </c>
    </row>
    <row r="87" spans="1:9" ht="18" customHeight="1">
      <c r="A87" s="1106"/>
      <c r="B87" s="1107"/>
      <c r="C87" s="1108"/>
      <c r="D87" s="1108"/>
      <c r="E87" s="1108"/>
      <c r="F87" s="1108"/>
      <c r="G87" s="1108"/>
      <c r="H87" s="329"/>
    </row>
    <row r="88" spans="1:9" ht="18" customHeight="1">
      <c r="A88" s="1102" t="s">
        <v>1216</v>
      </c>
      <c r="B88" s="1103"/>
      <c r="C88" s="1104"/>
      <c r="D88" s="1104"/>
      <c r="E88" s="1105"/>
      <c r="F88" s="1105"/>
      <c r="G88" s="1105"/>
      <c r="H88" s="1098" t="s">
        <v>1217</v>
      </c>
    </row>
    <row r="89" spans="1:9" ht="18" customHeight="1">
      <c r="A89" s="269" t="s">
        <v>9</v>
      </c>
      <c r="B89" s="1593">
        <f>'[7]P137--140socR9'!B89</f>
        <v>40543</v>
      </c>
      <c r="C89" s="1593">
        <f>'[7]P137--140socR9'!C89</f>
        <v>84167</v>
      </c>
      <c r="D89" s="1593">
        <f>'[7]P137--140socR9'!D89</f>
        <v>6252</v>
      </c>
      <c r="E89" s="84">
        <f>'[7]P137--140socR9'!E89</f>
        <v>77915</v>
      </c>
      <c r="F89" s="84">
        <f>'[7]P137--140socR9'!F89</f>
        <v>19011</v>
      </c>
      <c r="G89" s="84">
        <f>'[7]P137--140socR9'!G89</f>
        <v>58904</v>
      </c>
      <c r="H89" s="122" t="s">
        <v>198</v>
      </c>
    </row>
    <row r="90" spans="1:9" ht="18" customHeight="1">
      <c r="A90" s="1109" t="s">
        <v>10</v>
      </c>
      <c r="B90" s="1110">
        <f>'[7]P137--140socR9'!B90</f>
        <v>8.0059793566070112E-2</v>
      </c>
      <c r="C90" s="1110">
        <f>'[7]P137--140socR9'!C90</f>
        <v>8.3527347572291397E-2</v>
      </c>
      <c r="D90" s="1110">
        <f>'[7]P137--140socR9'!D90</f>
        <v>6.933877514806025E-2</v>
      </c>
      <c r="E90" s="1110">
        <f>'[7]P137--140socR9'!E90</f>
        <v>8.4921721388306379E-2</v>
      </c>
      <c r="F90" s="1110">
        <f>'[7]P137--140socR9'!F90</f>
        <v>0.11615090881319688</v>
      </c>
      <c r="G90" s="1110">
        <f>'[7]P137--140socR9'!G90</f>
        <v>7.8140981166516535E-2</v>
      </c>
      <c r="H90" s="961" t="s">
        <v>188</v>
      </c>
    </row>
    <row r="91" spans="1:9" ht="18" customHeight="1">
      <c r="A91" s="269" t="s">
        <v>501</v>
      </c>
      <c r="B91" s="84"/>
      <c r="C91" s="85">
        <f>'[7]P137--140socR9'!C91</f>
        <v>154</v>
      </c>
      <c r="D91" s="85">
        <f>'[7]P137--140socR9'!D91</f>
        <v>51</v>
      </c>
      <c r="E91" s="86">
        <f>'[7]P137--140socR9'!E91</f>
        <v>103</v>
      </c>
      <c r="F91" s="85">
        <f>'[7]P137--140socR9'!F91</f>
        <v>40</v>
      </c>
      <c r="G91" s="85">
        <f>'[7]P137--140socR9'!G91</f>
        <v>63</v>
      </c>
      <c r="H91" s="122" t="s">
        <v>500</v>
      </c>
    </row>
    <row r="92" spans="1:9" ht="18" customHeight="1" thickBot="1">
      <c r="A92" s="1177" t="s">
        <v>10</v>
      </c>
      <c r="B92" s="1186"/>
      <c r="C92" s="1187">
        <f>'[7]P137--140socR9'!C92</f>
        <v>7.6199901039089565E-2</v>
      </c>
      <c r="D92" s="1187">
        <f>'[7]P137--140socR9'!D92</f>
        <v>6.2653562653562658E-2</v>
      </c>
      <c r="E92" s="1187">
        <f>'[7]P137--140socR9'!E92</f>
        <v>8.5335542667771339E-2</v>
      </c>
      <c r="F92" s="1187">
        <f>'[7]P137--140socR9'!F92</f>
        <v>0.11527377521613832</v>
      </c>
      <c r="G92" s="1187">
        <f>'[7]P137--140socR9'!G92</f>
        <v>7.3255813953488375E-2</v>
      </c>
      <c r="H92" s="1179" t="s">
        <v>188</v>
      </c>
    </row>
    <row r="93" spans="1:9" ht="18" customHeight="1" thickTop="1">
      <c r="A93" s="98" t="s">
        <v>497</v>
      </c>
      <c r="B93" s="99"/>
      <c r="C93" s="99"/>
      <c r="D93" s="99"/>
      <c r="E93" s="100"/>
      <c r="F93" s="16"/>
      <c r="G93" s="16"/>
      <c r="H93" s="81" t="s">
        <v>498</v>
      </c>
    </row>
    <row r="94" spans="1:9" ht="18" customHeight="1">
      <c r="A94" s="102"/>
      <c r="B94" s="8"/>
      <c r="C94" s="15"/>
      <c r="D94" s="15"/>
      <c r="E94" s="16"/>
      <c r="F94" s="16"/>
      <c r="G94" s="16"/>
      <c r="H94" s="81"/>
    </row>
    <row r="95" spans="1:9" ht="18" customHeight="1">
      <c r="A95" s="18" t="s">
        <v>977</v>
      </c>
      <c r="B95" s="7"/>
      <c r="C95" s="7"/>
      <c r="D95" s="7"/>
      <c r="E95" s="7"/>
      <c r="F95" s="7"/>
      <c r="G95" s="7"/>
      <c r="H95" s="107" t="s">
        <v>760</v>
      </c>
    </row>
    <row r="96" spans="1:9" ht="18" customHeight="1" thickBot="1">
      <c r="A96" s="48" t="s">
        <v>1219</v>
      </c>
      <c r="B96" s="7"/>
      <c r="C96" s="7"/>
      <c r="D96" s="7"/>
      <c r="E96" s="7"/>
      <c r="F96" s="3"/>
      <c r="G96" s="19"/>
      <c r="H96" s="114" t="s">
        <v>1218</v>
      </c>
    </row>
    <row r="97" spans="1:8" ht="18" customHeight="1" thickTop="1">
      <c r="A97" s="1214"/>
      <c r="B97" s="2296" t="s">
        <v>191</v>
      </c>
      <c r="C97" s="2296"/>
      <c r="D97" s="2296" t="s">
        <v>202</v>
      </c>
      <c r="E97" s="2296"/>
      <c r="F97" s="2296" t="s">
        <v>201</v>
      </c>
      <c r="G97" s="2296"/>
      <c r="H97" s="1174"/>
    </row>
    <row r="98" spans="1:8" ht="18" customHeight="1">
      <c r="A98" s="95"/>
      <c r="B98" s="2299" t="s">
        <v>3</v>
      </c>
      <c r="C98" s="2299"/>
      <c r="D98" s="2299" t="s">
        <v>5</v>
      </c>
      <c r="E98" s="2299"/>
      <c r="F98" s="2299" t="s">
        <v>7</v>
      </c>
      <c r="G98" s="2299"/>
      <c r="H98" s="117"/>
    </row>
    <row r="99" spans="1:8" ht="18" customHeight="1">
      <c r="A99" s="95"/>
      <c r="B99" s="1097" t="s">
        <v>1221</v>
      </c>
      <c r="C99" s="1097" t="s">
        <v>1220</v>
      </c>
      <c r="D99" s="1097" t="s">
        <v>1221</v>
      </c>
      <c r="E99" s="1097" t="s">
        <v>1220</v>
      </c>
      <c r="F99" s="1097" t="s">
        <v>1221</v>
      </c>
      <c r="G99" s="1097" t="s">
        <v>1220</v>
      </c>
      <c r="H99" s="117"/>
    </row>
    <row r="100" spans="1:8" ht="18" customHeight="1">
      <c r="A100" s="232" t="s">
        <v>63</v>
      </c>
      <c r="B100" s="125">
        <f>'[7]P137--140socR9'!B100</f>
        <v>4561</v>
      </c>
      <c r="C100" s="125">
        <f>'[7]P137--140socR9'!C100</f>
        <v>3135</v>
      </c>
      <c r="D100" s="1113">
        <f>'[7]P137--140socR9'!D100</f>
        <v>1721</v>
      </c>
      <c r="E100" s="1113">
        <f>'[7]P137--140socR9'!E100</f>
        <v>93</v>
      </c>
      <c r="F100" s="191">
        <f>'[7]P137--140socR9'!F100</f>
        <v>2840</v>
      </c>
      <c r="G100" s="191">
        <f>'[7]P137--140socR9'!G100</f>
        <v>3042</v>
      </c>
      <c r="H100" s="128" t="s">
        <v>212</v>
      </c>
    </row>
    <row r="101" spans="1:8" ht="18" customHeight="1">
      <c r="A101" s="23" t="s">
        <v>10</v>
      </c>
      <c r="B101" s="1377">
        <f>'[7]P137--140socR9'!B101</f>
        <v>8.4292816352178015E-2</v>
      </c>
      <c r="C101" s="1377">
        <f>'[7]P137--140socR9'!C101</f>
        <v>5.9603026731054415E-2</v>
      </c>
      <c r="D101" s="1114">
        <f>'[7]P137--140socR9'!D101</f>
        <v>9.9716090155860707E-2</v>
      </c>
      <c r="E101" s="1114">
        <f>'[7]P137--140socR9'!E101</f>
        <v>1.7196745562130179E-2</v>
      </c>
      <c r="F101" s="1377">
        <f>'[7]P137--140socR9'!F101</f>
        <v>7.7069199457259152E-2</v>
      </c>
      <c r="G101" s="1377">
        <f>'[7]P137--140socR9'!G101</f>
        <v>6.4462809917355368E-2</v>
      </c>
      <c r="H101" s="123" t="s">
        <v>188</v>
      </c>
    </row>
    <row r="102" spans="1:8" s="262" customFormat="1" ht="18" customHeight="1">
      <c r="A102" s="269" t="s">
        <v>64</v>
      </c>
      <c r="B102" s="1590">
        <f>'[7]P137--140socR9'!B102</f>
        <v>5944</v>
      </c>
      <c r="C102" s="1590">
        <f>'[7]P137--140socR9'!C102</f>
        <v>6020</v>
      </c>
      <c r="D102" s="1113">
        <f>'[7]P137--140socR9'!D102</f>
        <v>816</v>
      </c>
      <c r="E102" s="1113">
        <f>'[7]P137--140socR9'!E102</f>
        <v>509</v>
      </c>
      <c r="F102" s="192">
        <f>'[7]P137--140socR9'!F102</f>
        <v>5128</v>
      </c>
      <c r="G102" s="192">
        <f>'[7]P137--140socR9'!G102</f>
        <v>5511</v>
      </c>
      <c r="H102" s="129" t="s">
        <v>214</v>
      </c>
    </row>
    <row r="103" spans="1:8" s="262" customFormat="1" ht="18" customHeight="1">
      <c r="A103" s="23" t="s">
        <v>10</v>
      </c>
      <c r="B103" s="1377">
        <f>'[7]P137--140socR9'!B103</f>
        <v>7.1782238002077142E-2</v>
      </c>
      <c r="C103" s="1377">
        <f>'[7]P137--140socR9'!C103</f>
        <v>7.6418243903677463E-2</v>
      </c>
      <c r="D103" s="1114">
        <f>'[7]P137--140socR9'!D103</f>
        <v>8.3709478867459997E-2</v>
      </c>
      <c r="E103" s="1114">
        <f>'[7]P137--140socR9'!E103</f>
        <v>8.6963950111054164E-2</v>
      </c>
      <c r="F103" s="1377">
        <f>'[7]P137--140socR9'!F103</f>
        <v>7.0190807303786032E-2</v>
      </c>
      <c r="G103" s="1377">
        <f>'[7]P137--140socR9'!G103</f>
        <v>7.5571828204706273E-2</v>
      </c>
      <c r="H103" s="123" t="s">
        <v>188</v>
      </c>
    </row>
    <row r="104" spans="1:8" s="262" customFormat="1" ht="18" customHeight="1">
      <c r="A104" s="269" t="s">
        <v>65</v>
      </c>
      <c r="B104" s="1590">
        <f>'[7]P137--140socR9'!B104</f>
        <v>9036</v>
      </c>
      <c r="C104" s="1590">
        <f>'[7]P137--140socR9'!C104</f>
        <v>8883</v>
      </c>
      <c r="D104" s="1113">
        <f>'[7]P137--140socR9'!D104</f>
        <v>1595</v>
      </c>
      <c r="E104" s="1113">
        <f>'[7]P137--140socR9'!E104</f>
        <v>1080</v>
      </c>
      <c r="F104" s="193">
        <f>'[7]P137--140socR9'!F104</f>
        <v>7441</v>
      </c>
      <c r="G104" s="193">
        <f>'[7]P137--140socR9'!G104</f>
        <v>7803</v>
      </c>
      <c r="H104" s="129" t="s">
        <v>213</v>
      </c>
    </row>
    <row r="105" spans="1:8" s="262" customFormat="1" ht="18" customHeight="1">
      <c r="A105" s="23" t="s">
        <v>10</v>
      </c>
      <c r="B105" s="1377">
        <f>'[7]P137--140socR9'!B105</f>
        <v>8.1023645346699785E-2</v>
      </c>
      <c r="C105" s="1377">
        <f>'[7]P137--140socR9'!C105</f>
        <v>7.8739529317909854E-2</v>
      </c>
      <c r="D105" s="1114">
        <f>'[7]P137--140socR9'!D105</f>
        <v>7.9467888994071048E-2</v>
      </c>
      <c r="E105" s="1114">
        <f>'[7]P137--140socR9'!E105</f>
        <v>7.3519400953029265E-2</v>
      </c>
      <c r="F105" s="1377">
        <f>'[7]P137--140socR9'!F105</f>
        <v>8.136508769627783E-2</v>
      </c>
      <c r="G105" s="1377">
        <f>'[7]P137--140socR9'!G105</f>
        <v>7.9521019108280258E-2</v>
      </c>
      <c r="H105" s="123" t="s">
        <v>188</v>
      </c>
    </row>
    <row r="106" spans="1:8" ht="18" customHeight="1">
      <c r="A106" s="269" t="s">
        <v>66</v>
      </c>
      <c r="B106" s="1593">
        <f>'[7]P137--140socR9'!B106</f>
        <v>8439</v>
      </c>
      <c r="C106" s="1593">
        <f>'[7]P137--140socR9'!C106</f>
        <v>7508</v>
      </c>
      <c r="D106" s="1113">
        <f>'[7]P137--140socR9'!D106</f>
        <v>2452</v>
      </c>
      <c r="E106" s="1113">
        <f>'[7]P137--140socR9'!E106</f>
        <v>1546</v>
      </c>
      <c r="F106" s="194">
        <f>'[7]P137--140socR9'!F106</f>
        <v>5987</v>
      </c>
      <c r="G106" s="194">
        <f>'[7]P137--140socR9'!G106</f>
        <v>5962</v>
      </c>
      <c r="H106" s="129" t="s">
        <v>215</v>
      </c>
    </row>
    <row r="107" spans="1:8" ht="18" customHeight="1">
      <c r="A107" s="23" t="s">
        <v>10</v>
      </c>
      <c r="B107" s="1377">
        <f>'[7]P137--140socR9'!B107</f>
        <v>5.713956842326208E-2</v>
      </c>
      <c r="C107" s="1377">
        <f>'[7]P137--140socR9'!C107</f>
        <v>5.4890664639094609E-2</v>
      </c>
      <c r="D107" s="1114">
        <f>'[7]P137--140socR9'!D107</f>
        <v>8.3726012429147026E-2</v>
      </c>
      <c r="E107" s="1114">
        <f>'[7]P137--140socR9'!E107</f>
        <v>6.9286962757137097E-2</v>
      </c>
      <c r="F107" s="1377">
        <f>'[7]P137--140socR9'!F107</f>
        <v>5.0563743085173765E-2</v>
      </c>
      <c r="G107" s="1377">
        <f>'[7]P137--140socR9'!G107</f>
        <v>5.2084425341580178E-2</v>
      </c>
      <c r="H107" s="123" t="s">
        <v>188</v>
      </c>
    </row>
    <row r="108" spans="1:8" s="262" customFormat="1" ht="18" customHeight="1">
      <c r="A108" s="22"/>
      <c r="B108" s="53"/>
      <c r="C108" s="53"/>
      <c r="D108" s="53"/>
      <c r="E108" s="53"/>
      <c r="F108" s="53"/>
      <c r="G108" s="53"/>
      <c r="H108" s="122"/>
    </row>
    <row r="109" spans="1:8" s="262" customFormat="1" ht="18" customHeight="1">
      <c r="A109" s="23" t="s">
        <v>67</v>
      </c>
      <c r="B109" s="1591">
        <f>'[7]P137--140socR9'!B109</f>
        <v>27980</v>
      </c>
      <c r="C109" s="1591">
        <f>'[7]P137--140socR9'!C109</f>
        <v>25546</v>
      </c>
      <c r="D109" s="1115">
        <f>'[7]P137--140socR9'!D109</f>
        <v>6584</v>
      </c>
      <c r="E109" s="1115">
        <f>'[7]P137--140socR9'!E109</f>
        <v>3228</v>
      </c>
      <c r="F109" s="1591">
        <f>'[7]P137--140socR9'!F109</f>
        <v>21396</v>
      </c>
      <c r="G109" s="1591">
        <f>'[7]P137--140socR9'!G109</f>
        <v>22318</v>
      </c>
      <c r="H109" s="123" t="s">
        <v>204</v>
      </c>
    </row>
    <row r="110" spans="1:8" ht="18" customHeight="1" thickBot="1">
      <c r="A110" s="1177" t="s">
        <v>10</v>
      </c>
      <c r="B110" s="1188">
        <f>'[7]P137--140socR9'!B110</f>
        <v>7.0633556240517606E-2</v>
      </c>
      <c r="C110" s="1188">
        <f>'[7]P137--140socR9'!C110</f>
        <v>0.67055148699372658</v>
      </c>
      <c r="D110" s="1189">
        <f>'[7]P137--140socR9'!D110</f>
        <v>8.6218637054109259E-2</v>
      </c>
      <c r="E110" s="1189">
        <f>'[7]P137--140socR9'!E110</f>
        <v>6.6882148184982601E-2</v>
      </c>
      <c r="F110" s="1188">
        <f>'[7]P137--140socR9'!F110</f>
        <v>6.691163823432833E-2</v>
      </c>
      <c r="G110" s="1188">
        <f>'[7]P137--140socR9'!G110</f>
        <v>6.708004340155152E-2</v>
      </c>
      <c r="H110" s="1179" t="s">
        <v>188</v>
      </c>
    </row>
    <row r="111" spans="1:8" ht="18" customHeight="1" thickTop="1">
      <c r="A111" s="101" t="s">
        <v>390</v>
      </c>
      <c r="B111" s="98"/>
      <c r="C111" s="7"/>
      <c r="D111" s="7"/>
      <c r="E111" s="7"/>
      <c r="F111" s="7"/>
      <c r="G111" s="7"/>
      <c r="H111" s="265" t="s">
        <v>207</v>
      </c>
    </row>
    <row r="112" spans="1:8" ht="18" customHeight="1">
      <c r="A112" s="101" t="s">
        <v>399</v>
      </c>
      <c r="B112" s="98"/>
      <c r="C112" s="7"/>
      <c r="D112" s="7"/>
      <c r="E112" s="7"/>
      <c r="F112" s="7"/>
      <c r="G112" s="7"/>
      <c r="H112" s="118" t="s">
        <v>400</v>
      </c>
    </row>
    <row r="113" spans="1:8" ht="18" customHeight="1">
      <c r="A113" s="102"/>
      <c r="B113" s="8"/>
      <c r="C113" s="15"/>
      <c r="D113" s="15"/>
      <c r="E113" s="16"/>
      <c r="F113" s="16"/>
      <c r="G113" s="16"/>
      <c r="H113" s="81"/>
    </row>
    <row r="114" spans="1:8" ht="27" customHeight="1">
      <c r="A114" s="102"/>
      <c r="B114" s="8"/>
      <c r="C114" s="15"/>
      <c r="D114" s="15"/>
      <c r="E114" s="16"/>
      <c r="F114" s="16"/>
      <c r="G114" s="16"/>
      <c r="H114" s="81"/>
    </row>
    <row r="115" spans="1:8" ht="18" customHeight="1" thickBot="1">
      <c r="A115" s="888"/>
      <c r="B115" s="889"/>
      <c r="C115" s="890"/>
      <c r="D115" s="890"/>
      <c r="E115" s="891"/>
      <c r="F115" s="891"/>
      <c r="G115" s="891"/>
      <c r="H115" s="892"/>
    </row>
    <row r="116" spans="1:8" ht="13.5" customHeight="1" thickTop="1">
      <c r="A116" s="102"/>
      <c r="B116" s="8"/>
      <c r="C116" s="15"/>
      <c r="D116" s="15"/>
      <c r="E116" s="16"/>
      <c r="F116" s="16"/>
      <c r="G116" s="16"/>
      <c r="H116" s="81"/>
    </row>
    <row r="117" spans="1:8" ht="18" customHeight="1">
      <c r="A117" s="102"/>
      <c r="B117" s="8"/>
      <c r="C117" s="15"/>
      <c r="D117" s="15"/>
      <c r="E117" s="16"/>
      <c r="F117" s="16"/>
      <c r="G117" s="16"/>
      <c r="H117" s="81"/>
    </row>
    <row r="118" spans="1:8" ht="18" customHeight="1">
      <c r="A118" s="426" t="s">
        <v>391</v>
      </c>
      <c r="B118" s="427"/>
      <c r="C118" s="7"/>
      <c r="D118" s="7"/>
      <c r="E118" s="7"/>
      <c r="F118" s="7"/>
      <c r="G118" s="427"/>
      <c r="H118" s="428" t="s">
        <v>208</v>
      </c>
    </row>
    <row r="119" spans="1:8" ht="18" customHeight="1">
      <c r="A119" s="44"/>
      <c r="B119" s="20"/>
      <c r="C119" s="20"/>
      <c r="D119" s="20"/>
      <c r="E119" s="20"/>
      <c r="F119" s="20"/>
      <c r="G119" s="20"/>
      <c r="H119" s="20"/>
    </row>
    <row r="120" spans="1:8" ht="18" customHeight="1" thickBot="1">
      <c r="A120" s="18" t="s">
        <v>108</v>
      </c>
      <c r="B120" s="7"/>
      <c r="C120" s="7"/>
      <c r="D120" s="7"/>
      <c r="E120" s="7"/>
      <c r="F120" s="7"/>
      <c r="G120" s="7"/>
      <c r="H120" s="107" t="s">
        <v>211</v>
      </c>
    </row>
    <row r="121" spans="1:8" ht="15" customHeight="1" thickTop="1">
      <c r="A121" s="1212"/>
      <c r="B121" s="2298" t="s">
        <v>188</v>
      </c>
      <c r="C121" s="2298"/>
      <c r="D121" s="1213"/>
      <c r="E121" s="1174"/>
      <c r="F121" s="2294" t="s">
        <v>187</v>
      </c>
      <c r="G121" s="2294"/>
      <c r="H121" s="1174"/>
    </row>
    <row r="122" spans="1:8" ht="15" customHeight="1">
      <c r="A122" s="130"/>
      <c r="B122" s="2299" t="s">
        <v>10</v>
      </c>
      <c r="C122" s="2299"/>
      <c r="D122" s="143"/>
      <c r="E122" s="1581"/>
      <c r="F122" s="2299" t="s">
        <v>14</v>
      </c>
      <c r="G122" s="2299"/>
      <c r="H122" s="1581"/>
    </row>
    <row r="123" spans="1:8" ht="15" customHeight="1">
      <c r="A123" s="130"/>
      <c r="B123" s="1097">
        <v>2017</v>
      </c>
      <c r="C123" s="1097">
        <v>2016</v>
      </c>
      <c r="D123" s="1097"/>
      <c r="E123" s="1097"/>
      <c r="F123" s="1097">
        <v>2017</v>
      </c>
      <c r="G123" s="1097">
        <v>2016</v>
      </c>
      <c r="H123" s="1581"/>
    </row>
    <row r="124" spans="1:8" ht="18" customHeight="1">
      <c r="A124" s="130" t="s">
        <v>12</v>
      </c>
      <c r="B124" s="1847"/>
      <c r="C124" s="1847"/>
      <c r="D124" s="1847"/>
      <c r="E124" s="1847"/>
      <c r="F124" s="1847"/>
      <c r="G124" s="1847"/>
      <c r="H124" s="131" t="s">
        <v>209</v>
      </c>
    </row>
    <row r="125" spans="1:8" ht="18" customHeight="1">
      <c r="A125" s="54" t="s">
        <v>107</v>
      </c>
      <c r="B125" s="2019">
        <f>'[8]P137--140socR9'!B125</f>
        <v>4.6845383157324672E-2</v>
      </c>
      <c r="C125" s="1380" t="str">
        <f>'[8]P137--140socR9'!C125</f>
        <v>…</v>
      </c>
      <c r="D125" s="1380"/>
      <c r="E125" s="63"/>
      <c r="F125" s="1768">
        <f>'[8]P137--140socR9'!F125</f>
        <v>519</v>
      </c>
      <c r="G125" s="38" t="str">
        <f>'[8]P137--140socR9'!G125</f>
        <v>…</v>
      </c>
      <c r="H125" s="126" t="s">
        <v>216</v>
      </c>
    </row>
    <row r="126" spans="1:8" ht="18" customHeight="1">
      <c r="A126" s="54" t="s">
        <v>106</v>
      </c>
      <c r="B126" s="2023">
        <f>'[8]P137--140socR9'!B126</f>
        <v>3.9215686274509803E-2</v>
      </c>
      <c r="C126" s="1380" t="str">
        <f>'[8]P137--140socR9'!C126</f>
        <v>…</v>
      </c>
      <c r="D126" s="1380"/>
      <c r="E126" s="63"/>
      <c r="F126" s="1768">
        <f>'[8]P137--140socR9'!F126</f>
        <v>18</v>
      </c>
      <c r="G126" s="38" t="str">
        <f>'[8]P137--140socR9'!G126</f>
        <v>…</v>
      </c>
      <c r="H126" s="126" t="s">
        <v>217</v>
      </c>
    </row>
    <row r="127" spans="1:8" ht="18" customHeight="1">
      <c r="A127" s="1116" t="s">
        <v>402</v>
      </c>
      <c r="B127" s="2024">
        <f>'[8]P137--140socR9'!B127</f>
        <v>7.066432724395362E-2</v>
      </c>
      <c r="C127" s="1117" t="str">
        <f>'[8]P137--140socR9'!C127</f>
        <v>…</v>
      </c>
      <c r="D127" s="1117"/>
      <c r="E127" s="140"/>
      <c r="F127" s="1763">
        <f>'[8]P137--140socR9'!F127</f>
        <v>2054</v>
      </c>
      <c r="G127" s="1847" t="str">
        <f>'[8]P137--140socR9'!G127</f>
        <v>…</v>
      </c>
      <c r="H127" s="1118" t="s">
        <v>401</v>
      </c>
    </row>
    <row r="128" spans="1:8" ht="18" customHeight="1">
      <c r="A128" s="34" t="s">
        <v>11</v>
      </c>
      <c r="B128" s="2023"/>
      <c r="C128" s="1888"/>
      <c r="D128" s="1888"/>
      <c r="E128" s="38"/>
      <c r="F128" s="1768"/>
      <c r="G128" s="38"/>
      <c r="H128" s="127" t="s">
        <v>210</v>
      </c>
    </row>
    <row r="129" spans="1:8" ht="18" customHeight="1">
      <c r="A129" s="54" t="s">
        <v>107</v>
      </c>
      <c r="B129" s="2023">
        <f>'[8]P137--140socR9'!B129</f>
        <v>5.1876741517783972E-2</v>
      </c>
      <c r="C129" s="1380" t="str">
        <f>'[8]P137--140socR9'!C129</f>
        <v>…</v>
      </c>
      <c r="D129" s="1380"/>
      <c r="E129" s="38"/>
      <c r="F129" s="1768">
        <f>'[8]P137--140socR9'!F129</f>
        <v>633</v>
      </c>
      <c r="G129" s="38" t="str">
        <f>'[8]P137--140socR9'!G129</f>
        <v>…</v>
      </c>
      <c r="H129" s="126" t="s">
        <v>216</v>
      </c>
    </row>
    <row r="130" spans="1:8" ht="18" customHeight="1" thickBot="1">
      <c r="A130" s="1190" t="s">
        <v>106</v>
      </c>
      <c r="B130" s="2025">
        <f>'[8]P137--140socR9'!B130</f>
        <v>9.0676065363665487E-2</v>
      </c>
      <c r="C130" s="1191" t="str">
        <f>'[8]P137--140socR9'!C130</f>
        <v>…</v>
      </c>
      <c r="D130" s="1191"/>
      <c r="E130" s="1848"/>
      <c r="F130" s="1193">
        <f>'[8]P137--140socR9'!F130</f>
        <v>283</v>
      </c>
      <c r="G130" s="1848" t="str">
        <f>'[8]P137--140socR9'!G130</f>
        <v>…</v>
      </c>
      <c r="H130" s="1194" t="s">
        <v>217</v>
      </c>
    </row>
    <row r="131" spans="1:8" ht="15" customHeight="1" thickTop="1">
      <c r="A131" s="98" t="s">
        <v>453</v>
      </c>
      <c r="B131" s="98"/>
      <c r="C131" s="98"/>
      <c r="D131" s="98"/>
      <c r="E131" s="7"/>
      <c r="F131" s="7"/>
      <c r="G131" s="7"/>
      <c r="H131" s="118" t="s">
        <v>454</v>
      </c>
    </row>
    <row r="132" spans="1:8" ht="15" customHeight="1">
      <c r="A132" s="98" t="s">
        <v>455</v>
      </c>
      <c r="B132" s="98"/>
      <c r="C132" s="98"/>
      <c r="D132" s="98"/>
      <c r="E132" s="7"/>
      <c r="F132" s="7"/>
      <c r="G132" s="7"/>
      <c r="H132" s="118" t="s">
        <v>456</v>
      </c>
    </row>
    <row r="133" spans="1:8" ht="15" customHeight="1">
      <c r="A133" s="98" t="s">
        <v>457</v>
      </c>
      <c r="B133" s="98"/>
      <c r="C133" s="98"/>
      <c r="D133" s="98"/>
      <c r="E133" s="7"/>
      <c r="F133" s="7"/>
      <c r="G133" s="7"/>
      <c r="H133" s="118" t="s">
        <v>458</v>
      </c>
    </row>
    <row r="134" spans="1:8" ht="18" customHeight="1">
      <c r="A134" s="55"/>
      <c r="B134" s="21"/>
      <c r="C134" s="56"/>
      <c r="D134" s="21"/>
      <c r="E134" s="21"/>
      <c r="F134" s="57"/>
      <c r="G134" s="21"/>
      <c r="H134" s="7"/>
    </row>
    <row r="135" spans="1:8" ht="18" customHeight="1" thickBot="1">
      <c r="A135" s="18" t="s">
        <v>109</v>
      </c>
      <c r="B135" s="7"/>
      <c r="C135" s="7"/>
      <c r="D135" s="7"/>
      <c r="E135" s="7"/>
      <c r="F135" s="7"/>
      <c r="G135" s="7"/>
      <c r="H135" s="184" t="s">
        <v>410</v>
      </c>
    </row>
    <row r="136" spans="1:8" ht="15" customHeight="1" thickTop="1">
      <c r="A136" s="1212"/>
      <c r="B136" s="2298" t="s">
        <v>188</v>
      </c>
      <c r="C136" s="2298"/>
      <c r="D136" s="1213"/>
      <c r="E136" s="1174"/>
      <c r="F136" s="2294" t="s">
        <v>187</v>
      </c>
      <c r="G136" s="2294"/>
      <c r="H136" s="1174"/>
    </row>
    <row r="137" spans="1:8" ht="15" customHeight="1">
      <c r="A137" s="130"/>
      <c r="B137" s="2299" t="s">
        <v>10</v>
      </c>
      <c r="C137" s="2299"/>
      <c r="D137" s="143"/>
      <c r="E137" s="1581"/>
      <c r="F137" s="2299" t="s">
        <v>14</v>
      </c>
      <c r="G137" s="2299"/>
      <c r="H137" s="1581"/>
    </row>
    <row r="138" spans="1:8" ht="15" customHeight="1">
      <c r="A138" s="130"/>
      <c r="B138" s="1097">
        <v>2017</v>
      </c>
      <c r="C138" s="1097">
        <v>2016</v>
      </c>
      <c r="D138" s="1097"/>
      <c r="E138" s="1097"/>
      <c r="F138" s="1097">
        <v>2017</v>
      </c>
      <c r="G138" s="1097">
        <v>2016</v>
      </c>
      <c r="H138" s="1581"/>
    </row>
    <row r="139" spans="1:8" ht="18" customHeight="1">
      <c r="A139" s="388" t="s">
        <v>502</v>
      </c>
      <c r="B139" s="2018">
        <f>'[8]P137--140socR9'!B139</f>
        <v>0.14912280701754385</v>
      </c>
      <c r="C139" s="389" t="str">
        <f>'[8]P137--140socR9'!C139</f>
        <v>…</v>
      </c>
      <c r="D139" s="32"/>
      <c r="E139" s="188"/>
      <c r="F139" s="391">
        <f>'[8]P137--140socR9'!F139</f>
        <v>17</v>
      </c>
      <c r="G139" s="32" t="str">
        <f>'[8]P137--140socR9'!G139</f>
        <v>…</v>
      </c>
      <c r="H139" s="46" t="s">
        <v>503</v>
      </c>
    </row>
    <row r="140" spans="1:8" ht="18" customHeight="1">
      <c r="A140" s="388" t="s">
        <v>459</v>
      </c>
      <c r="B140" s="2018">
        <f>'[8]P137--140socR9'!B140</f>
        <v>6.0168471720818288E-2</v>
      </c>
      <c r="C140" s="389" t="str">
        <f>'[8]P137--140socR9'!C140</f>
        <v>…</v>
      </c>
      <c r="D140" s="32"/>
      <c r="E140" s="188"/>
      <c r="F140" s="391">
        <f>'[8]P137--140socR9'!F140</f>
        <v>50</v>
      </c>
      <c r="G140" s="32" t="str">
        <f>'[8]P137--140socR9'!G140</f>
        <v>…</v>
      </c>
      <c r="H140" s="46" t="s">
        <v>218</v>
      </c>
    </row>
    <row r="141" spans="1:8" ht="18" customHeight="1">
      <c r="A141" s="395" t="s">
        <v>411</v>
      </c>
      <c r="B141" s="2018">
        <f>'[8]P137--140socR9'!B141</f>
        <v>0.13219895287958114</v>
      </c>
      <c r="C141" s="389" t="str">
        <f>'[8]P137--140socR9'!C141</f>
        <v>…</v>
      </c>
      <c r="D141" s="32"/>
      <c r="E141" s="188"/>
      <c r="F141" s="391">
        <f>'[8]P137--140socR9'!F141</f>
        <v>101</v>
      </c>
      <c r="G141" s="32" t="str">
        <f>'[8]P137--140socR9'!G141</f>
        <v>…</v>
      </c>
      <c r="H141" s="46" t="s">
        <v>219</v>
      </c>
    </row>
    <row r="142" spans="1:8" ht="18" customHeight="1">
      <c r="A142" s="388" t="s">
        <v>460</v>
      </c>
      <c r="B142" s="2018">
        <f>'[8]P137--140socR9'!B142</f>
        <v>0.1173228346456693</v>
      </c>
      <c r="C142" s="396" t="str">
        <f>'[8]P137--140socR9'!C142</f>
        <v>…</v>
      </c>
      <c r="D142" s="32"/>
      <c r="E142" s="32"/>
      <c r="F142" s="32">
        <f>'[8]P137--140socR9'!F142</f>
        <v>149</v>
      </c>
      <c r="G142" s="32" t="str">
        <f>'[8]P137--140socR9'!G142</f>
        <v>…</v>
      </c>
      <c r="H142" s="46" t="s">
        <v>220</v>
      </c>
    </row>
    <row r="143" spans="1:8" ht="18" customHeight="1">
      <c r="A143" s="51" t="s">
        <v>461</v>
      </c>
      <c r="B143" s="2019">
        <f>'[8]P137--140socR9'!B143</f>
        <v>0</v>
      </c>
      <c r="C143" s="271" t="str">
        <f>'[8]P137--140socR9'!C143</f>
        <v>…</v>
      </c>
      <c r="D143" s="1766"/>
      <c r="E143" s="1766"/>
      <c r="F143" s="271">
        <f>'[8]P137--140socR9'!F143</f>
        <v>0</v>
      </c>
      <c r="G143" s="38" t="str">
        <f>'[8]P137--140socR9'!G143</f>
        <v>…</v>
      </c>
      <c r="H143" s="59" t="s">
        <v>221</v>
      </c>
    </row>
    <row r="144" spans="1:8" ht="18" customHeight="1">
      <c r="A144" s="51" t="s">
        <v>125</v>
      </c>
      <c r="B144" s="2019">
        <f>'[8]P137--140socR9'!B144</f>
        <v>0.14864864864864866</v>
      </c>
      <c r="C144" s="271" t="str">
        <f>'[8]P137--140socR9'!C144</f>
        <v>…</v>
      </c>
      <c r="D144" s="50"/>
      <c r="E144" s="1766"/>
      <c r="F144" s="271">
        <f>'[8]P137--140socR9'!F144</f>
        <v>55</v>
      </c>
      <c r="G144" s="38" t="str">
        <f>'[8]P137--140socR9'!G144</f>
        <v>…</v>
      </c>
      <c r="H144" s="59" t="s">
        <v>439</v>
      </c>
    </row>
    <row r="145" spans="1:8" ht="18" customHeight="1">
      <c r="A145" s="395" t="s">
        <v>13</v>
      </c>
      <c r="B145" s="2018">
        <f>'[8]P137--140socR9'!B145</f>
        <v>7.792207792207792E-2</v>
      </c>
      <c r="C145" s="391" t="str">
        <f>'[8]P137--140socR9'!C145</f>
        <v>…</v>
      </c>
      <c r="D145" s="65"/>
      <c r="E145" s="32"/>
      <c r="F145" s="391">
        <f>'[8]P137--140socR9'!F145</f>
        <v>6</v>
      </c>
      <c r="G145" s="32" t="str">
        <f>'[8]P137--140socR9'!G145</f>
        <v>…</v>
      </c>
      <c r="H145" s="397" t="s">
        <v>222</v>
      </c>
    </row>
    <row r="146" spans="1:8" ht="18" customHeight="1" thickBot="1">
      <c r="A146" s="1195" t="s">
        <v>85</v>
      </c>
      <c r="B146" s="2020">
        <f>'[8]P137--140socR9'!B146</f>
        <v>7.6923076923076927E-2</v>
      </c>
      <c r="C146" s="1197" t="str">
        <f>'[8]P137--140socR9'!C146</f>
        <v>…</v>
      </c>
      <c r="D146" s="1296"/>
      <c r="E146" s="1296"/>
      <c r="F146" s="1197">
        <f>'[8]P137--140socR9'!F146</f>
        <v>2</v>
      </c>
      <c r="G146" s="1296" t="str">
        <f>'[8]P137--140socR9'!G146</f>
        <v>…</v>
      </c>
      <c r="H146" s="1198" t="s">
        <v>223</v>
      </c>
    </row>
    <row r="147" spans="1:8" ht="15" customHeight="1" thickTop="1">
      <c r="A147" s="98" t="s">
        <v>462</v>
      </c>
      <c r="B147" s="98"/>
      <c r="C147" s="98"/>
      <c r="D147" s="98"/>
      <c r="E147" s="7"/>
      <c r="F147" s="7"/>
      <c r="G147" s="7"/>
      <c r="H147" s="7"/>
    </row>
    <row r="148" spans="1:8" ht="15" customHeight="1">
      <c r="A148" s="98" t="s">
        <v>95</v>
      </c>
      <c r="B148" s="98"/>
      <c r="C148" s="98"/>
      <c r="D148" s="98"/>
      <c r="E148" s="7"/>
      <c r="F148" s="7"/>
      <c r="G148" s="7"/>
      <c r="H148" s="118" t="s">
        <v>224</v>
      </c>
    </row>
    <row r="149" spans="1:8" ht="15" customHeight="1">
      <c r="A149" s="98" t="s">
        <v>463</v>
      </c>
      <c r="B149" s="98"/>
      <c r="C149" s="98"/>
      <c r="D149" s="98"/>
      <c r="E149" s="7"/>
      <c r="F149" s="7"/>
      <c r="G149" s="7"/>
      <c r="H149" s="118" t="s">
        <v>464</v>
      </c>
    </row>
    <row r="150" spans="1:8" ht="18" customHeight="1">
      <c r="A150" s="98"/>
      <c r="B150" s="98"/>
      <c r="C150" s="98"/>
      <c r="D150" s="98"/>
      <c r="E150" s="7"/>
      <c r="F150" s="7"/>
      <c r="G150" s="7"/>
      <c r="H150" s="118"/>
    </row>
    <row r="151" spans="1:8" ht="18" customHeight="1">
      <c r="A151" s="2300" t="s">
        <v>160</v>
      </c>
      <c r="B151" s="2300"/>
      <c r="C151" s="7"/>
      <c r="D151" s="7"/>
      <c r="E151" s="7"/>
      <c r="F151" s="7"/>
      <c r="G151" s="7"/>
      <c r="H151" s="107" t="s">
        <v>226</v>
      </c>
    </row>
    <row r="152" spans="1:8" ht="18" customHeight="1" thickBot="1">
      <c r="A152" s="2301" t="s">
        <v>560</v>
      </c>
      <c r="B152" s="2301"/>
      <c r="C152" s="2301"/>
      <c r="D152" s="7"/>
      <c r="E152" s="7"/>
      <c r="F152" s="7"/>
      <c r="G152" s="7"/>
      <c r="H152" s="133" t="s">
        <v>562</v>
      </c>
    </row>
    <row r="153" spans="1:8" ht="15" customHeight="1" thickTop="1">
      <c r="A153" s="1212"/>
      <c r="B153" s="2298" t="s">
        <v>188</v>
      </c>
      <c r="C153" s="2298"/>
      <c r="D153" s="1213"/>
      <c r="E153" s="1174"/>
      <c r="F153" s="2294" t="s">
        <v>187</v>
      </c>
      <c r="G153" s="2294"/>
      <c r="H153" s="1174"/>
    </row>
    <row r="154" spans="1:8" ht="15" customHeight="1">
      <c r="A154" s="130"/>
      <c r="B154" s="2299" t="s">
        <v>10</v>
      </c>
      <c r="C154" s="2299"/>
      <c r="D154" s="143"/>
      <c r="E154" s="1581"/>
      <c r="F154" s="2299" t="s">
        <v>14</v>
      </c>
      <c r="G154" s="2299"/>
      <c r="H154" s="1581"/>
    </row>
    <row r="155" spans="1:8" ht="15" customHeight="1">
      <c r="A155" s="130"/>
      <c r="B155" s="1097">
        <v>2017</v>
      </c>
      <c r="C155" s="1097">
        <v>2016</v>
      </c>
      <c r="D155" s="1097"/>
      <c r="E155" s="1097"/>
      <c r="F155" s="1097">
        <v>2017</v>
      </c>
      <c r="G155" s="1097">
        <v>2016</v>
      </c>
      <c r="H155" s="1581"/>
    </row>
    <row r="156" spans="1:8" ht="30">
      <c r="A156" s="105" t="s">
        <v>161</v>
      </c>
      <c r="B156" s="2021">
        <f>'[8]P137--140socR9'!B156</f>
        <v>7.0933076561617292E-2</v>
      </c>
      <c r="C156" s="480">
        <f>'[8]P137--140socR9'!C156</f>
        <v>7.1927951354731318E-2</v>
      </c>
      <c r="D156" s="1827"/>
      <c r="E156" s="1827"/>
      <c r="F156" s="195">
        <f>'[8]P137--140socR9'!F156</f>
        <v>214959</v>
      </c>
      <c r="G156" s="1827">
        <f>'[8]P137--140socR9'!G156</f>
        <v>217523</v>
      </c>
      <c r="H156" s="132" t="s">
        <v>225</v>
      </c>
    </row>
    <row r="157" spans="1:8" ht="18" customHeight="1" thickBot="1">
      <c r="A157" s="1199" t="s">
        <v>162</v>
      </c>
      <c r="B157" s="2022">
        <f>'[8]P137--140socR9'!B157</f>
        <v>0.10022319098578804</v>
      </c>
      <c r="C157" s="1200">
        <f>'[8]P137--140socR9'!C157</f>
        <v>0.10074423819567858</v>
      </c>
      <c r="D157" s="1828"/>
      <c r="E157" s="1828"/>
      <c r="F157" s="1203">
        <f>'[8]P137--140socR9'!F157</f>
        <v>653857</v>
      </c>
      <c r="G157" s="1828">
        <f>'[8]P137--140socR9'!G157</f>
        <v>612800</v>
      </c>
      <c r="H157" s="1204" t="s">
        <v>427</v>
      </c>
    </row>
    <row r="158" spans="1:8" ht="15" customHeight="1" thickTop="1">
      <c r="A158" s="102" t="s">
        <v>440</v>
      </c>
      <c r="B158" s="7"/>
      <c r="C158" s="7"/>
      <c r="D158" s="7"/>
      <c r="E158" s="7"/>
      <c r="F158" s="7"/>
      <c r="G158" s="7"/>
      <c r="H158" s="118" t="s">
        <v>429</v>
      </c>
    </row>
    <row r="159" spans="1:8" ht="15" customHeight="1">
      <c r="A159" s="924" t="s">
        <v>403</v>
      </c>
      <c r="B159" s="925"/>
      <c r="C159" s="925"/>
      <c r="D159" s="925"/>
      <c r="E159" s="925"/>
      <c r="F159" s="925"/>
      <c r="G159" s="925"/>
      <c r="H159" s="926" t="s">
        <v>606</v>
      </c>
    </row>
    <row r="160" spans="1:8" ht="18" customHeight="1">
      <c r="A160" s="924"/>
      <c r="B160" s="925"/>
      <c r="C160" s="925"/>
      <c r="D160" s="925"/>
      <c r="E160" s="925"/>
      <c r="F160" s="925"/>
      <c r="G160" s="925"/>
      <c r="H160" s="926"/>
    </row>
    <row r="161" spans="1:8" ht="18" customHeight="1">
      <c r="A161" s="449" t="s">
        <v>558</v>
      </c>
      <c r="B161" s="20"/>
      <c r="C161" s="20"/>
      <c r="D161" s="7"/>
      <c r="E161" s="7"/>
      <c r="F161" s="7"/>
      <c r="G161" s="7"/>
      <c r="H161" s="133" t="s">
        <v>559</v>
      </c>
    </row>
    <row r="162" spans="1:8" ht="18" customHeight="1" thickBot="1">
      <c r="A162" s="28" t="s">
        <v>465</v>
      </c>
      <c r="B162" s="20"/>
      <c r="C162" s="20"/>
      <c r="D162" s="7"/>
      <c r="E162" s="7"/>
      <c r="F162" s="7"/>
      <c r="G162" s="7"/>
      <c r="H162" s="133" t="s">
        <v>466</v>
      </c>
    </row>
    <row r="163" spans="1:8" ht="18" customHeight="1" thickTop="1">
      <c r="A163" s="1210"/>
      <c r="B163" s="2298" t="s">
        <v>188</v>
      </c>
      <c r="C163" s="2298"/>
      <c r="D163" s="1580" t="s">
        <v>435</v>
      </c>
      <c r="E163" s="2298" t="s">
        <v>188</v>
      </c>
      <c r="F163" s="2298"/>
      <c r="G163" s="1580" t="s">
        <v>187</v>
      </c>
      <c r="H163" s="1209"/>
    </row>
    <row r="164" spans="1:8" ht="18" customHeight="1">
      <c r="A164" s="31"/>
      <c r="B164" s="2299" t="s">
        <v>10</v>
      </c>
      <c r="C164" s="2299"/>
      <c r="D164" s="1581" t="s">
        <v>428</v>
      </c>
      <c r="E164" s="2299" t="s">
        <v>10</v>
      </c>
      <c r="F164" s="2299"/>
      <c r="G164" s="1581" t="s">
        <v>14</v>
      </c>
      <c r="H164" s="136"/>
    </row>
    <row r="165" spans="1:8" ht="18" customHeight="1">
      <c r="A165" s="1101" t="s">
        <v>1222</v>
      </c>
      <c r="B165" s="1124"/>
      <c r="C165" s="74"/>
      <c r="D165" s="74"/>
      <c r="E165" s="74"/>
      <c r="F165" s="74"/>
      <c r="G165" s="74"/>
      <c r="H165" s="397" t="s">
        <v>1223</v>
      </c>
    </row>
    <row r="166" spans="1:8" ht="30">
      <c r="A166" s="134" t="s">
        <v>161</v>
      </c>
      <c r="B166" s="2303">
        <f>'[8]P137--140socR9'!B166:C166</f>
        <v>5.1353231036230788E-2</v>
      </c>
      <c r="C166" s="2303"/>
      <c r="D166" s="1123">
        <f>'[8]P137--140socR9'!D166</f>
        <v>104038</v>
      </c>
      <c r="E166" s="2303">
        <f>'[8]P137--140socR9'!E166:F166</f>
        <v>4.975018836455674E-2</v>
      </c>
      <c r="F166" s="2303"/>
      <c r="G166" s="243">
        <f>'[8]P137--140socR9'!G166</f>
        <v>6801</v>
      </c>
      <c r="H166" s="135" t="s">
        <v>225</v>
      </c>
    </row>
    <row r="167" spans="1:8" ht="18" customHeight="1">
      <c r="A167" s="73" t="s">
        <v>162</v>
      </c>
      <c r="B167" s="2292">
        <f>'[8]P137--140socR9'!B167:C167</f>
        <v>7.9274360395873378E-2</v>
      </c>
      <c r="C167" s="2292"/>
      <c r="D167" s="243">
        <f>'[8]P137--140socR9'!D167</f>
        <v>135987</v>
      </c>
      <c r="E167" s="2292">
        <f>'[8]P137--140socR9'!E167:F167</f>
        <v>6.9034876365523079E-2</v>
      </c>
      <c r="F167" s="2292"/>
      <c r="G167" s="242">
        <f>'[8]P137--140socR9'!G167</f>
        <v>9713</v>
      </c>
      <c r="H167" s="109" t="s">
        <v>427</v>
      </c>
    </row>
    <row r="168" spans="1:8" ht="15" customHeight="1">
      <c r="A168" s="93"/>
      <c r="B168" s="1119"/>
      <c r="C168" s="1119"/>
      <c r="D168" s="1120"/>
      <c r="E168" s="1119"/>
      <c r="F168" s="1119"/>
      <c r="G168" s="1121"/>
      <c r="H168" s="1122"/>
    </row>
    <row r="169" spans="1:8" ht="15" customHeight="1">
      <c r="A169" s="1102" t="s">
        <v>1224</v>
      </c>
      <c r="B169" s="723"/>
      <c r="C169" s="262"/>
      <c r="D169" s="262"/>
      <c r="E169" s="262"/>
      <c r="F169" s="262"/>
      <c r="G169" s="262"/>
      <c r="H169" s="1125" t="s">
        <v>1225</v>
      </c>
    </row>
    <row r="170" spans="1:8" ht="30">
      <c r="A170" s="134" t="s">
        <v>161</v>
      </c>
      <c r="B170" s="2292">
        <f>'[8]P137--140socR9'!B170:C170</f>
        <v>5.2654912451890377E-2</v>
      </c>
      <c r="C170" s="2292"/>
      <c r="D170" s="244">
        <f>'[8]P137--140socR9'!D170</f>
        <v>121145</v>
      </c>
      <c r="E170" s="2292">
        <f>'[8]P137--140socR9'!E170:F170</f>
        <v>4.9704133897410227E-2</v>
      </c>
      <c r="F170" s="2292"/>
      <c r="G170" s="195">
        <f>'[8]P137--140socR9'!G170</f>
        <v>7249</v>
      </c>
      <c r="H170" s="135" t="s">
        <v>225</v>
      </c>
    </row>
    <row r="171" spans="1:8" ht="18" customHeight="1" thickBot="1">
      <c r="A171" s="1199" t="s">
        <v>162</v>
      </c>
      <c r="B171" s="2293">
        <f>'[8]P137--140socR9'!B171:C171</f>
        <v>8.3689741915388471E-2</v>
      </c>
      <c r="C171" s="2293"/>
      <c r="D171" s="1203">
        <f>'[8]P137--140socR9'!D171</f>
        <v>158793</v>
      </c>
      <c r="E171" s="2293">
        <f>'[8]P137--140socR9'!E171:F171</f>
        <v>6.90736790340052E-2</v>
      </c>
      <c r="F171" s="2293"/>
      <c r="G171" s="1205">
        <f>'[8]P137--140socR9'!G171</f>
        <v>10394</v>
      </c>
      <c r="H171" s="1204" t="s">
        <v>427</v>
      </c>
    </row>
    <row r="172" spans="1:8" ht="15" customHeight="1" thickTop="1">
      <c r="A172" s="102" t="s">
        <v>437</v>
      </c>
      <c r="B172" s="7"/>
      <c r="C172" s="7"/>
      <c r="D172" s="7"/>
      <c r="E172" s="7"/>
      <c r="F172" s="7"/>
      <c r="G172" s="7"/>
      <c r="H172" s="118" t="s">
        <v>429</v>
      </c>
    </row>
    <row r="173" spans="1:8" ht="15" customHeight="1">
      <c r="A173" s="102" t="s">
        <v>431</v>
      </c>
      <c r="B173" s="7"/>
      <c r="C173" s="7"/>
      <c r="D173" s="7"/>
      <c r="E173" s="7"/>
      <c r="F173" s="7"/>
      <c r="G173" s="7"/>
      <c r="H173" s="118" t="s">
        <v>430</v>
      </c>
    </row>
    <row r="174" spans="1:8" ht="15" customHeight="1">
      <c r="A174" s="102" t="s">
        <v>403</v>
      </c>
      <c r="B174" s="7"/>
      <c r="C174" s="7"/>
      <c r="D174" s="7"/>
      <c r="E174" s="7"/>
      <c r="F174" s="7"/>
      <c r="G174" s="7"/>
      <c r="H174" s="118" t="s">
        <v>606</v>
      </c>
    </row>
    <row r="175" spans="1:8" ht="22.5" customHeight="1" thickBot="1">
      <c r="A175" s="924"/>
      <c r="B175" s="925"/>
      <c r="C175" s="925"/>
      <c r="D175" s="925"/>
      <c r="E175" s="925"/>
      <c r="F175" s="925"/>
      <c r="G175" s="925"/>
      <c r="H175" s="926"/>
    </row>
    <row r="176" spans="1:8" ht="13.5" customHeight="1" thickTop="1">
      <c r="A176" s="927"/>
      <c r="B176" s="942"/>
      <c r="C176" s="942"/>
      <c r="D176" s="942"/>
      <c r="E176" s="942"/>
      <c r="F176" s="942"/>
      <c r="G176" s="942"/>
      <c r="H176" s="943"/>
    </row>
    <row r="177" spans="1:8" ht="18" customHeight="1">
      <c r="A177" s="7"/>
      <c r="B177" s="7"/>
      <c r="C177" s="7"/>
      <c r="D177" s="7"/>
      <c r="E177" s="7"/>
      <c r="F177" s="7"/>
      <c r="G177" s="7"/>
    </row>
    <row r="178" spans="1:8" ht="18" customHeight="1">
      <c r="A178" s="426" t="s">
        <v>96</v>
      </c>
      <c r="B178" s="427"/>
      <c r="G178" s="427"/>
      <c r="H178" s="428" t="s">
        <v>228</v>
      </c>
    </row>
    <row r="179" spans="1:8" ht="18" customHeight="1">
      <c r="A179" s="44"/>
      <c r="B179" s="20"/>
      <c r="C179" s="39"/>
      <c r="D179" s="39"/>
      <c r="E179" s="39"/>
      <c r="F179" s="39"/>
      <c r="G179" s="39"/>
    </row>
    <row r="180" spans="1:8" ht="18" customHeight="1" thickBot="1">
      <c r="A180" s="2297" t="s">
        <v>177</v>
      </c>
      <c r="B180" s="2297"/>
      <c r="H180" s="107" t="s">
        <v>234</v>
      </c>
    </row>
    <row r="181" spans="1:8" ht="18" customHeight="1" thickTop="1">
      <c r="A181" s="1208"/>
      <c r="B181" s="2296" t="s">
        <v>191</v>
      </c>
      <c r="C181" s="2296"/>
      <c r="D181" s="2296" t="s">
        <v>200</v>
      </c>
      <c r="E181" s="2296"/>
      <c r="F181" s="2294" t="s">
        <v>229</v>
      </c>
      <c r="G181" s="2294"/>
      <c r="H181" s="1209"/>
    </row>
    <row r="182" spans="1:8" ht="18" customHeight="1">
      <c r="A182" s="67"/>
      <c r="B182" s="2295" t="s">
        <v>4</v>
      </c>
      <c r="C182" s="2295"/>
      <c r="D182" s="2295" t="s">
        <v>6</v>
      </c>
      <c r="E182" s="2295"/>
      <c r="F182" s="2295" t="s">
        <v>100</v>
      </c>
      <c r="G182" s="2295"/>
      <c r="H182" s="136"/>
    </row>
    <row r="183" spans="1:8" ht="18" customHeight="1">
      <c r="A183" s="31"/>
      <c r="B183" s="1097">
        <v>2017</v>
      </c>
      <c r="C183" s="1097">
        <v>2016</v>
      </c>
      <c r="D183" s="1097">
        <v>2017</v>
      </c>
      <c r="E183" s="1097">
        <v>2016</v>
      </c>
      <c r="F183" s="1097">
        <v>2017</v>
      </c>
      <c r="G183" s="1097">
        <v>2016</v>
      </c>
      <c r="H183" s="115"/>
    </row>
    <row r="184" spans="1:8" ht="18" customHeight="1">
      <c r="A184" s="137" t="s">
        <v>126</v>
      </c>
      <c r="B184" s="277" t="s">
        <v>871</v>
      </c>
      <c r="C184" s="277" t="s">
        <v>871</v>
      </c>
      <c r="D184" s="277" t="s">
        <v>871</v>
      </c>
      <c r="E184" s="277" t="s">
        <v>871</v>
      </c>
      <c r="F184" s="277" t="s">
        <v>871</v>
      </c>
      <c r="G184" s="277" t="s">
        <v>871</v>
      </c>
      <c r="H184" s="139" t="s">
        <v>230</v>
      </c>
    </row>
    <row r="185" spans="1:8" ht="18" customHeight="1">
      <c r="A185" s="60" t="s">
        <v>467</v>
      </c>
      <c r="B185" s="271">
        <f t="shared" ref="B185:B189" si="0">F185+D185</f>
        <v>166</v>
      </c>
      <c r="C185" s="277">
        <f t="shared" ref="C185:C189" si="1">G185+E185</f>
        <v>163</v>
      </c>
      <c r="D185" s="271">
        <v>9</v>
      </c>
      <c r="E185" s="1914">
        <v>9</v>
      </c>
      <c r="F185" s="271">
        <v>157</v>
      </c>
      <c r="G185" s="1914">
        <v>154</v>
      </c>
      <c r="H185" s="139" t="s">
        <v>486</v>
      </c>
    </row>
    <row r="186" spans="1:8" ht="18" customHeight="1">
      <c r="A186" s="60" t="s">
        <v>181</v>
      </c>
      <c r="B186" s="271">
        <f t="shared" si="0"/>
        <v>18</v>
      </c>
      <c r="C186" s="277">
        <f t="shared" si="1"/>
        <v>18</v>
      </c>
      <c r="D186" s="271">
        <v>1</v>
      </c>
      <c r="E186" s="271">
        <v>1</v>
      </c>
      <c r="F186" s="271">
        <v>17</v>
      </c>
      <c r="G186" s="1914">
        <v>17</v>
      </c>
      <c r="H186" s="139" t="s">
        <v>231</v>
      </c>
    </row>
    <row r="187" spans="1:8" ht="18" customHeight="1">
      <c r="A187" s="60" t="s">
        <v>97</v>
      </c>
      <c r="B187" s="271">
        <f t="shared" si="0"/>
        <v>115</v>
      </c>
      <c r="C187" s="277">
        <f t="shared" si="1"/>
        <v>110</v>
      </c>
      <c r="D187" s="271">
        <v>6</v>
      </c>
      <c r="E187" s="271">
        <v>6</v>
      </c>
      <c r="F187" s="271">
        <v>109</v>
      </c>
      <c r="G187" s="271">
        <v>104</v>
      </c>
      <c r="H187" s="139" t="s">
        <v>485</v>
      </c>
    </row>
    <row r="188" spans="1:8" ht="18" customHeight="1">
      <c r="A188" s="60" t="s">
        <v>98</v>
      </c>
      <c r="B188" s="271">
        <f t="shared" si="0"/>
        <v>84</v>
      </c>
      <c r="C188" s="277">
        <f t="shared" si="1"/>
        <v>84</v>
      </c>
      <c r="D188" s="271">
        <v>18</v>
      </c>
      <c r="E188" s="277">
        <v>18</v>
      </c>
      <c r="F188" s="271">
        <v>66</v>
      </c>
      <c r="G188" s="277">
        <v>66</v>
      </c>
      <c r="H188" s="139" t="s">
        <v>436</v>
      </c>
    </row>
    <row r="189" spans="1:8" ht="18" customHeight="1">
      <c r="A189" s="60" t="s">
        <v>99</v>
      </c>
      <c r="B189" s="271">
        <f t="shared" si="0"/>
        <v>198</v>
      </c>
      <c r="C189" s="277">
        <f t="shared" si="1"/>
        <v>192</v>
      </c>
      <c r="D189" s="1804">
        <v>0</v>
      </c>
      <c r="E189" s="1804">
        <v>0</v>
      </c>
      <c r="F189" s="271">
        <v>198</v>
      </c>
      <c r="G189" s="271">
        <v>192</v>
      </c>
      <c r="H189" s="139" t="s">
        <v>232</v>
      </c>
    </row>
    <row r="190" spans="1:8" ht="18" customHeight="1" thickBot="1">
      <c r="A190" s="1206" t="s">
        <v>178</v>
      </c>
      <c r="B190" s="1202">
        <f>F190+D190</f>
        <v>54</v>
      </c>
      <c r="C190" s="1202">
        <f>G190+E190</f>
        <v>51</v>
      </c>
      <c r="D190" s="1202">
        <v>16</v>
      </c>
      <c r="E190" s="1202">
        <v>15</v>
      </c>
      <c r="F190" s="1202">
        <v>38</v>
      </c>
      <c r="G190" s="1202">
        <v>36</v>
      </c>
      <c r="H190" s="1207" t="s">
        <v>233</v>
      </c>
    </row>
    <row r="191" spans="1:8" ht="18" customHeight="1" thickTop="1">
      <c r="A191" s="98" t="s">
        <v>1226</v>
      </c>
      <c r="H191" s="81" t="s">
        <v>1227</v>
      </c>
    </row>
    <row r="192" spans="1:8" ht="18" customHeight="1">
      <c r="A192" s="17"/>
    </row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spans="1:8" ht="18" customHeight="1"/>
    <row r="226" spans="1:8" ht="18" customHeight="1"/>
    <row r="227" spans="1:8" ht="18" customHeight="1"/>
    <row r="228" spans="1:8" ht="18" customHeight="1"/>
    <row r="229" spans="1:8" ht="18" customHeight="1"/>
    <row r="230" spans="1:8" ht="18" customHeight="1"/>
    <row r="231" spans="1:8" ht="18" customHeight="1"/>
    <row r="232" spans="1:8" ht="28.5" customHeight="1"/>
    <row r="233" spans="1:8" ht="18" customHeight="1" thickBot="1"/>
    <row r="234" spans="1:8" ht="13.5" customHeight="1" thickTop="1">
      <c r="A234" s="914"/>
      <c r="B234" s="914"/>
      <c r="C234" s="914"/>
      <c r="D234" s="914"/>
      <c r="E234" s="914"/>
      <c r="F234" s="914"/>
      <c r="G234" s="914"/>
      <c r="H234" s="914"/>
    </row>
  </sheetData>
  <mergeCells count="63">
    <mergeCell ref="B167:C167"/>
    <mergeCell ref="E167:F167"/>
    <mergeCell ref="B170:C170"/>
    <mergeCell ref="E170:F170"/>
    <mergeCell ref="B171:C171"/>
    <mergeCell ref="E171:F171"/>
    <mergeCell ref="B163:C163"/>
    <mergeCell ref="E163:F163"/>
    <mergeCell ref="B164:C164"/>
    <mergeCell ref="E164:F164"/>
    <mergeCell ref="B166:C166"/>
    <mergeCell ref="E166:F166"/>
    <mergeCell ref="A180:B180"/>
    <mergeCell ref="B181:C181"/>
    <mergeCell ref="D181:E181"/>
    <mergeCell ref="F181:G181"/>
    <mergeCell ref="B182:C182"/>
    <mergeCell ref="D182:E182"/>
    <mergeCell ref="F182:G182"/>
    <mergeCell ref="A151:B151"/>
    <mergeCell ref="A152:C152"/>
    <mergeCell ref="B153:C153"/>
    <mergeCell ref="F153:G153"/>
    <mergeCell ref="B154:C154"/>
    <mergeCell ref="F154:G154"/>
    <mergeCell ref="B122:C122"/>
    <mergeCell ref="F122:G122"/>
    <mergeCell ref="B136:C136"/>
    <mergeCell ref="F136:G136"/>
    <mergeCell ref="B137:C137"/>
    <mergeCell ref="F137:G137"/>
    <mergeCell ref="B98:C98"/>
    <mergeCell ref="D98:E98"/>
    <mergeCell ref="F98:G98"/>
    <mergeCell ref="B121:C121"/>
    <mergeCell ref="F121:G121"/>
    <mergeCell ref="E40:G40"/>
    <mergeCell ref="E62:G62"/>
    <mergeCell ref="E79:G79"/>
    <mergeCell ref="B97:C97"/>
    <mergeCell ref="D97:E97"/>
    <mergeCell ref="F97:G97"/>
    <mergeCell ref="F27:H27"/>
    <mergeCell ref="B29:C29"/>
    <mergeCell ref="D29:E29"/>
    <mergeCell ref="F29:G29"/>
    <mergeCell ref="B30:C30"/>
    <mergeCell ref="D30:E30"/>
    <mergeCell ref="F30:G30"/>
    <mergeCell ref="F17:H17"/>
    <mergeCell ref="B19:C19"/>
    <mergeCell ref="D19:E19"/>
    <mergeCell ref="F19:G19"/>
    <mergeCell ref="B20:C20"/>
    <mergeCell ref="D20:E20"/>
    <mergeCell ref="F20:G20"/>
    <mergeCell ref="D13:E13"/>
    <mergeCell ref="B8:C8"/>
    <mergeCell ref="D8:E8"/>
    <mergeCell ref="F8:G8"/>
    <mergeCell ref="B9:C9"/>
    <mergeCell ref="D9:E9"/>
    <mergeCell ref="F9:G9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>
  <sheetPr codeName="Feuil59"/>
  <dimension ref="A1:N347"/>
  <sheetViews>
    <sheetView showGridLines="0" topLeftCell="A7" zoomScaleNormal="100" workbookViewId="0">
      <selection activeCell="P22" sqref="P22"/>
    </sheetView>
  </sheetViews>
  <sheetFormatPr baseColWidth="10" defaultColWidth="9.33203125" defaultRowHeight="12.75"/>
  <cols>
    <col min="1" max="1" width="25.1640625" style="81" customWidth="1"/>
    <col min="2" max="2" width="10.6640625" style="81" customWidth="1"/>
    <col min="3" max="3" width="10.33203125" style="81" customWidth="1"/>
    <col min="4" max="4" width="8.83203125" style="81" customWidth="1"/>
    <col min="5" max="6" width="9.83203125" style="81" customWidth="1"/>
    <col min="7" max="7" width="9.33203125" style="81" customWidth="1"/>
    <col min="8" max="8" width="9.83203125" style="81" customWidth="1"/>
    <col min="9" max="9" width="9.5" style="81" customWidth="1"/>
    <col min="10" max="10" width="10.33203125" style="81" customWidth="1"/>
    <col min="11" max="11" width="8.83203125" style="81" customWidth="1"/>
    <col min="12" max="12" width="8" style="81" customWidth="1"/>
    <col min="13" max="13" width="11.6640625" style="81" customWidth="1"/>
    <col min="14" max="16384" width="9.33203125" style="81"/>
  </cols>
  <sheetData>
    <row r="1" spans="1:13" ht="15" customHeight="1"/>
    <row r="2" spans="1:13" ht="21" customHeight="1">
      <c r="A2" s="260" t="s">
        <v>235</v>
      </c>
      <c r="M2" s="261" t="s">
        <v>236</v>
      </c>
    </row>
    <row r="3" spans="1:13" ht="18" customHeight="1">
      <c r="A3" s="262"/>
    </row>
    <row r="4" spans="1:13" ht="18" customHeight="1">
      <c r="A4" s="431" t="s">
        <v>122</v>
      </c>
      <c r="B4" s="427"/>
      <c r="C4" s="668"/>
      <c r="K4" s="427"/>
      <c r="L4" s="427"/>
      <c r="M4" s="428" t="s">
        <v>237</v>
      </c>
    </row>
    <row r="5" spans="1:13" s="263" customFormat="1" ht="18" customHeight="1">
      <c r="A5" s="719"/>
    </row>
    <row r="6" spans="1:13" ht="18" customHeight="1" thickBot="1">
      <c r="A6" s="150" t="s">
        <v>110</v>
      </c>
      <c r="M6" s="107" t="s">
        <v>238</v>
      </c>
    </row>
    <row r="7" spans="1:13" ht="18" customHeight="1" thickTop="1">
      <c r="A7" s="1218"/>
      <c r="B7" s="1218"/>
      <c r="C7" s="1218"/>
      <c r="D7" s="1580" t="s">
        <v>244</v>
      </c>
      <c r="E7" s="1218"/>
      <c r="F7" s="1218"/>
      <c r="G7" s="1218"/>
      <c r="H7" s="1218"/>
      <c r="I7" s="1580" t="s">
        <v>243</v>
      </c>
      <c r="J7" s="1218"/>
      <c r="K7" s="1219"/>
      <c r="L7" s="1219"/>
      <c r="M7" s="1218"/>
    </row>
    <row r="8" spans="1:13" ht="18" customHeight="1">
      <c r="A8" s="95" t="s">
        <v>68</v>
      </c>
      <c r="B8" s="143"/>
      <c r="C8" s="143"/>
      <c r="D8" s="1581" t="s">
        <v>148</v>
      </c>
      <c r="E8" s="143"/>
      <c r="F8" s="1581"/>
      <c r="G8" s="143"/>
      <c r="H8" s="143"/>
      <c r="I8" s="1581" t="s">
        <v>182</v>
      </c>
      <c r="J8" s="143"/>
      <c r="K8" s="143"/>
      <c r="L8" s="143"/>
      <c r="M8" s="144" t="s">
        <v>239</v>
      </c>
    </row>
    <row r="9" spans="1:13" ht="23.1" customHeight="1">
      <c r="A9" s="95"/>
      <c r="B9" s="31"/>
      <c r="C9" s="1097" t="s">
        <v>1220</v>
      </c>
      <c r="E9" s="1097" t="s">
        <v>1252</v>
      </c>
      <c r="F9" s="1097"/>
      <c r="G9" s="1097"/>
      <c r="H9" s="1097" t="s">
        <v>1220</v>
      </c>
      <c r="I9" s="264"/>
      <c r="J9" s="1097" t="s">
        <v>1252</v>
      </c>
      <c r="K9" s="140"/>
      <c r="L9" s="140"/>
      <c r="M9" s="145"/>
    </row>
    <row r="10" spans="1:13" ht="23.1" customHeight="1">
      <c r="A10" s="232" t="s">
        <v>69</v>
      </c>
      <c r="B10" s="232"/>
      <c r="C10" s="247">
        <f>'[6]P141--146écoR9'!C10</f>
        <v>2342.9</v>
      </c>
      <c r="D10" s="247"/>
      <c r="E10" s="247">
        <f>'[6]P141--146écoR9'!E10</f>
        <v>486.8</v>
      </c>
      <c r="F10" s="247"/>
      <c r="G10" s="247"/>
      <c r="H10" s="247">
        <f>'[6]P141--146écoR9'!H10</f>
        <v>257.60000000000002</v>
      </c>
      <c r="I10" s="247"/>
      <c r="J10" s="247">
        <f>'[6]P141--146écoR9'!J10</f>
        <v>64.3</v>
      </c>
      <c r="K10" s="721"/>
      <c r="L10" s="721"/>
      <c r="M10" s="511" t="s">
        <v>240</v>
      </c>
    </row>
    <row r="11" spans="1:13" ht="23.1" customHeight="1">
      <c r="A11" s="269" t="s">
        <v>446</v>
      </c>
      <c r="B11" s="269"/>
      <c r="C11" s="247">
        <f>'[6]P141--146écoR9'!C11</f>
        <v>284.2</v>
      </c>
      <c r="D11" s="268"/>
      <c r="E11" s="247">
        <f>'[6]P141--146écoR9'!E11</f>
        <v>71</v>
      </c>
      <c r="F11" s="247"/>
      <c r="G11" s="271"/>
      <c r="H11" s="247">
        <f>'[6]P141--146écoR9'!H11</f>
        <v>19.8</v>
      </c>
      <c r="I11" s="268"/>
      <c r="J11" s="247">
        <f>'[6]P141--146écoR9'!J11</f>
        <v>5</v>
      </c>
      <c r="K11" s="247"/>
      <c r="L11" s="247"/>
      <c r="M11" s="512" t="s">
        <v>449</v>
      </c>
    </row>
    <row r="12" spans="1:13" ht="23.1" customHeight="1">
      <c r="A12" s="269" t="s">
        <v>447</v>
      </c>
      <c r="B12" s="269"/>
      <c r="C12" s="247">
        <f>'[6]P141--146écoR9'!C12</f>
        <v>1137.0999999999999</v>
      </c>
      <c r="D12" s="268"/>
      <c r="E12" s="247">
        <f>'[6]P141--146écoR9'!E12</f>
        <v>220</v>
      </c>
      <c r="F12" s="247"/>
      <c r="G12" s="271"/>
      <c r="H12" s="247">
        <f>'[6]P141--146écoR9'!H12</f>
        <v>84.4</v>
      </c>
      <c r="I12" s="268"/>
      <c r="J12" s="247">
        <f>'[6]P141--146écoR9'!J12</f>
        <v>13.1</v>
      </c>
      <c r="K12" s="247"/>
      <c r="L12" s="247"/>
      <c r="M12" s="512" t="s">
        <v>450</v>
      </c>
    </row>
    <row r="13" spans="1:13" ht="23.1" customHeight="1">
      <c r="A13" s="269" t="s">
        <v>448</v>
      </c>
      <c r="B13" s="269"/>
      <c r="C13" s="247">
        <f>'[6]P141--146écoR9'!C13</f>
        <v>914.7</v>
      </c>
      <c r="D13" s="268"/>
      <c r="E13" s="247">
        <f>'[6]P141--146écoR9'!E13</f>
        <v>185.4</v>
      </c>
      <c r="F13" s="247"/>
      <c r="G13" s="271"/>
      <c r="H13" s="247">
        <f>'[6]P141--146écoR9'!H13</f>
        <v>152.9</v>
      </c>
      <c r="I13" s="268"/>
      <c r="J13" s="247">
        <f>'[6]P141--146écoR9'!J13</f>
        <v>45.5</v>
      </c>
      <c r="K13" s="247"/>
      <c r="L13" s="247"/>
      <c r="M13" s="512" t="s">
        <v>451</v>
      </c>
    </row>
    <row r="14" spans="1:13" ht="23.1" customHeight="1">
      <c r="A14" s="269" t="s">
        <v>70</v>
      </c>
      <c r="B14" s="269"/>
      <c r="C14" s="247">
        <f>'[6]P141--146écoR9'!C14</f>
        <v>0.5</v>
      </c>
      <c r="D14" s="268"/>
      <c r="E14" s="247">
        <f>'[6]P141--146écoR9'!E14</f>
        <v>1</v>
      </c>
      <c r="F14" s="247"/>
      <c r="G14" s="271"/>
      <c r="H14" s="247">
        <f>'[6]P141--146écoR9'!H14</f>
        <v>0.1</v>
      </c>
      <c r="I14" s="268"/>
      <c r="J14" s="247">
        <f>'[6]P141--146écoR9'!J14</f>
        <v>0.1</v>
      </c>
      <c r="K14" s="247"/>
      <c r="L14" s="247"/>
      <c r="M14" s="512" t="s">
        <v>241</v>
      </c>
    </row>
    <row r="15" spans="1:13" ht="23.1" customHeight="1">
      <c r="A15" s="269" t="s">
        <v>1099</v>
      </c>
      <c r="B15" s="269"/>
      <c r="C15" s="2171">
        <f>'[6]P141--146écoR9'!C15</f>
        <v>0</v>
      </c>
      <c r="D15" s="2171"/>
      <c r="E15" s="2171">
        <f>'[6]P141--146écoR9'!E15</f>
        <v>0</v>
      </c>
      <c r="F15" s="2171"/>
      <c r="G15" s="2171"/>
      <c r="H15" s="2171">
        <f>'[6]P141--146écoR9'!H15</f>
        <v>0</v>
      </c>
      <c r="I15" s="2171"/>
      <c r="J15" s="2171">
        <f>'[6]P141--146écoR9'!J15</f>
        <v>0</v>
      </c>
      <c r="K15" s="247"/>
      <c r="L15" s="247"/>
      <c r="M15" s="512" t="s">
        <v>1098</v>
      </c>
    </row>
    <row r="16" spans="1:13" ht="23.1" customHeight="1" thickBot="1">
      <c r="A16" s="2075" t="s">
        <v>71</v>
      </c>
      <c r="B16" s="2075"/>
      <c r="C16" s="1917">
        <f>'[6]P141--146écoR9'!C16</f>
        <v>0</v>
      </c>
      <c r="D16" s="1917"/>
      <c r="E16" s="1917">
        <f>'[6]P141--146écoR9'!E16</f>
        <v>0</v>
      </c>
      <c r="F16" s="1917"/>
      <c r="G16" s="1917"/>
      <c r="H16" s="1917">
        <f>'[6]P141--146écoR9'!H16</f>
        <v>0</v>
      </c>
      <c r="I16" s="1917"/>
      <c r="J16" s="1917">
        <f>'[6]P141--146écoR9'!J16</f>
        <v>0</v>
      </c>
      <c r="K16" s="1816"/>
      <c r="L16" s="1816"/>
      <c r="M16" s="2088" t="s">
        <v>242</v>
      </c>
    </row>
    <row r="17" spans="1:14" ht="1.5" customHeight="1" thickTop="1">
      <c r="A17" s="237"/>
      <c r="B17" s="237"/>
      <c r="C17" s="336"/>
      <c r="D17" s="2162"/>
      <c r="E17" s="336"/>
      <c r="F17" s="336"/>
      <c r="G17" s="340"/>
      <c r="H17" s="336"/>
      <c r="I17" s="2162"/>
      <c r="J17" s="336"/>
      <c r="K17" s="728"/>
      <c r="L17" s="728"/>
      <c r="M17" s="2087"/>
    </row>
    <row r="18" spans="1:14" ht="1.5" customHeight="1">
      <c r="A18" s="237"/>
      <c r="B18" s="237"/>
      <c r="C18" s="336"/>
      <c r="D18" s="2162"/>
      <c r="E18" s="336"/>
      <c r="F18" s="336"/>
      <c r="G18" s="336"/>
      <c r="H18" s="336"/>
      <c r="I18" s="2162"/>
      <c r="J18" s="336"/>
      <c r="K18" s="728"/>
      <c r="L18" s="728"/>
      <c r="M18" s="2087"/>
    </row>
    <row r="19" spans="1:14" ht="10.5" customHeight="1">
      <c r="A19" s="237"/>
      <c r="B19" s="237"/>
      <c r="C19" s="336"/>
      <c r="D19" s="2162"/>
      <c r="E19" s="336"/>
      <c r="F19" s="336"/>
      <c r="G19" s="336"/>
      <c r="H19" s="336"/>
      <c r="I19" s="2162"/>
      <c r="J19" s="336"/>
      <c r="K19" s="728"/>
      <c r="L19" s="728"/>
      <c r="M19" s="2087"/>
    </row>
    <row r="20" spans="1:14" ht="10.5" customHeight="1">
      <c r="A20" s="237"/>
      <c r="B20" s="237"/>
      <c r="C20" s="336"/>
      <c r="D20" s="2162"/>
      <c r="E20" s="336"/>
      <c r="F20" s="336"/>
      <c r="G20" s="336"/>
      <c r="H20" s="336"/>
      <c r="I20" s="2162"/>
      <c r="J20" s="336"/>
      <c r="K20" s="728"/>
      <c r="L20" s="728"/>
      <c r="M20" s="2087"/>
    </row>
    <row r="21" spans="1:14" ht="10.5" customHeight="1"/>
    <row r="22" spans="1:14" ht="15.75" customHeight="1" thickBot="1">
      <c r="A22" s="47" t="s">
        <v>127</v>
      </c>
      <c r="B22" s="676"/>
      <c r="C22" s="280"/>
      <c r="D22" s="676"/>
      <c r="E22" s="280"/>
      <c r="F22" s="676"/>
      <c r="G22" s="676"/>
      <c r="H22" s="280"/>
      <c r="I22" s="676"/>
      <c r="J22" s="280"/>
      <c r="K22" s="676"/>
      <c r="L22" s="676"/>
      <c r="M22" s="445" t="s">
        <v>246</v>
      </c>
      <c r="N22" s="725"/>
    </row>
    <row r="23" spans="1:14" ht="18" customHeight="1" thickTop="1">
      <c r="A23" s="1218"/>
      <c r="B23" s="1220"/>
      <c r="C23" s="1220"/>
      <c r="D23" s="1580" t="s">
        <v>245</v>
      </c>
      <c r="E23" s="1220"/>
      <c r="F23" s="1218"/>
      <c r="G23" s="1220"/>
      <c r="H23" s="1220"/>
      <c r="I23" s="1580" t="s">
        <v>484</v>
      </c>
      <c r="J23" s="1220"/>
      <c r="K23" s="1218"/>
      <c r="L23" s="1218"/>
      <c r="M23" s="1218"/>
      <c r="N23" s="725"/>
    </row>
    <row r="24" spans="1:14" ht="18" customHeight="1">
      <c r="A24" s="232"/>
      <c r="B24" s="69"/>
      <c r="C24" s="69"/>
      <c r="D24" s="615" t="s">
        <v>80</v>
      </c>
      <c r="E24" s="69"/>
      <c r="F24" s="69"/>
      <c r="G24" s="69"/>
      <c r="H24" s="69"/>
      <c r="I24" s="615" t="s">
        <v>79</v>
      </c>
      <c r="J24" s="69"/>
      <c r="K24" s="69"/>
      <c r="L24" s="69"/>
      <c r="M24" s="69"/>
      <c r="N24" s="725"/>
    </row>
    <row r="25" spans="1:14" ht="18" customHeight="1">
      <c r="A25" s="269"/>
      <c r="B25" s="1097"/>
      <c r="C25" s="1097" t="s">
        <v>1220</v>
      </c>
      <c r="E25" s="1097" t="s">
        <v>1252</v>
      </c>
      <c r="F25" s="1097"/>
      <c r="G25" s="1097"/>
      <c r="H25" s="1097" t="s">
        <v>1220</v>
      </c>
      <c r="I25" s="264"/>
      <c r="J25" s="1097" t="s">
        <v>1252</v>
      </c>
      <c r="K25" s="140"/>
      <c r="L25" s="69"/>
      <c r="M25" s="142"/>
      <c r="N25" s="725"/>
    </row>
    <row r="26" spans="1:14" ht="18" customHeight="1" thickBot="1">
      <c r="A26" s="2075" t="s">
        <v>127</v>
      </c>
      <c r="B26" s="2070"/>
      <c r="C26" s="1815">
        <f>'[6]P141--146écoR9'!C26</f>
        <v>812836.8</v>
      </c>
      <c r="D26" s="1815"/>
      <c r="E26" s="1815">
        <f>'[6]P141--146écoR9'!E26</f>
        <v>592979.19999999995</v>
      </c>
      <c r="F26" s="2072"/>
      <c r="G26" s="2072"/>
      <c r="H26" s="1815">
        <f>'[6]P141--146écoR9'!H26</f>
        <v>40065</v>
      </c>
      <c r="I26" s="1815"/>
      <c r="J26" s="1815">
        <f>'[6]P141--146écoR9'!J26</f>
        <v>39977</v>
      </c>
      <c r="K26" s="2070"/>
      <c r="L26" s="2070"/>
      <c r="M26" s="2070" t="s">
        <v>246</v>
      </c>
      <c r="N26" s="725"/>
    </row>
    <row r="27" spans="1:14" ht="18" customHeight="1" thickTop="1">
      <c r="A27" s="47"/>
      <c r="B27" s="728"/>
      <c r="C27" s="157"/>
      <c r="D27" s="156"/>
      <c r="E27" s="156"/>
      <c r="F27" s="156"/>
      <c r="G27" s="156"/>
      <c r="H27" s="156"/>
      <c r="I27" s="157"/>
      <c r="J27" s="156"/>
      <c r="K27" s="728"/>
      <c r="L27" s="728"/>
      <c r="M27" s="1098"/>
      <c r="N27" s="725"/>
    </row>
    <row r="28" spans="1:14" ht="18" customHeight="1">
      <c r="N28" s="725"/>
    </row>
    <row r="29" spans="1:14" ht="18" customHeight="1" thickBot="1">
      <c r="A29" s="2" t="s">
        <v>165</v>
      </c>
      <c r="M29" s="114" t="s">
        <v>247</v>
      </c>
      <c r="N29" s="725"/>
    </row>
    <row r="30" spans="1:14" ht="18" customHeight="1" thickTop="1">
      <c r="A30" s="1221"/>
      <c r="B30" s="1586"/>
      <c r="C30" s="2333" t="s">
        <v>250</v>
      </c>
      <c r="D30" s="2333"/>
      <c r="E30" s="1586"/>
      <c r="F30" s="2333" t="s">
        <v>249</v>
      </c>
      <c r="G30" s="2333"/>
      <c r="H30" s="1586"/>
      <c r="I30" s="2333" t="s">
        <v>248</v>
      </c>
      <c r="J30" s="2333"/>
      <c r="K30" s="1219"/>
      <c r="L30" s="1219"/>
      <c r="M30" s="1218"/>
      <c r="N30" s="725"/>
    </row>
    <row r="31" spans="1:14" ht="18" customHeight="1">
      <c r="A31" s="232"/>
      <c r="B31" s="69"/>
      <c r="C31" s="2302" t="s">
        <v>83</v>
      </c>
      <c r="D31" s="2302"/>
      <c r="E31" s="69"/>
      <c r="F31" s="2302" t="s">
        <v>82</v>
      </c>
      <c r="G31" s="2302"/>
      <c r="H31" s="69"/>
      <c r="I31" s="2302" t="s">
        <v>81</v>
      </c>
      <c r="J31" s="2302"/>
      <c r="K31" s="69"/>
      <c r="L31" s="69"/>
      <c r="M31" s="142"/>
      <c r="N31" s="83"/>
    </row>
    <row r="32" spans="1:14" ht="18" customHeight="1">
      <c r="A32" s="269"/>
      <c r="B32" s="1097"/>
      <c r="C32" s="1097">
        <v>2017</v>
      </c>
      <c r="D32" s="1097">
        <v>2016</v>
      </c>
      <c r="E32" s="2028"/>
      <c r="F32" s="1097">
        <v>2017</v>
      </c>
      <c r="G32" s="1097">
        <v>2016</v>
      </c>
      <c r="H32" s="2028"/>
      <c r="I32" s="1097">
        <v>2017</v>
      </c>
      <c r="J32" s="1097">
        <v>2016</v>
      </c>
      <c r="K32" s="69"/>
      <c r="L32" s="69"/>
      <c r="M32" s="142"/>
      <c r="N32" s="725"/>
    </row>
    <row r="33" spans="1:14" ht="18" customHeight="1" thickBot="1">
      <c r="A33" s="81" t="s">
        <v>1228</v>
      </c>
      <c r="B33" s="2176"/>
      <c r="C33" s="2181">
        <f>'[6]P141--146écoR9'!C33</f>
        <v>951.9</v>
      </c>
      <c r="D33" s="1813">
        <f>'[6]P141--146écoR9'!D33</f>
        <v>918.1</v>
      </c>
      <c r="E33" s="2181"/>
      <c r="F33" s="2181">
        <f>'[6]P141--146écoR9'!F33</f>
        <v>1119.7</v>
      </c>
      <c r="G33" s="2181">
        <f>'[6]P141--146écoR9'!G33</f>
        <v>867.3</v>
      </c>
      <c r="H33" s="2181"/>
      <c r="I33" s="1813">
        <f>'[6]P141--146écoR9'!I33</f>
        <v>165.1</v>
      </c>
      <c r="J33" s="2181">
        <f>'[6]P141--146écoR9'!J33</f>
        <v>213.2</v>
      </c>
      <c r="K33" s="2182"/>
      <c r="L33" s="2182"/>
      <c r="M33" s="2182" t="s">
        <v>1229</v>
      </c>
      <c r="N33" s="725"/>
    </row>
    <row r="34" spans="1:14" ht="6.75" customHeight="1" thickTop="1">
      <c r="A34" s="1228"/>
      <c r="B34" s="2177"/>
      <c r="C34" s="2178"/>
      <c r="D34" s="2178"/>
      <c r="E34" s="2178"/>
      <c r="F34" s="2178"/>
      <c r="G34" s="2178"/>
      <c r="H34" s="2178"/>
      <c r="I34" s="2178"/>
      <c r="J34" s="2178"/>
      <c r="K34" s="2177"/>
      <c r="L34" s="2177"/>
      <c r="M34" s="2180"/>
      <c r="N34" s="725"/>
    </row>
    <row r="35" spans="1:14" ht="18" customHeight="1">
      <c r="A35" s="947" t="s">
        <v>404</v>
      </c>
      <c r="B35" s="947"/>
      <c r="C35" s="947"/>
      <c r="D35" s="695"/>
      <c r="E35" s="695"/>
      <c r="F35" s="695"/>
      <c r="G35" s="695"/>
      <c r="H35" s="695"/>
      <c r="I35" s="695"/>
      <c r="J35" s="695"/>
      <c r="K35" s="695"/>
      <c r="L35" s="695"/>
      <c r="M35" s="695" t="s">
        <v>405</v>
      </c>
      <c r="N35" s="725"/>
    </row>
    <row r="36" spans="1:14" ht="18" customHeight="1">
      <c r="A36" s="456"/>
      <c r="N36" s="725"/>
    </row>
    <row r="37" spans="1:14" ht="18" customHeight="1">
      <c r="A37" s="150" t="s">
        <v>111</v>
      </c>
      <c r="M37" s="107" t="s">
        <v>441</v>
      </c>
      <c r="N37" s="725"/>
    </row>
    <row r="38" spans="1:14" ht="18" customHeight="1">
      <c r="A38" s="723" t="s">
        <v>506</v>
      </c>
      <c r="B38" s="723"/>
      <c r="M38" s="150" t="s">
        <v>392</v>
      </c>
      <c r="N38" s="725"/>
    </row>
    <row r="39" spans="1:14" ht="18" customHeight="1" thickBot="1">
      <c r="A39" s="103" t="s">
        <v>1222</v>
      </c>
      <c r="B39" s="148"/>
      <c r="M39" s="234" t="s">
        <v>1223</v>
      </c>
      <c r="N39" s="725"/>
    </row>
    <row r="40" spans="1:14" ht="18" customHeight="1" thickTop="1">
      <c r="A40" s="1220"/>
      <c r="B40" s="2294" t="s">
        <v>204</v>
      </c>
      <c r="C40" s="2294"/>
      <c r="D40" s="2294"/>
      <c r="E40" s="2294"/>
      <c r="F40" s="2294" t="s">
        <v>945</v>
      </c>
      <c r="G40" s="2294"/>
      <c r="H40" s="2294"/>
      <c r="I40" s="2294"/>
      <c r="J40" s="2294" t="s">
        <v>946</v>
      </c>
      <c r="K40" s="2294"/>
      <c r="L40" s="1594"/>
      <c r="M40" s="1218"/>
      <c r="N40" s="725"/>
    </row>
    <row r="41" spans="1:14" ht="18" customHeight="1">
      <c r="A41" s="232"/>
      <c r="B41" s="2302" t="s">
        <v>67</v>
      </c>
      <c r="C41" s="2302"/>
      <c r="D41" s="2302"/>
      <c r="E41" s="2302"/>
      <c r="F41" s="2302" t="s">
        <v>947</v>
      </c>
      <c r="G41" s="2302"/>
      <c r="H41" s="2302"/>
      <c r="I41" s="2302"/>
      <c r="J41" s="2302" t="s">
        <v>948</v>
      </c>
      <c r="K41" s="2302"/>
      <c r="L41" s="615"/>
      <c r="M41" s="142"/>
      <c r="N41" s="725"/>
    </row>
    <row r="42" spans="1:14" ht="18" customHeight="1">
      <c r="A42" s="121" t="s">
        <v>15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149" t="s">
        <v>251</v>
      </c>
      <c r="N42" s="725"/>
    </row>
    <row r="43" spans="1:14" ht="18" customHeight="1">
      <c r="A43" s="269" t="s">
        <v>18</v>
      </c>
      <c r="B43" s="2365">
        <f>'[6]P141--146écoR9'!C43</f>
        <v>8097</v>
      </c>
      <c r="C43" s="2365"/>
      <c r="D43" s="2365"/>
      <c r="E43" s="2365"/>
      <c r="F43" s="2365">
        <f>'[6]P141--146écoR9'!F43:G43</f>
        <v>7741</v>
      </c>
      <c r="G43" s="2365"/>
      <c r="H43" s="2365"/>
      <c r="I43" s="2365"/>
      <c r="J43" s="2365">
        <f>'[6]P141--146écoR9'!I43</f>
        <v>350</v>
      </c>
      <c r="K43" s="2365"/>
      <c r="L43" s="623"/>
      <c r="M43" s="139" t="s">
        <v>252</v>
      </c>
      <c r="N43" s="83"/>
    </row>
    <row r="44" spans="1:14" ht="18" customHeight="1">
      <c r="A44" s="269" t="s">
        <v>19</v>
      </c>
      <c r="B44" s="2365">
        <f>'[6]P141--146écoR9'!C44</f>
        <v>134428</v>
      </c>
      <c r="C44" s="2365"/>
      <c r="D44" s="2365"/>
      <c r="E44" s="2365"/>
      <c r="F44" s="2365">
        <f>'[6]P141--146écoR9'!F44:G44</f>
        <v>124463</v>
      </c>
      <c r="G44" s="2365"/>
      <c r="H44" s="2365"/>
      <c r="I44" s="2365"/>
      <c r="J44" s="2365">
        <f>'[6]P141--146écoR9'!I44</f>
        <v>9557</v>
      </c>
      <c r="K44" s="2365"/>
      <c r="L44" s="623"/>
      <c r="M44" s="139" t="s">
        <v>253</v>
      </c>
      <c r="N44" s="83"/>
    </row>
    <row r="45" spans="1:14" s="263" customFormat="1" ht="18" customHeight="1">
      <c r="A45" s="46" t="s">
        <v>16</v>
      </c>
      <c r="B45" s="623"/>
      <c r="C45" s="623"/>
      <c r="D45" s="623"/>
      <c r="E45" s="623"/>
      <c r="F45" s="623"/>
      <c r="G45" s="623"/>
      <c r="H45" s="623"/>
      <c r="I45" s="623"/>
      <c r="J45" s="623"/>
      <c r="K45" s="623"/>
      <c r="L45" s="623"/>
      <c r="M45" s="166" t="s">
        <v>254</v>
      </c>
    </row>
    <row r="46" spans="1:14" ht="18" customHeight="1">
      <c r="A46" s="269" t="s">
        <v>18</v>
      </c>
      <c r="B46" s="2365">
        <f>'[6]P141--146écoR9'!C46</f>
        <v>20681</v>
      </c>
      <c r="C46" s="2365"/>
      <c r="D46" s="2365"/>
      <c r="E46" s="2365"/>
      <c r="F46" s="2365">
        <f>'[6]P141--146écoR9'!F46:G46</f>
        <v>20037</v>
      </c>
      <c r="G46" s="2365"/>
      <c r="H46" s="2365"/>
      <c r="I46" s="2365"/>
      <c r="J46" s="2365">
        <f>'[6]P141--146écoR9'!I46</f>
        <v>644</v>
      </c>
      <c r="K46" s="2365"/>
      <c r="L46" s="623"/>
      <c r="M46" s="139" t="s">
        <v>252</v>
      </c>
    </row>
    <row r="47" spans="1:14" ht="18" customHeight="1">
      <c r="A47" s="269" t="s">
        <v>19</v>
      </c>
      <c r="B47" s="2365">
        <f>'[6]P141--146écoR9'!C47</f>
        <v>89808</v>
      </c>
      <c r="C47" s="2365"/>
      <c r="D47" s="2365"/>
      <c r="E47" s="2365"/>
      <c r="F47" s="2365">
        <f>'[6]P141--146écoR9'!F47:G47</f>
        <v>88121</v>
      </c>
      <c r="G47" s="2365"/>
      <c r="H47" s="2365"/>
      <c r="I47" s="2365"/>
      <c r="J47" s="2365">
        <f>'[6]P141--146écoR9'!I47</f>
        <v>1687</v>
      </c>
      <c r="K47" s="2365"/>
      <c r="L47" s="623"/>
      <c r="M47" s="139" t="s">
        <v>253</v>
      </c>
    </row>
    <row r="48" spans="1:14" ht="18" customHeight="1">
      <c r="A48" s="46" t="s">
        <v>1271</v>
      </c>
      <c r="B48" s="623"/>
      <c r="C48" s="623"/>
      <c r="D48" s="623"/>
      <c r="E48" s="623"/>
      <c r="F48" s="623"/>
      <c r="G48" s="623"/>
      <c r="H48" s="623"/>
      <c r="I48" s="623"/>
      <c r="J48" s="623"/>
      <c r="K48" s="623"/>
      <c r="L48" s="623"/>
      <c r="M48" s="149" t="s">
        <v>1270</v>
      </c>
    </row>
    <row r="49" spans="1:13" ht="18" customHeight="1">
      <c r="A49" s="269" t="s">
        <v>18</v>
      </c>
      <c r="B49" s="2365">
        <f>'[6]P141--146écoR9'!C49</f>
        <v>766</v>
      </c>
      <c r="C49" s="2365"/>
      <c r="D49" s="2365"/>
      <c r="E49" s="2365"/>
      <c r="F49" s="2365">
        <f>'[6]P141--146écoR9'!F49:G49</f>
        <v>754</v>
      </c>
      <c r="G49" s="2365"/>
      <c r="H49" s="2365"/>
      <c r="I49" s="2365"/>
      <c r="J49" s="2365">
        <f>'[6]P141--146écoR9'!I49</f>
        <v>11</v>
      </c>
      <c r="K49" s="2365"/>
      <c r="L49" s="623"/>
      <c r="M49" s="139" t="s">
        <v>252</v>
      </c>
    </row>
    <row r="50" spans="1:13" ht="18" customHeight="1">
      <c r="A50" s="269" t="s">
        <v>19</v>
      </c>
      <c r="B50" s="2365">
        <f>'[6]P141--146écoR9'!C50</f>
        <v>34962</v>
      </c>
      <c r="C50" s="2365"/>
      <c r="D50" s="2365"/>
      <c r="E50" s="2365"/>
      <c r="F50" s="2365">
        <f>'[6]P141--146écoR9'!F50:G50</f>
        <v>32741</v>
      </c>
      <c r="G50" s="2365"/>
      <c r="H50" s="2365"/>
      <c r="I50" s="2365"/>
      <c r="J50" s="2365">
        <f>'[6]P141--146écoR9'!I50</f>
        <v>2023</v>
      </c>
      <c r="K50" s="2365"/>
      <c r="L50" s="623"/>
      <c r="M50" s="139" t="s">
        <v>253</v>
      </c>
    </row>
    <row r="51" spans="1:13" ht="18" customHeight="1">
      <c r="A51" s="46" t="s">
        <v>17</v>
      </c>
      <c r="B51" s="623"/>
      <c r="C51" s="623"/>
      <c r="D51" s="623"/>
      <c r="E51" s="623"/>
      <c r="F51" s="623"/>
      <c r="G51" s="623"/>
      <c r="H51" s="623"/>
      <c r="I51" s="623"/>
      <c r="J51" s="623"/>
      <c r="K51" s="623"/>
      <c r="L51" s="623"/>
      <c r="M51" s="149" t="s">
        <v>256</v>
      </c>
    </row>
    <row r="52" spans="1:13" ht="18" customHeight="1">
      <c r="A52" s="269" t="s">
        <v>18</v>
      </c>
      <c r="B52" s="2365">
        <f>'[6]P141--146écoR9'!C52</f>
        <v>1081</v>
      </c>
      <c r="C52" s="2365"/>
      <c r="D52" s="2365"/>
      <c r="E52" s="2365"/>
      <c r="F52" s="2365">
        <f>'[6]P141--146écoR9'!F52:G52</f>
        <v>747</v>
      </c>
      <c r="G52" s="2365"/>
      <c r="H52" s="2365"/>
      <c r="I52" s="2365"/>
      <c r="J52" s="2365">
        <f>'[6]P141--146écoR9'!I52</f>
        <v>60</v>
      </c>
      <c r="K52" s="2365"/>
      <c r="L52" s="623"/>
      <c r="M52" s="139" t="s">
        <v>252</v>
      </c>
    </row>
    <row r="53" spans="1:13" ht="18" customHeight="1">
      <c r="A53" s="269" t="s">
        <v>19</v>
      </c>
      <c r="B53" s="2365">
        <f>'[6]P141--146écoR9'!C53</f>
        <v>59751</v>
      </c>
      <c r="C53" s="2365"/>
      <c r="D53" s="2365"/>
      <c r="E53" s="2365"/>
      <c r="F53" s="2365">
        <f>'[6]P141--146écoR9'!F53:G53</f>
        <v>41997</v>
      </c>
      <c r="G53" s="2365"/>
      <c r="H53" s="2365"/>
      <c r="I53" s="2365"/>
      <c r="J53" s="2365">
        <f>'[6]P141--146écoR9'!I53</f>
        <v>3258</v>
      </c>
      <c r="K53" s="2365"/>
      <c r="L53" s="623"/>
      <c r="M53" s="139" t="s">
        <v>253</v>
      </c>
    </row>
    <row r="54" spans="1:13" ht="18" customHeight="1">
      <c r="A54" s="46" t="s">
        <v>880</v>
      </c>
      <c r="B54" s="623"/>
      <c r="C54" s="623"/>
      <c r="D54" s="623"/>
      <c r="E54" s="623"/>
      <c r="F54" s="623"/>
      <c r="G54" s="623"/>
      <c r="H54" s="623"/>
      <c r="I54" s="623"/>
      <c r="J54" s="623"/>
      <c r="K54" s="623"/>
      <c r="L54" s="623"/>
      <c r="M54" s="149" t="s">
        <v>257</v>
      </c>
    </row>
    <row r="55" spans="1:13" ht="18" customHeight="1">
      <c r="A55" s="46" t="s">
        <v>18</v>
      </c>
      <c r="B55" s="2367">
        <f>'[6]P141--146écoR9'!C55</f>
        <v>30625</v>
      </c>
      <c r="C55" s="2367"/>
      <c r="D55" s="2367"/>
      <c r="E55" s="2367"/>
      <c r="F55" s="2367">
        <f>'[6]P141--146écoR9'!F55:G55</f>
        <v>29279</v>
      </c>
      <c r="G55" s="2367"/>
      <c r="H55" s="2367"/>
      <c r="I55" s="2367"/>
      <c r="J55" s="2367">
        <f>'[6]P141--146écoR9'!I55</f>
        <v>1065</v>
      </c>
      <c r="K55" s="2367"/>
      <c r="L55" s="624"/>
      <c r="M55" s="149" t="s">
        <v>252</v>
      </c>
    </row>
    <row r="56" spans="1:13" ht="18" customHeight="1" thickBot="1">
      <c r="A56" s="1196" t="s">
        <v>19</v>
      </c>
      <c r="B56" s="2386">
        <f>'[6]P141--146écoR9'!C56</f>
        <v>318949</v>
      </c>
      <c r="C56" s="2386"/>
      <c r="D56" s="2386"/>
      <c r="E56" s="2386"/>
      <c r="F56" s="2386">
        <f>'[6]P141--146écoR9'!F56:G56</f>
        <v>287322</v>
      </c>
      <c r="G56" s="2386"/>
      <c r="H56" s="2386"/>
      <c r="I56" s="2386"/>
      <c r="J56" s="2386">
        <f>'[6]P141--146écoR9'!I56</f>
        <v>16525</v>
      </c>
      <c r="K56" s="2386"/>
      <c r="L56" s="1628"/>
      <c r="M56" s="1267" t="s">
        <v>253</v>
      </c>
    </row>
    <row r="57" spans="1:13" ht="55.5" customHeight="1" thickTop="1" thickBot="1">
      <c r="A57" s="102"/>
      <c r="B57" s="102"/>
      <c r="K57" s="726"/>
      <c r="L57" s="726"/>
    </row>
    <row r="58" spans="1:13" ht="13.5" customHeight="1" thickTop="1">
      <c r="A58" s="927"/>
      <c r="B58" s="927"/>
      <c r="C58" s="928"/>
      <c r="D58" s="928"/>
      <c r="E58" s="928"/>
      <c r="F58" s="928"/>
      <c r="G58" s="928"/>
      <c r="H58" s="928"/>
      <c r="I58" s="928"/>
      <c r="J58" s="928"/>
      <c r="K58" s="964"/>
      <c r="L58" s="964"/>
      <c r="M58" s="928"/>
    </row>
    <row r="59" spans="1:13" s="317" customFormat="1" ht="18" customHeight="1">
      <c r="A59" s="895"/>
      <c r="B59" s="895"/>
      <c r="C59" s="229"/>
      <c r="D59" s="229"/>
      <c r="E59" s="229"/>
      <c r="F59" s="229"/>
      <c r="G59" s="229"/>
      <c r="H59" s="229"/>
      <c r="I59" s="229"/>
      <c r="J59" s="229"/>
      <c r="K59" s="1675"/>
      <c r="L59" s="1675"/>
      <c r="M59" s="229"/>
    </row>
    <row r="60" spans="1:13" s="302" customFormat="1" ht="18" customHeight="1" thickBot="1">
      <c r="A60" s="103" t="s">
        <v>1224</v>
      </c>
      <c r="B60" s="148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234" t="s">
        <v>1225</v>
      </c>
    </row>
    <row r="61" spans="1:13" ht="18" customHeight="1" thickTop="1">
      <c r="A61" s="1220"/>
      <c r="B61" s="2294" t="s">
        <v>204</v>
      </c>
      <c r="C61" s="2294"/>
      <c r="D61" s="2294"/>
      <c r="E61" s="2294"/>
      <c r="F61" s="2294" t="s">
        <v>945</v>
      </c>
      <c r="G61" s="2294"/>
      <c r="H61" s="2294"/>
      <c r="I61" s="2294"/>
      <c r="J61" s="2294" t="s">
        <v>946</v>
      </c>
      <c r="K61" s="2294"/>
      <c r="L61" s="1594"/>
      <c r="M61" s="1218"/>
    </row>
    <row r="62" spans="1:13" ht="18" customHeight="1">
      <c r="A62" s="232"/>
      <c r="B62" s="2302" t="s">
        <v>67</v>
      </c>
      <c r="C62" s="2302"/>
      <c r="D62" s="2302"/>
      <c r="E62" s="2302"/>
      <c r="F62" s="2302" t="s">
        <v>947</v>
      </c>
      <c r="G62" s="2302"/>
      <c r="H62" s="2302"/>
      <c r="I62" s="2302"/>
      <c r="J62" s="2302" t="s">
        <v>948</v>
      </c>
      <c r="K62" s="2302"/>
      <c r="L62" s="1597"/>
      <c r="M62" s="142"/>
    </row>
    <row r="63" spans="1:13" ht="18" customHeight="1">
      <c r="A63" s="121" t="s">
        <v>15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149" t="s">
        <v>251</v>
      </c>
    </row>
    <row r="64" spans="1:13" s="763" customFormat="1" ht="18" customHeight="1">
      <c r="A64" s="269" t="s">
        <v>18</v>
      </c>
      <c r="B64" s="2365">
        <f>'[6]P141--146écoR9'!C64</f>
        <v>6264</v>
      </c>
      <c r="C64" s="2365"/>
      <c r="D64" s="2365"/>
      <c r="E64" s="2365"/>
      <c r="F64" s="2365">
        <f>'[6]P141--146écoR9'!F64:G64</f>
        <v>5949</v>
      </c>
      <c r="G64" s="2365"/>
      <c r="H64" s="2365"/>
      <c r="I64" s="2365"/>
      <c r="J64" s="2365">
        <f>'[6]P141--146écoR9'!I64</f>
        <v>296</v>
      </c>
      <c r="K64" s="2365"/>
      <c r="L64" s="1626"/>
      <c r="M64" s="139" t="s">
        <v>252</v>
      </c>
    </row>
    <row r="65" spans="1:13" ht="18" customHeight="1">
      <c r="A65" s="269" t="s">
        <v>19</v>
      </c>
      <c r="B65" s="2365">
        <f>'[6]P141--146écoR9'!C65</f>
        <v>111541</v>
      </c>
      <c r="C65" s="2365"/>
      <c r="D65" s="2365"/>
      <c r="E65" s="2365"/>
      <c r="F65" s="2365">
        <f>'[6]P141--146écoR9'!F65:G65</f>
        <v>102656</v>
      </c>
      <c r="G65" s="2365"/>
      <c r="H65" s="2365"/>
      <c r="I65" s="2365"/>
      <c r="J65" s="2365">
        <f>'[6]P141--146écoR9'!I65</f>
        <v>8090</v>
      </c>
      <c r="K65" s="2365"/>
      <c r="L65" s="1626"/>
      <c r="M65" s="139" t="s">
        <v>253</v>
      </c>
    </row>
    <row r="66" spans="1:13" ht="18" customHeight="1">
      <c r="A66" s="46" t="s">
        <v>16</v>
      </c>
      <c r="B66" s="1626"/>
      <c r="C66" s="1626"/>
      <c r="D66" s="1626"/>
      <c r="E66" s="1626"/>
      <c r="F66" s="1626"/>
      <c r="G66" s="1626"/>
      <c r="H66" s="1626"/>
      <c r="I66" s="1626"/>
      <c r="J66" s="1626"/>
      <c r="K66" s="1626"/>
      <c r="L66" s="1626"/>
      <c r="M66" s="166" t="s">
        <v>254</v>
      </c>
    </row>
    <row r="67" spans="1:13" ht="18" customHeight="1">
      <c r="A67" s="269" t="s">
        <v>18</v>
      </c>
      <c r="B67" s="2365">
        <f>'[6]P141--146écoR9'!C67</f>
        <v>22284</v>
      </c>
      <c r="C67" s="2365"/>
      <c r="D67" s="2365"/>
      <c r="E67" s="2365"/>
      <c r="F67" s="2365">
        <f>'[6]P141--146écoR9'!F67:G67</f>
        <v>21875</v>
      </c>
      <c r="G67" s="2365"/>
      <c r="H67" s="2365"/>
      <c r="I67" s="2365"/>
      <c r="J67" s="2365">
        <f>'[6]P141--146écoR9'!I67</f>
        <v>407</v>
      </c>
      <c r="K67" s="2365"/>
      <c r="L67" s="1626"/>
      <c r="M67" s="139" t="s">
        <v>252</v>
      </c>
    </row>
    <row r="68" spans="1:13" ht="18" customHeight="1">
      <c r="A68" s="269" t="s">
        <v>19</v>
      </c>
      <c r="B68" s="2365">
        <f>'[6]P141--146écoR9'!C68</f>
        <v>102003</v>
      </c>
      <c r="C68" s="2365"/>
      <c r="D68" s="2365"/>
      <c r="E68" s="2365"/>
      <c r="F68" s="2365">
        <f>'[6]P141--146écoR9'!F68:G68</f>
        <v>100157</v>
      </c>
      <c r="G68" s="2365"/>
      <c r="H68" s="2365"/>
      <c r="I68" s="2365"/>
      <c r="J68" s="2365">
        <f>'[6]P141--146écoR9'!I68</f>
        <v>1827</v>
      </c>
      <c r="K68" s="2365"/>
      <c r="L68" s="1626"/>
      <c r="M68" s="139" t="s">
        <v>253</v>
      </c>
    </row>
    <row r="69" spans="1:13" ht="18" customHeight="1">
      <c r="A69" s="46" t="s">
        <v>468</v>
      </c>
      <c r="B69" s="1626"/>
      <c r="C69" s="1626"/>
      <c r="D69" s="1626"/>
      <c r="E69" s="1626"/>
      <c r="F69" s="1626"/>
      <c r="G69" s="1626"/>
      <c r="H69" s="1626"/>
      <c r="I69" s="1626"/>
      <c r="J69" s="1626"/>
      <c r="K69" s="1626"/>
      <c r="L69" s="1626"/>
      <c r="M69" s="149" t="s">
        <v>255</v>
      </c>
    </row>
    <row r="70" spans="1:13" ht="18" customHeight="1">
      <c r="A70" s="269" t="s">
        <v>18</v>
      </c>
      <c r="B70" s="2365">
        <f>'[6]P141--146écoR9'!C70</f>
        <v>493</v>
      </c>
      <c r="C70" s="2365"/>
      <c r="D70" s="2365"/>
      <c r="E70" s="2365"/>
      <c r="F70" s="2365">
        <f>'[6]P141--146écoR9'!F70:G70</f>
        <v>485</v>
      </c>
      <c r="G70" s="2365"/>
      <c r="H70" s="2365"/>
      <c r="I70" s="2365"/>
      <c r="J70" s="2365">
        <f>'[6]P141--146écoR9'!I70</f>
        <v>7</v>
      </c>
      <c r="K70" s="2365"/>
      <c r="L70" s="1626"/>
      <c r="M70" s="139" t="s">
        <v>252</v>
      </c>
    </row>
    <row r="71" spans="1:13" ht="18" customHeight="1">
      <c r="A71" s="269" t="s">
        <v>19</v>
      </c>
      <c r="B71" s="2365">
        <f>'[6]P141--146écoR9'!C71</f>
        <v>28136</v>
      </c>
      <c r="C71" s="2365"/>
      <c r="D71" s="2365"/>
      <c r="E71" s="2365"/>
      <c r="F71" s="2365">
        <f>'[6]P141--146écoR9'!F71:G71</f>
        <v>26705</v>
      </c>
      <c r="G71" s="2365"/>
      <c r="H71" s="2365"/>
      <c r="I71" s="2365"/>
      <c r="J71" s="2365">
        <f>'[6]P141--146écoR9'!I71</f>
        <v>1241</v>
      </c>
      <c r="K71" s="2365"/>
      <c r="L71" s="1626"/>
      <c r="M71" s="139" t="s">
        <v>253</v>
      </c>
    </row>
    <row r="72" spans="1:13" ht="18" customHeight="1">
      <c r="A72" s="46" t="s">
        <v>17</v>
      </c>
      <c r="B72" s="1626"/>
      <c r="C72" s="1626"/>
      <c r="D72" s="1626"/>
      <c r="E72" s="1626"/>
      <c r="F72" s="1626"/>
      <c r="G72" s="1626"/>
      <c r="H72" s="1626"/>
      <c r="I72" s="1626"/>
      <c r="J72" s="1626"/>
      <c r="K72" s="1626"/>
      <c r="L72" s="1626"/>
      <c r="M72" s="149" t="s">
        <v>256</v>
      </c>
    </row>
    <row r="73" spans="1:13" ht="18" customHeight="1">
      <c r="A73" s="269" t="s">
        <v>18</v>
      </c>
      <c r="B73" s="2365">
        <f>'[6]P141--146écoR9'!C73</f>
        <v>680</v>
      </c>
      <c r="C73" s="2365"/>
      <c r="D73" s="2365"/>
      <c r="E73" s="2365"/>
      <c r="F73" s="2365">
        <f>'[6]P141--146écoR9'!F73:G73</f>
        <v>434</v>
      </c>
      <c r="G73" s="2365"/>
      <c r="H73" s="2365"/>
      <c r="I73" s="2365"/>
      <c r="J73" s="2365">
        <f>'[6]P141--146écoR9'!I73</f>
        <v>30</v>
      </c>
      <c r="K73" s="2365"/>
      <c r="L73" s="1626"/>
      <c r="M73" s="139" t="s">
        <v>252</v>
      </c>
    </row>
    <row r="74" spans="1:13" ht="18" customHeight="1">
      <c r="A74" s="269" t="s">
        <v>19</v>
      </c>
      <c r="B74" s="2365">
        <f>'[6]P141--146écoR9'!C74</f>
        <v>46382</v>
      </c>
      <c r="C74" s="2365"/>
      <c r="D74" s="2365"/>
      <c r="E74" s="2365"/>
      <c r="F74" s="2365">
        <f>'[6]P141--146écoR9'!F74:G74</f>
        <v>30521</v>
      </c>
      <c r="G74" s="2365"/>
      <c r="H74" s="2365"/>
      <c r="I74" s="2365"/>
      <c r="J74" s="2365">
        <f>'[6]P141--146écoR9'!I74</f>
        <v>1764</v>
      </c>
      <c r="K74" s="2365"/>
      <c r="L74" s="1626"/>
      <c r="M74" s="139" t="s">
        <v>253</v>
      </c>
    </row>
    <row r="75" spans="1:13" ht="18" customHeight="1">
      <c r="A75" s="46" t="s">
        <v>880</v>
      </c>
      <c r="B75" s="1626"/>
      <c r="C75" s="1626"/>
      <c r="D75" s="1626"/>
      <c r="E75" s="1626"/>
      <c r="F75" s="1626"/>
      <c r="G75" s="1626"/>
      <c r="H75" s="1626"/>
      <c r="I75" s="1626"/>
      <c r="J75" s="1626"/>
      <c r="K75" s="1626"/>
      <c r="L75" s="1626"/>
      <c r="M75" s="149" t="s">
        <v>257</v>
      </c>
    </row>
    <row r="76" spans="1:13" ht="18" customHeight="1">
      <c r="A76" s="46" t="s">
        <v>18</v>
      </c>
      <c r="B76" s="2367">
        <f>'[6]P141--146écoR9'!C76</f>
        <v>29721</v>
      </c>
      <c r="C76" s="2367"/>
      <c r="D76" s="2367"/>
      <c r="E76" s="2367"/>
      <c r="F76" s="2367">
        <f>'[6]P141--146écoR9'!F76:G76</f>
        <v>28743</v>
      </c>
      <c r="G76" s="2367"/>
      <c r="H76" s="2367"/>
      <c r="I76" s="2367"/>
      <c r="J76" s="2367">
        <f>'[6]P141--146écoR9'!I76</f>
        <v>740</v>
      </c>
      <c r="K76" s="2367"/>
      <c r="L76" s="1627"/>
      <c r="M76" s="149" t="s">
        <v>252</v>
      </c>
    </row>
    <row r="77" spans="1:13" ht="18" customHeight="1" thickBot="1">
      <c r="A77" s="1196" t="s">
        <v>19</v>
      </c>
      <c r="B77" s="2386">
        <f>'[6]P141--146écoR9'!C77</f>
        <v>288062</v>
      </c>
      <c r="C77" s="2386"/>
      <c r="D77" s="2386"/>
      <c r="E77" s="2386"/>
      <c r="F77" s="2386">
        <f>'[6]P141--146écoR9'!F77:G77</f>
        <v>260039</v>
      </c>
      <c r="G77" s="2386"/>
      <c r="H77" s="2386"/>
      <c r="I77" s="2386"/>
      <c r="J77" s="2386">
        <f>'[6]P141--146écoR9'!I77</f>
        <v>12922</v>
      </c>
      <c r="K77" s="2386"/>
      <c r="L77" s="1628"/>
      <c r="M77" s="1267" t="s">
        <v>253</v>
      </c>
    </row>
    <row r="78" spans="1:13" ht="18" customHeight="1" thickTop="1">
      <c r="A78" s="102" t="s">
        <v>407</v>
      </c>
      <c r="B78" s="102"/>
      <c r="K78" s="726"/>
      <c r="L78" s="726"/>
      <c r="M78" s="81" t="s">
        <v>409</v>
      </c>
    </row>
    <row r="79" spans="1:13" ht="18" customHeight="1">
      <c r="A79" s="262"/>
      <c r="E79" s="336"/>
      <c r="G79" s="727"/>
    </row>
    <row r="80" spans="1:13" ht="18" customHeight="1">
      <c r="A80" s="431" t="s">
        <v>128</v>
      </c>
      <c r="B80" s="427"/>
      <c r="C80" s="263"/>
      <c r="G80" s="66"/>
      <c r="K80" s="427"/>
      <c r="L80" s="427"/>
      <c r="M80" s="428" t="s">
        <v>258</v>
      </c>
    </row>
    <row r="81" spans="1:13" ht="18" customHeight="1">
      <c r="A81" s="719"/>
      <c r="B81" s="263"/>
      <c r="C81" s="263"/>
      <c r="D81" s="263"/>
      <c r="E81" s="263"/>
      <c r="F81" s="263"/>
      <c r="G81" s="727"/>
      <c r="H81" s="263"/>
      <c r="I81" s="263"/>
      <c r="J81" s="263"/>
      <c r="K81" s="263"/>
      <c r="L81" s="263"/>
      <c r="M81" s="263"/>
    </row>
    <row r="82" spans="1:13" ht="18" customHeight="1">
      <c r="A82" s="150" t="s">
        <v>112</v>
      </c>
      <c r="M82" s="107" t="s">
        <v>259</v>
      </c>
    </row>
    <row r="83" spans="1:13" ht="18" customHeight="1" thickBot="1">
      <c r="A83" s="522" t="s">
        <v>20</v>
      </c>
      <c r="B83" s="142"/>
      <c r="C83" s="142"/>
      <c r="D83" s="142"/>
      <c r="E83" s="142"/>
      <c r="F83" s="142"/>
      <c r="G83" s="142"/>
      <c r="H83" s="142"/>
      <c r="I83" s="142"/>
      <c r="J83" s="690"/>
      <c r="K83" s="691"/>
      <c r="L83" s="691"/>
      <c r="M83" s="142" t="s">
        <v>260</v>
      </c>
    </row>
    <row r="84" spans="1:13" ht="18" customHeight="1" thickTop="1">
      <c r="A84" s="1387"/>
      <c r="B84" s="1322"/>
      <c r="C84" s="1322"/>
      <c r="D84" s="1323"/>
      <c r="E84" s="1323">
        <v>2017</v>
      </c>
      <c r="F84" s="1323"/>
      <c r="G84" s="1576"/>
      <c r="H84" s="1323">
        <v>2016</v>
      </c>
      <c r="I84" s="1316"/>
      <c r="J84" s="1318"/>
      <c r="K84" s="1319"/>
      <c r="L84" s="1319"/>
      <c r="M84" s="1316"/>
    </row>
    <row r="85" spans="1:13" ht="18" customHeight="1">
      <c r="A85" s="262" t="s">
        <v>949</v>
      </c>
      <c r="B85" s="62"/>
      <c r="C85" s="62"/>
      <c r="D85" s="32"/>
      <c r="E85" s="32"/>
      <c r="F85" s="753"/>
      <c r="G85" s="32"/>
      <c r="H85" s="32"/>
      <c r="I85" s="32"/>
      <c r="J85" s="62"/>
      <c r="K85" s="62"/>
      <c r="L85" s="62"/>
      <c r="M85" s="133" t="s">
        <v>950</v>
      </c>
    </row>
    <row r="86" spans="1:13" ht="18" customHeight="1" thickBot="1">
      <c r="A86" s="1275" t="s">
        <v>947</v>
      </c>
      <c r="B86" s="1294"/>
      <c r="C86" s="1294"/>
      <c r="D86" s="1295"/>
      <c r="E86" s="1295">
        <f>'[9]P141--146écoR9'!E86</f>
        <v>0.1</v>
      </c>
      <c r="F86" s="1295"/>
      <c r="G86" s="1295"/>
      <c r="H86" s="1295">
        <f>'[9]P141--146écoR9'!H86</f>
        <v>0.6</v>
      </c>
      <c r="I86" s="1295"/>
      <c r="J86" s="1294"/>
      <c r="K86" s="1294"/>
      <c r="L86" s="1294"/>
      <c r="M86" s="1207" t="s">
        <v>945</v>
      </c>
    </row>
    <row r="87" spans="1:13" ht="18" customHeight="1" thickTop="1">
      <c r="A87" s="102" t="s">
        <v>482</v>
      </c>
      <c r="M87" s="81" t="s">
        <v>483</v>
      </c>
    </row>
    <row r="88" spans="1:13" ht="18" customHeight="1"/>
    <row r="89" spans="1:13" ht="18" customHeight="1">
      <c r="A89" s="150" t="s">
        <v>590</v>
      </c>
      <c r="B89" s="153"/>
      <c r="C89" s="153"/>
      <c r="D89" s="612"/>
      <c r="E89" s="153"/>
      <c r="F89" s="336"/>
      <c r="G89" s="153"/>
      <c r="H89" s="153"/>
      <c r="I89" s="612"/>
      <c r="J89" s="153"/>
      <c r="K89" s="153"/>
      <c r="L89" s="153"/>
      <c r="M89" s="468" t="s">
        <v>598</v>
      </c>
    </row>
    <row r="90" spans="1:13" ht="18" customHeight="1" thickBot="1">
      <c r="A90" s="124" t="s">
        <v>20</v>
      </c>
      <c r="B90" s="229"/>
      <c r="C90" s="229"/>
      <c r="D90" s="229"/>
      <c r="E90" s="229"/>
      <c r="F90" s="229"/>
      <c r="G90" s="229"/>
      <c r="H90" s="229"/>
      <c r="I90" s="229"/>
      <c r="J90" s="229"/>
      <c r="K90" s="229"/>
      <c r="L90" s="229"/>
      <c r="M90" s="229" t="s">
        <v>260</v>
      </c>
    </row>
    <row r="91" spans="1:13" ht="18" customHeight="1" thickTop="1">
      <c r="A91" s="1387"/>
      <c r="B91" s="1322"/>
      <c r="C91" s="1322"/>
      <c r="D91" s="1323"/>
      <c r="E91" s="1323">
        <v>2017</v>
      </c>
      <c r="F91" s="1323"/>
      <c r="G91" s="1576"/>
      <c r="H91" s="1323">
        <v>2016</v>
      </c>
      <c r="I91" s="1316"/>
      <c r="J91" s="1318"/>
      <c r="K91" s="1319"/>
      <c r="L91" s="1319"/>
      <c r="M91" s="1316"/>
    </row>
    <row r="92" spans="1:13" ht="18" customHeight="1">
      <c r="A92" s="762" t="s">
        <v>729</v>
      </c>
      <c r="B92" s="734"/>
      <c r="C92" s="731"/>
      <c r="D92" s="732"/>
      <c r="E92" s="1987">
        <f>'[9]P141--146écoR9'!E92</f>
        <v>2523.6</v>
      </c>
      <c r="F92" s="519"/>
      <c r="G92" s="1987"/>
      <c r="H92" s="1987">
        <f>'[9]P141--146écoR9'!H92</f>
        <v>2462</v>
      </c>
      <c r="I92" s="247"/>
      <c r="J92" s="272"/>
      <c r="K92" s="272"/>
      <c r="L92" s="272"/>
      <c r="M92" s="469" t="s">
        <v>730</v>
      </c>
    </row>
    <row r="93" spans="1:13" ht="18" customHeight="1" thickBot="1">
      <c r="A93" s="1183" t="s">
        <v>10</v>
      </c>
      <c r="B93" s="1565"/>
      <c r="C93" s="1268"/>
      <c r="D93" s="1622"/>
      <c r="E93" s="1878">
        <f>'[9]P141--146écoR9'!E93</f>
        <v>8</v>
      </c>
      <c r="F93" s="1575"/>
      <c r="G93" s="1876"/>
      <c r="H93" s="1876">
        <f>'[9]P141--146écoR9'!H93</f>
        <v>8.1999999999999993</v>
      </c>
      <c r="I93" s="1622"/>
      <c r="J93" s="1268"/>
      <c r="K93" s="1388"/>
      <c r="L93" s="1388"/>
      <c r="M93" s="1566" t="s">
        <v>188</v>
      </c>
    </row>
    <row r="94" spans="1:13" ht="18" customHeight="1" thickTop="1">
      <c r="A94" s="102" t="s">
        <v>482</v>
      </c>
      <c r="M94" s="81" t="s">
        <v>483</v>
      </c>
    </row>
    <row r="95" spans="1:13" ht="18" customHeight="1">
      <c r="A95" s="102"/>
    </row>
    <row r="96" spans="1:13" ht="18" customHeight="1" thickBot="1">
      <c r="A96" s="150" t="s">
        <v>625</v>
      </c>
      <c r="M96" s="107" t="s">
        <v>626</v>
      </c>
    </row>
    <row r="97" spans="1:13" ht="18" customHeight="1" thickTop="1">
      <c r="A97" s="1234"/>
      <c r="B97" s="2329" t="s">
        <v>262</v>
      </c>
      <c r="C97" s="2329"/>
      <c r="D97" s="2329" t="s">
        <v>487</v>
      </c>
      <c r="E97" s="2329"/>
      <c r="F97" s="2329"/>
      <c r="G97" s="2329"/>
      <c r="H97" s="2349" t="s">
        <v>261</v>
      </c>
      <c r="I97" s="2349"/>
      <c r="J97" s="1620"/>
      <c r="K97" s="1236"/>
      <c r="L97" s="1236"/>
      <c r="M97" s="1237"/>
    </row>
    <row r="98" spans="1:13" ht="18" customHeight="1">
      <c r="A98" s="303"/>
      <c r="B98" s="2330"/>
      <c r="C98" s="2330"/>
      <c r="D98" s="2330"/>
      <c r="E98" s="2330"/>
      <c r="F98" s="2330"/>
      <c r="G98" s="2330"/>
      <c r="H98" s="303" t="s">
        <v>488</v>
      </c>
      <c r="I98" s="1507"/>
      <c r="J98" s="1507"/>
      <c r="K98" s="305"/>
      <c r="L98" s="305"/>
      <c r="M98" s="304"/>
    </row>
    <row r="99" spans="1:13" ht="18" customHeight="1">
      <c r="A99" s="306"/>
      <c r="B99" s="2331" t="s">
        <v>94</v>
      </c>
      <c r="C99" s="2331"/>
      <c r="D99" s="2331" t="s">
        <v>489</v>
      </c>
      <c r="E99" s="2331"/>
      <c r="F99" s="2331"/>
      <c r="G99" s="2331"/>
      <c r="H99" s="2331" t="s">
        <v>93</v>
      </c>
      <c r="I99" s="2331"/>
      <c r="J99" s="1614"/>
      <c r="K99" s="307"/>
      <c r="L99" s="307"/>
      <c r="M99" s="304"/>
    </row>
    <row r="100" spans="1:13" s="263" customFormat="1" ht="18" customHeight="1">
      <c r="A100" s="306"/>
      <c r="B100" s="2332"/>
      <c r="C100" s="2332"/>
      <c r="D100" s="2332"/>
      <c r="E100" s="2332"/>
      <c r="F100" s="2332"/>
      <c r="G100" s="2332"/>
      <c r="H100" s="2348" t="s">
        <v>490</v>
      </c>
      <c r="I100" s="2348"/>
      <c r="J100" s="1637"/>
      <c r="K100" s="309"/>
      <c r="L100" s="307"/>
      <c r="M100" s="304"/>
    </row>
    <row r="101" spans="1:13" s="263" customFormat="1" ht="18" customHeight="1">
      <c r="A101" s="236"/>
      <c r="B101" s="2327" t="s">
        <v>491</v>
      </c>
      <c r="C101" s="2327"/>
      <c r="D101" s="2327" t="s">
        <v>492</v>
      </c>
      <c r="E101" s="2327"/>
      <c r="F101" s="2328" t="s">
        <v>600</v>
      </c>
      <c r="G101" s="2328"/>
      <c r="H101" s="154"/>
      <c r="I101" s="1612"/>
      <c r="J101" s="1612"/>
      <c r="K101" s="154"/>
      <c r="L101" s="154"/>
      <c r="M101" s="141"/>
    </row>
    <row r="102" spans="1:13" s="263" customFormat="1" ht="18" customHeight="1">
      <c r="A102" s="232"/>
      <c r="B102" s="2326" t="s">
        <v>264</v>
      </c>
      <c r="C102" s="2326"/>
      <c r="D102" s="2326" t="s">
        <v>263</v>
      </c>
      <c r="E102" s="2326"/>
      <c r="F102" s="2326" t="s">
        <v>601</v>
      </c>
      <c r="G102" s="2326"/>
      <c r="H102" s="1611"/>
      <c r="I102" s="1611"/>
      <c r="J102" s="1611"/>
      <c r="K102" s="152"/>
      <c r="L102" s="152"/>
      <c r="M102" s="142"/>
    </row>
    <row r="103" spans="1:13" s="263" customFormat="1" ht="18" customHeight="1">
      <c r="A103" s="232"/>
      <c r="B103" s="1097">
        <v>2017</v>
      </c>
      <c r="C103" s="1097">
        <v>2016</v>
      </c>
      <c r="D103" s="1097">
        <v>2017</v>
      </c>
      <c r="E103" s="1097">
        <v>2016</v>
      </c>
      <c r="F103" s="1097">
        <v>2017</v>
      </c>
      <c r="G103" s="1097">
        <v>2016</v>
      </c>
      <c r="H103" s="1097">
        <v>2017</v>
      </c>
      <c r="I103" s="1097">
        <v>2016</v>
      </c>
      <c r="J103" s="1611"/>
      <c r="K103" s="152"/>
      <c r="L103" s="187"/>
      <c r="M103" s="239"/>
    </row>
    <row r="104" spans="1:13" ht="18" customHeight="1">
      <c r="A104" s="232" t="s">
        <v>493</v>
      </c>
      <c r="B104" s="735">
        <f>'[9]P141--146écoR9'!B104</f>
        <v>186887</v>
      </c>
      <c r="C104" s="1879">
        <f>'[9]P141--146écoR9'!C104</f>
        <v>174901</v>
      </c>
      <c r="D104" s="1879">
        <f>'[9]P141--146écoR9'!D104</f>
        <v>18346</v>
      </c>
      <c r="E104" s="1879">
        <f>'[9]P141--146écoR9'!E104</f>
        <v>17056</v>
      </c>
      <c r="F104" s="1879">
        <f>'[9]P141--146écoR9'!F104</f>
        <v>46128</v>
      </c>
      <c r="G104" s="1879">
        <f>'[9]P141--146écoR9'!G104</f>
        <v>44059</v>
      </c>
      <c r="H104" s="1879">
        <f>'[9]P141--146écoR9'!H104</f>
        <v>76463</v>
      </c>
      <c r="I104" s="1877">
        <f>'[9]P141--146écoR9'!I104</f>
        <v>72157</v>
      </c>
      <c r="J104" s="619"/>
      <c r="K104" s="756"/>
      <c r="L104" s="736"/>
      <c r="M104" s="302" t="s">
        <v>494</v>
      </c>
    </row>
    <row r="105" spans="1:13" ht="18" customHeight="1" thickBot="1">
      <c r="A105" s="1183" t="s">
        <v>10</v>
      </c>
      <c r="B105" s="1575">
        <f>'[9]P141--146écoR9'!B105</f>
        <v>8.9</v>
      </c>
      <c r="C105" s="1878">
        <f>'[9]P141--146écoR9'!C105</f>
        <v>8.8000000000000007</v>
      </c>
      <c r="D105" s="1878">
        <f>'[9]P141--146écoR9'!D105</f>
        <v>6</v>
      </c>
      <c r="E105" s="1878">
        <f>'[9]P141--146écoR9'!E105</f>
        <v>5.7</v>
      </c>
      <c r="F105" s="1575">
        <f>'[9]P141--146écoR9'!F105</f>
        <v>7.2</v>
      </c>
      <c r="G105" s="1876">
        <f>'[9]P141--146écoR9'!G105</f>
        <v>7</v>
      </c>
      <c r="H105" s="1876">
        <f>'[9]P141--146écoR9'!H105</f>
        <v>6.7</v>
      </c>
      <c r="I105" s="1878">
        <f>'[9]P141--146écoR9'!I105</f>
        <v>6.5</v>
      </c>
      <c r="J105" s="1268"/>
      <c r="K105" s="1388"/>
      <c r="L105" s="1388"/>
      <c r="M105" s="1566" t="s">
        <v>188</v>
      </c>
    </row>
    <row r="106" spans="1:13" ht="18" customHeight="1" thickTop="1">
      <c r="A106" s="313" t="s">
        <v>495</v>
      </c>
      <c r="B106" s="314"/>
      <c r="C106" s="315"/>
      <c r="D106" s="315"/>
      <c r="E106" s="315"/>
      <c r="F106" s="315"/>
      <c r="G106" s="315"/>
      <c r="H106" s="315"/>
      <c r="I106" s="315"/>
      <c r="J106" s="315"/>
      <c r="K106" s="314"/>
      <c r="L106" s="314"/>
      <c r="M106" s="316" t="s">
        <v>496</v>
      </c>
    </row>
    <row r="107" spans="1:13" s="263" customFormat="1" ht="18" customHeight="1">
      <c r="A107" s="693" t="s">
        <v>482</v>
      </c>
      <c r="B107" s="694"/>
      <c r="C107" s="694"/>
      <c r="D107" s="694"/>
      <c r="E107" s="694"/>
      <c r="F107" s="694"/>
      <c r="G107" s="694"/>
      <c r="H107" s="694"/>
      <c r="I107" s="694"/>
      <c r="J107" s="694"/>
      <c r="K107" s="694"/>
      <c r="L107" s="694"/>
      <c r="M107" s="694" t="s">
        <v>483</v>
      </c>
    </row>
    <row r="108" spans="1:13" s="263" customFormat="1" ht="18" customHeight="1">
      <c r="A108" s="693"/>
      <c r="B108" s="694"/>
      <c r="C108" s="694"/>
      <c r="D108" s="694"/>
      <c r="E108" s="694"/>
      <c r="F108" s="694"/>
      <c r="G108" s="694"/>
      <c r="H108" s="694"/>
      <c r="I108" s="694"/>
      <c r="J108" s="694"/>
      <c r="K108" s="694"/>
      <c r="L108" s="694"/>
      <c r="M108" s="694"/>
    </row>
    <row r="109" spans="1:13" s="263" customFormat="1" ht="18" customHeight="1">
      <c r="A109" s="693"/>
      <c r="B109" s="694"/>
      <c r="C109" s="694"/>
      <c r="D109" s="694"/>
      <c r="E109" s="694"/>
      <c r="F109" s="694"/>
      <c r="G109" s="694"/>
      <c r="H109" s="694"/>
      <c r="I109" s="694"/>
      <c r="J109" s="694"/>
      <c r="K109" s="694"/>
      <c r="L109" s="694"/>
      <c r="M109" s="694"/>
    </row>
    <row r="110" spans="1:13" s="263" customFormat="1" ht="18" customHeight="1">
      <c r="A110" s="693"/>
      <c r="B110" s="694"/>
      <c r="C110" s="694"/>
      <c r="D110" s="694"/>
      <c r="E110" s="694"/>
      <c r="F110" s="694"/>
      <c r="G110" s="694"/>
      <c r="H110" s="694"/>
      <c r="I110" s="694"/>
      <c r="J110" s="694"/>
      <c r="K110" s="694"/>
      <c r="L110" s="694"/>
      <c r="M110" s="694"/>
    </row>
    <row r="111" spans="1:13" s="263" customFormat="1" ht="18" customHeight="1">
      <c r="A111" s="693"/>
      <c r="B111" s="694"/>
      <c r="C111" s="694"/>
      <c r="D111" s="694"/>
      <c r="E111" s="694"/>
      <c r="F111" s="694"/>
      <c r="G111" s="694"/>
      <c r="H111" s="694"/>
      <c r="I111" s="694"/>
      <c r="J111" s="694"/>
      <c r="K111" s="694"/>
      <c r="L111" s="694"/>
      <c r="M111" s="694"/>
    </row>
    <row r="112" spans="1:13" s="263" customFormat="1" ht="25.5" customHeight="1">
      <c r="A112" s="693"/>
      <c r="B112" s="694"/>
      <c r="C112" s="694"/>
      <c r="D112" s="694"/>
      <c r="E112" s="694"/>
      <c r="F112" s="694"/>
      <c r="G112" s="694"/>
      <c r="H112" s="694"/>
      <c r="I112" s="694"/>
      <c r="J112" s="694"/>
      <c r="K112" s="694"/>
      <c r="L112" s="694"/>
      <c r="M112" s="694"/>
    </row>
    <row r="113" spans="1:13" s="263" customFormat="1" ht="18" customHeight="1">
      <c r="A113" s="693"/>
      <c r="B113" s="694"/>
      <c r="C113" s="694"/>
      <c r="D113" s="694"/>
      <c r="E113" s="694"/>
      <c r="F113" s="694"/>
      <c r="G113" s="694"/>
      <c r="H113" s="694"/>
      <c r="I113" s="694"/>
      <c r="J113" s="694"/>
      <c r="K113" s="694"/>
      <c r="L113" s="694"/>
      <c r="M113" s="694"/>
    </row>
    <row r="114" spans="1:13" s="263" customFormat="1" ht="18" customHeight="1">
      <c r="A114" s="693"/>
      <c r="B114" s="694"/>
      <c r="C114" s="694"/>
      <c r="D114" s="694"/>
      <c r="E114" s="694"/>
      <c r="F114" s="694"/>
      <c r="G114" s="694"/>
      <c r="H114" s="694"/>
      <c r="I114" s="694"/>
      <c r="J114" s="694"/>
      <c r="K114" s="694"/>
      <c r="L114" s="694"/>
      <c r="M114" s="694"/>
    </row>
    <row r="115" spans="1:13" s="263" customFormat="1" ht="18" customHeight="1" thickBot="1">
      <c r="A115" s="693"/>
      <c r="B115" s="694"/>
      <c r="C115" s="694"/>
      <c r="D115" s="694"/>
      <c r="E115" s="694"/>
      <c r="F115" s="694"/>
      <c r="G115" s="694"/>
      <c r="H115" s="694"/>
      <c r="I115" s="694"/>
      <c r="J115" s="694"/>
      <c r="K115" s="694"/>
      <c r="L115" s="694"/>
      <c r="M115" s="694"/>
    </row>
    <row r="116" spans="1:13" s="263" customFormat="1" ht="13.5" customHeight="1" thickTop="1">
      <c r="A116" s="927"/>
      <c r="B116" s="927"/>
      <c r="C116" s="928"/>
      <c r="D116" s="928"/>
      <c r="E116" s="928"/>
      <c r="F116" s="928"/>
      <c r="G116" s="928"/>
      <c r="H116" s="928"/>
      <c r="I116" s="928"/>
      <c r="J116" s="928"/>
      <c r="K116" s="964"/>
      <c r="L116" s="964"/>
      <c r="M116" s="928"/>
    </row>
    <row r="117" spans="1:13" s="263" customFormat="1" ht="18" customHeight="1">
      <c r="A117" s="693"/>
      <c r="B117" s="694"/>
      <c r="C117" s="694"/>
      <c r="D117" s="694"/>
      <c r="E117" s="694"/>
      <c r="F117" s="694"/>
      <c r="G117" s="694"/>
      <c r="H117" s="694"/>
      <c r="I117" s="694"/>
      <c r="J117" s="694"/>
      <c r="K117" s="694"/>
      <c r="L117" s="694"/>
      <c r="M117" s="694"/>
    </row>
    <row r="118" spans="1:13" s="263" customFormat="1" ht="18" customHeight="1">
      <c r="A118" s="431" t="s">
        <v>567</v>
      </c>
      <c r="B118" s="427"/>
      <c r="D118" s="81"/>
      <c r="E118" s="81"/>
      <c r="F118" s="81"/>
      <c r="G118" s="81"/>
      <c r="H118" s="81"/>
      <c r="I118" s="81"/>
      <c r="J118" s="81"/>
      <c r="K118" s="427"/>
      <c r="L118" s="427"/>
      <c r="M118" s="428" t="s">
        <v>574</v>
      </c>
    </row>
    <row r="119" spans="1:13" s="263" customFormat="1" ht="18" customHeight="1">
      <c r="A119" s="28"/>
      <c r="B119" s="20"/>
    </row>
    <row r="120" spans="1:13" s="263" customFormat="1" ht="18" customHeight="1">
      <c r="A120" s="18" t="s">
        <v>113</v>
      </c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107" t="s">
        <v>265</v>
      </c>
    </row>
    <row r="121" spans="1:13" ht="18" customHeight="1" thickBot="1">
      <c r="A121" s="103" t="s">
        <v>21</v>
      </c>
      <c r="K121" s="24"/>
      <c r="L121" s="24"/>
      <c r="M121" s="81" t="s">
        <v>276</v>
      </c>
    </row>
    <row r="122" spans="1:13" ht="18" customHeight="1" thickTop="1">
      <c r="A122" s="1238"/>
      <c r="B122" s="2316" t="s">
        <v>272</v>
      </c>
      <c r="C122" s="2316" t="s">
        <v>271</v>
      </c>
      <c r="D122" s="2316"/>
      <c r="E122" s="2316" t="s">
        <v>261</v>
      </c>
      <c r="F122" s="1594" t="s">
        <v>269</v>
      </c>
      <c r="G122" s="1594" t="s">
        <v>267</v>
      </c>
      <c r="H122" s="2294" t="s">
        <v>266</v>
      </c>
      <c r="I122" s="2294"/>
      <c r="J122" s="2164" t="s">
        <v>266</v>
      </c>
      <c r="K122" s="1239"/>
      <c r="L122" s="1239"/>
      <c r="M122" s="1218"/>
    </row>
    <row r="123" spans="1:13" ht="18" customHeight="1">
      <c r="A123" s="124"/>
      <c r="B123" s="2323"/>
      <c r="C123" s="2323"/>
      <c r="D123" s="2323"/>
      <c r="E123" s="2323"/>
      <c r="F123" s="1600" t="s">
        <v>270</v>
      </c>
      <c r="G123" s="1600" t="s">
        <v>268</v>
      </c>
      <c r="H123" s="2307" t="s">
        <v>499</v>
      </c>
      <c r="I123" s="2307"/>
      <c r="J123" s="2166" t="s">
        <v>1255</v>
      </c>
      <c r="K123" s="179"/>
      <c r="L123" s="179"/>
      <c r="M123" s="229"/>
    </row>
    <row r="124" spans="1:13" ht="18" customHeight="1">
      <c r="A124" s="237"/>
      <c r="B124" s="1598"/>
      <c r="C124" s="2304"/>
      <c r="D124" s="2304"/>
      <c r="E124" s="1598"/>
      <c r="F124" s="1598"/>
      <c r="G124" s="1598" t="s">
        <v>23</v>
      </c>
      <c r="H124" s="2304" t="s">
        <v>22</v>
      </c>
      <c r="I124" s="2304"/>
      <c r="J124" s="1343" t="s">
        <v>180</v>
      </c>
      <c r="K124" s="153"/>
      <c r="L124" s="153"/>
      <c r="M124" s="229"/>
    </row>
    <row r="125" spans="1:13" ht="18" customHeight="1">
      <c r="A125" s="237"/>
      <c r="B125" s="70" t="s">
        <v>274</v>
      </c>
      <c r="C125" s="2304" t="s">
        <v>273</v>
      </c>
      <c r="D125" s="2304"/>
      <c r="E125" s="1598" t="s">
        <v>27</v>
      </c>
      <c r="F125" s="1598" t="s">
        <v>86</v>
      </c>
      <c r="G125" s="1598" t="s">
        <v>24</v>
      </c>
      <c r="H125" s="2304" t="s">
        <v>507</v>
      </c>
      <c r="I125" s="2304"/>
      <c r="J125" s="180" t="s">
        <v>1256</v>
      </c>
      <c r="K125" s="153"/>
      <c r="L125" s="153"/>
      <c r="M125" s="229"/>
    </row>
    <row r="126" spans="1:13" ht="18" customHeight="1">
      <c r="A126" s="232"/>
      <c r="B126" s="1597"/>
      <c r="C126" s="2302"/>
      <c r="D126" s="2302"/>
      <c r="E126" s="1597"/>
      <c r="F126" s="1597" t="s">
        <v>26</v>
      </c>
      <c r="G126" s="1597" t="s">
        <v>25</v>
      </c>
      <c r="H126" s="2302"/>
      <c r="I126" s="2302"/>
      <c r="J126" s="1597"/>
      <c r="K126" s="69"/>
      <c r="L126" s="69"/>
      <c r="M126" s="142"/>
    </row>
    <row r="127" spans="1:13" ht="18" customHeight="1">
      <c r="A127" s="1101" t="s">
        <v>1222</v>
      </c>
      <c r="B127" s="32"/>
      <c r="C127" s="1099"/>
      <c r="D127" s="1099"/>
      <c r="E127" s="1099"/>
      <c r="F127" s="1099"/>
      <c r="G127" s="1099"/>
      <c r="H127" s="1100"/>
      <c r="I127" s="1597"/>
      <c r="J127" s="1597"/>
      <c r="K127" s="69"/>
      <c r="L127" s="62"/>
      <c r="M127" s="1129" t="s">
        <v>1223</v>
      </c>
    </row>
    <row r="128" spans="1:13" s="263" customFormat="1" ht="18" customHeight="1">
      <c r="A128" s="232" t="s">
        <v>166</v>
      </c>
      <c r="B128" s="488">
        <f>'[3]P141--146écoR9'!B128</f>
        <v>1139</v>
      </c>
      <c r="C128" s="2312">
        <f>'[3]P141--146écoR9'!C128</f>
        <v>3190</v>
      </c>
      <c r="D128" s="2312">
        <f>'[3]P141--146écoR9'!D128</f>
        <v>0</v>
      </c>
      <c r="E128" s="487">
        <f>'[3]P141--146écoR9'!E128</f>
        <v>16945</v>
      </c>
      <c r="F128" s="487">
        <f>'[3]P141--146écoR9'!F128</f>
        <v>19157</v>
      </c>
      <c r="G128" s="1638" t="str">
        <f>'[3]P141--146écoR9'!G128</f>
        <v>…</v>
      </c>
      <c r="H128" s="2318">
        <f>'[3]P141--146écoR9'!H128</f>
        <v>36032</v>
      </c>
      <c r="I128" s="2318">
        <f>'[3]P141--146écoR9'!I128</f>
        <v>0</v>
      </c>
      <c r="J128" s="1635">
        <f>'[3]P141--146écoR9'!J128</f>
        <v>324</v>
      </c>
      <c r="K128" s="273"/>
      <c r="L128" s="274"/>
      <c r="M128" s="155" t="s">
        <v>275</v>
      </c>
    </row>
    <row r="129" spans="1:14" s="263" customFormat="1" ht="18" customHeight="1">
      <c r="A129" s="30" t="s">
        <v>10</v>
      </c>
      <c r="B129" s="1609">
        <f>'[3]P141--146écoR9'!B129</f>
        <v>6.5048543689320386</v>
      </c>
      <c r="C129" s="2322">
        <f>'[3]P141--146écoR9'!C129</f>
        <v>2.3950387410655294</v>
      </c>
      <c r="D129" s="2322">
        <f>'[3]P141--146écoR9'!D129</f>
        <v>0</v>
      </c>
      <c r="E129" s="1609">
        <f>'[3]P141--146écoR9'!E129</f>
        <v>4.6211451822277496</v>
      </c>
      <c r="F129" s="1609">
        <f>'[3]P141--146écoR9'!F129</f>
        <v>4.7722013108171062</v>
      </c>
      <c r="G129" s="1606" t="str">
        <f>'[3]P141--146écoR9'!G129</f>
        <v>…</v>
      </c>
      <c r="H129" s="2322">
        <f>'[3]P141--146écoR9'!H129</f>
        <v>5.671374448909309</v>
      </c>
      <c r="I129" s="2322">
        <f>'[3]P141--146écoR9'!I129</f>
        <v>0</v>
      </c>
      <c r="J129" s="1609">
        <f>'[3]P141--146écoR9'!J129</f>
        <v>4.6048891415577033</v>
      </c>
      <c r="K129" s="164"/>
      <c r="L129" s="164"/>
      <c r="M129" s="123" t="s">
        <v>188</v>
      </c>
    </row>
    <row r="130" spans="1:14" s="263" customFormat="1" ht="18" customHeight="1">
      <c r="A130" s="1106"/>
      <c r="B130" s="1130"/>
      <c r="C130" s="1130"/>
      <c r="D130" s="1130"/>
      <c r="E130" s="1130"/>
      <c r="F130" s="1130"/>
      <c r="G130" s="1130"/>
      <c r="H130" s="1130"/>
      <c r="I130" s="1130"/>
      <c r="J130" s="1130"/>
      <c r="K130" s="1133"/>
      <c r="L130" s="1133"/>
      <c r="M130" s="1134"/>
    </row>
    <row r="131" spans="1:14" s="263" customFormat="1" ht="18" customHeight="1">
      <c r="A131" s="1102" t="s">
        <v>1224</v>
      </c>
      <c r="B131" s="1597"/>
      <c r="C131" s="106"/>
      <c r="D131" s="106"/>
      <c r="E131" s="106"/>
      <c r="F131" s="106"/>
      <c r="G131" s="106"/>
      <c r="H131" s="1098"/>
      <c r="I131" s="1597"/>
      <c r="J131" s="1597"/>
      <c r="K131" s="69"/>
      <c r="L131" s="69"/>
      <c r="M131" s="1132" t="s">
        <v>1225</v>
      </c>
    </row>
    <row r="132" spans="1:14" ht="18" customHeight="1">
      <c r="A132" s="232" t="s">
        <v>166</v>
      </c>
      <c r="B132" s="488">
        <f>'[3]P141--146écoR9'!B132</f>
        <v>789</v>
      </c>
      <c r="C132" s="2312">
        <f>'[3]P141--146écoR9'!C132</f>
        <v>2460</v>
      </c>
      <c r="D132" s="2312">
        <f>'[3]P141--146écoR9'!D132</f>
        <v>0</v>
      </c>
      <c r="E132" s="487">
        <f>'[3]P141--146écoR9'!E132</f>
        <v>15720</v>
      </c>
      <c r="F132" s="487">
        <f>'[3]P141--146écoR9'!F132</f>
        <v>18140</v>
      </c>
      <c r="G132" s="1638" t="str">
        <f>'[3]P141--146écoR9'!G132</f>
        <v>…</v>
      </c>
      <c r="H132" s="2318">
        <f>'[3]P141--146écoR9'!H132</f>
        <v>35466</v>
      </c>
      <c r="I132" s="2318">
        <f>'[3]P141--146écoR9'!I132</f>
        <v>0</v>
      </c>
      <c r="J132" s="1635" t="str">
        <f>'[3]P141--146écoR9'!J132</f>
        <v>…</v>
      </c>
      <c r="K132" s="273"/>
      <c r="L132" s="274"/>
      <c r="M132" s="155" t="s">
        <v>275</v>
      </c>
    </row>
    <row r="133" spans="1:14" ht="18" customHeight="1" thickBot="1">
      <c r="A133" s="1183" t="s">
        <v>10</v>
      </c>
      <c r="B133" s="1605">
        <f>'[3]P141--146écoR9'!B133</f>
        <v>4.1456494325346789</v>
      </c>
      <c r="C133" s="2317">
        <f>'[3]P141--146écoR9'!C133</f>
        <v>1.6290635533452091</v>
      </c>
      <c r="D133" s="2317">
        <f>'[3]P141--146écoR9'!D133</f>
        <v>0</v>
      </c>
      <c r="E133" s="1605">
        <f>'[3]P141--146écoR9'!E133</f>
        <v>4.1263416516391187</v>
      </c>
      <c r="F133" s="1605">
        <f>'[3]P141--146écoR9'!F133</f>
        <v>4.2845366960884119</v>
      </c>
      <c r="G133" s="1622" t="str">
        <f>'[3]P141--146écoR9'!G133</f>
        <v>…</v>
      </c>
      <c r="H133" s="2317">
        <f>'[3]P141--146écoR9'!H133</f>
        <v>4.7339252630848332</v>
      </c>
      <c r="I133" s="2317">
        <f>'[3]P141--146écoR9'!I133</f>
        <v>0</v>
      </c>
      <c r="J133" s="1605" t="str">
        <f>'[3]P141--146écoR9'!J133</f>
        <v>…</v>
      </c>
      <c r="K133" s="1286"/>
      <c r="L133" s="1286"/>
      <c r="M133" s="1179" t="s">
        <v>188</v>
      </c>
    </row>
    <row r="134" spans="1:14" ht="18" customHeight="1" thickTop="1">
      <c r="A134" s="2320" t="s">
        <v>1258</v>
      </c>
      <c r="B134" s="2321"/>
      <c r="C134" s="2321"/>
      <c r="D134" s="2321"/>
      <c r="E134" s="2321"/>
      <c r="F134" s="2321"/>
      <c r="G134" s="2321"/>
      <c r="I134" s="2313" t="s">
        <v>1257</v>
      </c>
      <c r="J134" s="2313"/>
      <c r="K134" s="2313"/>
      <c r="L134" s="2313"/>
      <c r="M134" s="2313"/>
    </row>
    <row r="135" spans="1:14" ht="18" customHeight="1"/>
    <row r="136" spans="1:14" ht="18" customHeight="1">
      <c r="A136" s="150" t="s">
        <v>114</v>
      </c>
      <c r="M136" s="107" t="s">
        <v>277</v>
      </c>
    </row>
    <row r="137" spans="1:14" ht="18" customHeight="1" thickBot="1">
      <c r="A137" s="103" t="s">
        <v>21</v>
      </c>
      <c r="K137" s="24"/>
      <c r="L137" s="24"/>
      <c r="M137" s="81" t="s">
        <v>276</v>
      </c>
    </row>
    <row r="138" spans="1:14" ht="18" customHeight="1" thickTop="1">
      <c r="A138" s="1387"/>
      <c r="B138" s="1322"/>
      <c r="C138" s="1322"/>
      <c r="D138" s="1323"/>
      <c r="E138" s="1323">
        <v>2017</v>
      </c>
      <c r="F138" s="1323"/>
      <c r="G138" s="1576"/>
      <c r="H138" s="1323">
        <v>2016</v>
      </c>
      <c r="I138" s="1576"/>
      <c r="J138" s="1318"/>
      <c r="K138" s="1319"/>
      <c r="L138" s="1319"/>
      <c r="M138" s="1316"/>
    </row>
    <row r="139" spans="1:14" ht="18" customHeight="1">
      <c r="A139" s="275" t="s">
        <v>28</v>
      </c>
      <c r="B139" s="197"/>
      <c r="C139" s="618"/>
      <c r="D139" s="618"/>
      <c r="E139" s="2169">
        <f>'[3]P141--146écoR9'!E139</f>
        <v>14156.651</v>
      </c>
      <c r="F139" s="2170"/>
      <c r="G139" s="2169"/>
      <c r="H139" s="2169" t="str">
        <f>'[3]P141--146écoR9'!H139</f>
        <v>…</v>
      </c>
      <c r="I139" s="2169"/>
      <c r="J139" s="197"/>
      <c r="K139" s="197"/>
      <c r="L139" s="197"/>
      <c r="M139" s="139" t="s">
        <v>278</v>
      </c>
    </row>
    <row r="140" spans="1:14" ht="18" customHeight="1">
      <c r="A140" s="275" t="s">
        <v>87</v>
      </c>
      <c r="B140" s="197"/>
      <c r="C140" s="618"/>
      <c r="D140" s="618"/>
      <c r="E140" s="2169">
        <f>'[3]P141--146écoR9'!E140</f>
        <v>13.044</v>
      </c>
      <c r="F140" s="2170"/>
      <c r="G140" s="2169"/>
      <c r="H140" s="2169" t="str">
        <f>'[3]P141--146écoR9'!H140</f>
        <v>…</v>
      </c>
      <c r="I140" s="2169"/>
      <c r="J140" s="197"/>
      <c r="K140" s="197"/>
      <c r="L140" s="197"/>
      <c r="M140" s="139" t="s">
        <v>279</v>
      </c>
    </row>
    <row r="141" spans="1:14" ht="18" customHeight="1">
      <c r="A141" s="275" t="s">
        <v>88</v>
      </c>
      <c r="B141" s="197"/>
      <c r="C141" s="618"/>
      <c r="D141" s="618"/>
      <c r="E141" s="2169">
        <f>'[3]P141--146écoR9'!E141</f>
        <v>1088.02</v>
      </c>
      <c r="F141" s="2170"/>
      <c r="G141" s="2169"/>
      <c r="H141" s="2169" t="str">
        <f>'[3]P141--146écoR9'!H141</f>
        <v>…</v>
      </c>
      <c r="I141" s="2169"/>
      <c r="J141" s="197"/>
      <c r="K141" s="197"/>
      <c r="L141" s="197"/>
      <c r="M141" s="139" t="s">
        <v>280</v>
      </c>
      <c r="N141" s="286"/>
    </row>
    <row r="142" spans="1:14" ht="18" customHeight="1">
      <c r="A142" s="275" t="s">
        <v>89</v>
      </c>
      <c r="B142" s="197"/>
      <c r="C142" s="618"/>
      <c r="D142" s="618"/>
      <c r="E142" s="2169">
        <f>'[3]P141--146écoR9'!E142</f>
        <v>378.84899999999999</v>
      </c>
      <c r="F142" s="2170"/>
      <c r="G142" s="2169"/>
      <c r="H142" s="2169" t="str">
        <f>'[3]P141--146écoR9'!H142</f>
        <v>…</v>
      </c>
      <c r="I142" s="2169"/>
      <c r="J142" s="197"/>
      <c r="K142" s="197"/>
      <c r="L142" s="197"/>
      <c r="M142" s="139" t="s">
        <v>281</v>
      </c>
      <c r="N142" s="287"/>
    </row>
    <row r="143" spans="1:14" ht="18" customHeight="1" thickBot="1">
      <c r="A143" s="1290" t="s">
        <v>90</v>
      </c>
      <c r="B143" s="1288"/>
      <c r="C143" s="1289"/>
      <c r="D143" s="1289"/>
      <c r="E143" s="2172">
        <f>'[3]P141--146écoR9'!E143</f>
        <v>21.585999999999999</v>
      </c>
      <c r="F143" s="1676"/>
      <c r="G143" s="2172"/>
      <c r="H143" s="2172" t="str">
        <f>'[3]P141--146écoR9'!H143</f>
        <v>…</v>
      </c>
      <c r="I143" s="2172"/>
      <c r="J143" s="1288"/>
      <c r="K143" s="1288"/>
      <c r="L143" s="1288"/>
      <c r="M143" s="1207" t="s">
        <v>282</v>
      </c>
    </row>
    <row r="144" spans="1:14" s="263" customFormat="1" ht="18" customHeight="1" thickTop="1">
      <c r="A144" s="2320" t="s">
        <v>1258</v>
      </c>
      <c r="B144" s="2321"/>
      <c r="C144" s="2321"/>
      <c r="D144" s="2321"/>
      <c r="E144" s="2321"/>
      <c r="F144" s="2321"/>
      <c r="G144" s="2321"/>
      <c r="H144" s="81"/>
      <c r="I144" s="2313" t="s">
        <v>1257</v>
      </c>
      <c r="J144" s="2313"/>
      <c r="K144" s="2313"/>
      <c r="L144" s="2313"/>
      <c r="M144" s="2313"/>
    </row>
    <row r="145" spans="1:13" ht="18" customHeight="1">
      <c r="A145" s="237"/>
      <c r="B145" s="432"/>
      <c r="C145" s="432"/>
      <c r="D145" s="432"/>
      <c r="E145" s="432"/>
      <c r="F145" s="432"/>
      <c r="G145" s="432"/>
      <c r="H145" s="432"/>
      <c r="I145" s="432"/>
      <c r="J145" s="432"/>
      <c r="K145" s="432"/>
      <c r="L145" s="432"/>
    </row>
    <row r="146" spans="1:13" ht="18" customHeight="1">
      <c r="A146" s="150" t="s">
        <v>115</v>
      </c>
      <c r="M146" s="107" t="s">
        <v>283</v>
      </c>
    </row>
    <row r="147" spans="1:13" ht="18" customHeight="1" thickBot="1">
      <c r="A147" s="103" t="s">
        <v>21</v>
      </c>
      <c r="K147" s="24"/>
      <c r="L147" s="24"/>
      <c r="M147" s="81" t="s">
        <v>276</v>
      </c>
    </row>
    <row r="148" spans="1:13" ht="18" customHeight="1" thickTop="1">
      <c r="A148" s="1387"/>
      <c r="B148" s="1322"/>
      <c r="C148" s="1322"/>
      <c r="D148" s="1323"/>
      <c r="E148" s="1323">
        <v>2017</v>
      </c>
      <c r="F148" s="1323"/>
      <c r="G148" s="1576"/>
      <c r="H148" s="1323">
        <v>2016</v>
      </c>
      <c r="I148" s="1316"/>
      <c r="J148" s="1318"/>
      <c r="K148" s="1319"/>
      <c r="L148" s="1319"/>
      <c r="M148" s="1316"/>
    </row>
    <row r="149" spans="1:13" ht="18" customHeight="1">
      <c r="A149" s="269" t="s">
        <v>28</v>
      </c>
      <c r="B149" s="197"/>
      <c r="C149" s="197"/>
      <c r="D149" s="618"/>
      <c r="E149" s="2169">
        <f>'[3]P141--146écoR9'!E149</f>
        <v>710.75400000000002</v>
      </c>
      <c r="F149" s="2170"/>
      <c r="G149" s="2169"/>
      <c r="H149" s="2169" t="str">
        <f>'[3]P141--146écoR9'!H149</f>
        <v>…</v>
      </c>
      <c r="I149" s="737"/>
      <c r="J149" s="197"/>
      <c r="K149" s="197"/>
      <c r="L149" s="197"/>
      <c r="M149" s="139" t="s">
        <v>278</v>
      </c>
    </row>
    <row r="150" spans="1:13" ht="18" customHeight="1">
      <c r="A150" s="269" t="s">
        <v>87</v>
      </c>
      <c r="B150" s="197"/>
      <c r="C150" s="197"/>
      <c r="D150" s="618"/>
      <c r="E150" s="2169">
        <f>'[3]P141--146écoR9'!E150</f>
        <v>0.57399999999999995</v>
      </c>
      <c r="F150" s="2170"/>
      <c r="G150" s="2169"/>
      <c r="H150" s="2169" t="str">
        <f>'[3]P141--146écoR9'!H150</f>
        <v>…</v>
      </c>
      <c r="I150" s="740"/>
      <c r="J150" s="197"/>
      <c r="K150" s="197"/>
      <c r="L150" s="197"/>
      <c r="M150" s="139" t="s">
        <v>279</v>
      </c>
    </row>
    <row r="151" spans="1:13" ht="18" customHeight="1">
      <c r="A151" s="269" t="s">
        <v>88</v>
      </c>
      <c r="B151" s="197"/>
      <c r="C151" s="197"/>
      <c r="D151" s="618"/>
      <c r="E151" s="2169">
        <f>'[3]P141--146écoR9'!E151</f>
        <v>45.863</v>
      </c>
      <c r="F151" s="2170"/>
      <c r="G151" s="2169"/>
      <c r="H151" s="2169" t="str">
        <f>'[3]P141--146écoR9'!H151</f>
        <v>…</v>
      </c>
      <c r="I151" s="737"/>
      <c r="J151" s="197"/>
      <c r="K151" s="197"/>
      <c r="L151" s="197"/>
      <c r="M151" s="139" t="s">
        <v>280</v>
      </c>
    </row>
    <row r="152" spans="1:13" ht="18" customHeight="1">
      <c r="A152" s="269" t="s">
        <v>89</v>
      </c>
      <c r="B152" s="197"/>
      <c r="C152" s="197"/>
      <c r="D152" s="618"/>
      <c r="E152" s="2169">
        <f>'[3]P141--146écoR9'!E152</f>
        <v>29.113</v>
      </c>
      <c r="F152" s="2170"/>
      <c r="G152" s="2169"/>
      <c r="H152" s="2169" t="str">
        <f>'[3]P141--146écoR9'!H152</f>
        <v>…</v>
      </c>
      <c r="I152" s="737"/>
      <c r="J152" s="197"/>
      <c r="K152" s="197"/>
      <c r="L152" s="197"/>
      <c r="M152" s="139" t="s">
        <v>281</v>
      </c>
    </row>
    <row r="153" spans="1:13" ht="18" customHeight="1" thickBot="1">
      <c r="A153" s="1275" t="s">
        <v>90</v>
      </c>
      <c r="B153" s="1288"/>
      <c r="C153" s="1288"/>
      <c r="D153" s="1289"/>
      <c r="E153" s="2172" t="str">
        <f>'[3]P141--146écoR9'!E153</f>
        <v>…</v>
      </c>
      <c r="F153" s="1676"/>
      <c r="G153" s="2172"/>
      <c r="H153" s="2172" t="str">
        <f>'[3]P141--146écoR9'!H153</f>
        <v>…</v>
      </c>
      <c r="I153" s="1567"/>
      <c r="J153" s="1288"/>
      <c r="K153" s="1288"/>
      <c r="L153" s="1288"/>
      <c r="M153" s="1207" t="s">
        <v>282</v>
      </c>
    </row>
    <row r="154" spans="1:13" ht="18" customHeight="1" thickTop="1">
      <c r="A154" s="2320" t="s">
        <v>1258</v>
      </c>
      <c r="B154" s="2321"/>
      <c r="C154" s="2321"/>
      <c r="D154" s="2321"/>
      <c r="E154" s="2321"/>
      <c r="F154" s="2321"/>
      <c r="G154" s="2321"/>
      <c r="I154" s="2313" t="s">
        <v>1257</v>
      </c>
      <c r="J154" s="2313"/>
      <c r="K154" s="2313"/>
      <c r="L154" s="2313"/>
      <c r="M154" s="2313"/>
    </row>
    <row r="155" spans="1:13" ht="18" customHeight="1">
      <c r="A155" s="102"/>
      <c r="B155" s="102"/>
      <c r="C155" s="102"/>
      <c r="D155" s="102"/>
    </row>
    <row r="156" spans="1:13" ht="18" customHeight="1">
      <c r="A156" s="431" t="s">
        <v>568</v>
      </c>
      <c r="B156" s="427"/>
      <c r="C156" s="263"/>
      <c r="K156" s="427"/>
      <c r="L156" s="427"/>
      <c r="M156" s="428" t="s">
        <v>575</v>
      </c>
    </row>
    <row r="157" spans="1:13" ht="18" customHeight="1">
      <c r="A157" s="28"/>
      <c r="B157" s="20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</row>
    <row r="158" spans="1:13" ht="18" customHeight="1" thickBot="1">
      <c r="A158" s="18" t="s">
        <v>116</v>
      </c>
      <c r="M158" s="107" t="s">
        <v>289</v>
      </c>
    </row>
    <row r="159" spans="1:13" ht="18" customHeight="1" thickTop="1">
      <c r="A159" s="1242"/>
      <c r="B159" s="1243" t="s">
        <v>191</v>
      </c>
      <c r="C159" s="1243" t="s">
        <v>393</v>
      </c>
      <c r="D159" s="2316" t="s">
        <v>581</v>
      </c>
      <c r="E159" s="2316"/>
      <c r="F159" s="1244" t="s">
        <v>563</v>
      </c>
      <c r="G159" s="1245" t="s">
        <v>288</v>
      </c>
      <c r="H159" s="1245" t="s">
        <v>287</v>
      </c>
      <c r="I159" s="1245" t="s">
        <v>286</v>
      </c>
      <c r="J159" s="1610" t="s">
        <v>285</v>
      </c>
      <c r="K159" s="1610" t="s">
        <v>284</v>
      </c>
      <c r="L159" s="1610"/>
      <c r="M159" s="1242"/>
    </row>
    <row r="160" spans="1:13" ht="25.5" customHeight="1">
      <c r="A160" s="277"/>
      <c r="B160" s="1616" t="s">
        <v>4</v>
      </c>
      <c r="C160" s="1616" t="s">
        <v>434</v>
      </c>
      <c r="D160" s="2315" t="s">
        <v>582</v>
      </c>
      <c r="E160" s="2315"/>
      <c r="F160" s="1608" t="s">
        <v>564</v>
      </c>
      <c r="G160" s="1616" t="s">
        <v>33</v>
      </c>
      <c r="H160" s="1616" t="s">
        <v>32</v>
      </c>
      <c r="I160" s="1616" t="s">
        <v>31</v>
      </c>
      <c r="J160" s="1616" t="s">
        <v>30</v>
      </c>
      <c r="K160" s="1616" t="s">
        <v>29</v>
      </c>
      <c r="L160" s="1616"/>
      <c r="M160" s="278"/>
    </row>
    <row r="161" spans="1:13" s="229" customFormat="1" ht="18" customHeight="1">
      <c r="A161" s="1101" t="s">
        <v>1230</v>
      </c>
      <c r="B161" s="654"/>
      <c r="C161" s="654"/>
      <c r="D161" s="1135"/>
      <c r="E161" s="1135"/>
      <c r="F161" s="1135"/>
      <c r="G161" s="654"/>
      <c r="H161" s="654"/>
      <c r="I161" s="654"/>
      <c r="J161" s="654"/>
      <c r="K161" s="654"/>
      <c r="L161" s="654"/>
      <c r="M161" s="74" t="s">
        <v>1232</v>
      </c>
    </row>
    <row r="162" spans="1:13" ht="18" customHeight="1">
      <c r="A162" s="232" t="s">
        <v>167</v>
      </c>
      <c r="B162" s="1604">
        <f>'[2]P141--146écoR9'!B162</f>
        <v>245</v>
      </c>
      <c r="C162" s="1604">
        <f>'[2]P141--146écoR9'!C162</f>
        <v>65</v>
      </c>
      <c r="D162" s="2314">
        <f>'[2]P141--146écoR9'!D162:E162</f>
        <v>41</v>
      </c>
      <c r="E162" s="2314"/>
      <c r="F162" s="1604">
        <f>'[2]P141--146écoR9'!F162</f>
        <v>38</v>
      </c>
      <c r="G162" s="1604">
        <f>'[2]P141--146écoR9'!G162</f>
        <v>10</v>
      </c>
      <c r="H162" s="1604">
        <f>'[2]P141--146écoR9'!H162</f>
        <v>22</v>
      </c>
      <c r="I162" s="1604">
        <f>'[2]P141--146écoR9'!I162</f>
        <v>16</v>
      </c>
      <c r="J162" s="1604">
        <f>'[2]P141--146écoR9'!J162</f>
        <v>28</v>
      </c>
      <c r="K162" s="1604">
        <f>'[2]P141--146écoR9'!K162</f>
        <v>25</v>
      </c>
      <c r="L162" s="280"/>
      <c r="M162" s="155" t="s">
        <v>290</v>
      </c>
    </row>
    <row r="163" spans="1:13" ht="18" customHeight="1">
      <c r="A163" s="30" t="s">
        <v>10</v>
      </c>
      <c r="B163" s="1606">
        <f>'[2]P141--146écoR9'!B163</f>
        <v>100</v>
      </c>
      <c r="C163" s="1606">
        <f>'[2]P141--146écoR9'!C163</f>
        <v>26.530612244897959</v>
      </c>
      <c r="D163" s="2311">
        <f>'[2]P141--146écoR9'!D163:E163</f>
        <v>16.73469387755102</v>
      </c>
      <c r="E163" s="2311"/>
      <c r="F163" s="1606">
        <f>'[2]P141--146écoR9'!F163</f>
        <v>15.510204081632653</v>
      </c>
      <c r="G163" s="1606">
        <f>'[2]P141--146écoR9'!G163</f>
        <v>4.0816326530612246</v>
      </c>
      <c r="H163" s="1606">
        <f>'[2]P141--146écoR9'!H163</f>
        <v>8.9795918367346932</v>
      </c>
      <c r="I163" s="1606">
        <f>'[2]P141--146écoR9'!I163</f>
        <v>6.5306122448979593</v>
      </c>
      <c r="J163" s="1606">
        <f>'[2]P141--146écoR9'!J163</f>
        <v>11.428571428571429</v>
      </c>
      <c r="K163" s="1606">
        <f>'[2]P141--146écoR9'!K163</f>
        <v>10.204081632653061</v>
      </c>
      <c r="L163" s="1606"/>
      <c r="M163" s="123" t="s">
        <v>188</v>
      </c>
    </row>
    <row r="164" spans="1:13" ht="18" customHeight="1">
      <c r="A164" s="1106"/>
      <c r="B164" s="1130"/>
      <c r="C164" s="1130"/>
      <c r="D164" s="1130"/>
      <c r="E164" s="1130"/>
      <c r="F164" s="1130"/>
      <c r="G164" s="1130"/>
      <c r="H164" s="1130"/>
      <c r="I164" s="1130"/>
      <c r="J164" s="1130"/>
      <c r="K164" s="1130"/>
      <c r="L164" s="1130"/>
      <c r="M164" s="1134"/>
    </row>
    <row r="165" spans="1:13" ht="18" customHeight="1">
      <c r="A165" s="1102" t="s">
        <v>1231</v>
      </c>
      <c r="B165" s="1616"/>
      <c r="C165" s="1616"/>
      <c r="D165" s="1608"/>
      <c r="E165" s="1608"/>
      <c r="F165" s="1608"/>
      <c r="G165" s="1616"/>
      <c r="H165" s="1616"/>
      <c r="I165" s="1616"/>
      <c r="J165" s="1616"/>
      <c r="K165" s="1616"/>
      <c r="L165" s="1616"/>
      <c r="M165" s="1103" t="s">
        <v>1233</v>
      </c>
    </row>
    <row r="166" spans="1:13" ht="18" customHeight="1">
      <c r="A166" s="232" t="s">
        <v>167</v>
      </c>
      <c r="B166" s="1604">
        <f>'[2]P141--146écoR9'!B166</f>
        <v>251</v>
      </c>
      <c r="C166" s="1604">
        <f>'[2]P141--146écoR9'!C166</f>
        <v>69</v>
      </c>
      <c r="D166" s="2314">
        <f>'[2]P141--146écoR9'!D166:E166</f>
        <v>40</v>
      </c>
      <c r="E166" s="2314"/>
      <c r="F166" s="1604">
        <f>'[2]P141--146écoR9'!F166</f>
        <v>39</v>
      </c>
      <c r="G166" s="1604">
        <f>'[2]P141--146écoR9'!G166</f>
        <v>11</v>
      </c>
      <c r="H166" s="1604">
        <f>'[2]P141--146écoR9'!H166</f>
        <v>18</v>
      </c>
      <c r="I166" s="1604">
        <f>'[2]P141--146écoR9'!I166</f>
        <v>20</v>
      </c>
      <c r="J166" s="1604">
        <f>'[2]P141--146écoR9'!J166</f>
        <v>27</v>
      </c>
      <c r="K166" s="1604">
        <f>'[2]P141--146écoR9'!K166</f>
        <v>27</v>
      </c>
      <c r="L166" s="280"/>
      <c r="M166" s="155" t="s">
        <v>290</v>
      </c>
    </row>
    <row r="167" spans="1:13" ht="18" customHeight="1" thickBot="1">
      <c r="A167" s="1183" t="s">
        <v>10</v>
      </c>
      <c r="B167" s="1622">
        <f>'[2]P141--146écoR9'!B167</f>
        <v>100</v>
      </c>
      <c r="C167" s="1622">
        <f>'[2]P141--146écoR9'!C167</f>
        <v>27.490039840637447</v>
      </c>
      <c r="D167" s="2342">
        <f>'[2]P141--146écoR9'!D167:E167</f>
        <v>15.936254980079681</v>
      </c>
      <c r="E167" s="2342"/>
      <c r="F167" s="1622">
        <f>'[2]P141--146écoR9'!F167</f>
        <v>15.53784860557769</v>
      </c>
      <c r="G167" s="1622">
        <f>'[2]P141--146écoR9'!G167</f>
        <v>4.3824701195219129</v>
      </c>
      <c r="H167" s="1622">
        <f>'[2]P141--146écoR9'!H167</f>
        <v>7.1713147410358573</v>
      </c>
      <c r="I167" s="1622">
        <f>'[2]P141--146écoR9'!I167</f>
        <v>7.9681274900398407</v>
      </c>
      <c r="J167" s="1622">
        <f>'[2]P141--146écoR9'!J167</f>
        <v>10.756972111553784</v>
      </c>
      <c r="K167" s="1622">
        <f>'[2]P141--146écoR9'!K167</f>
        <v>10.756972111553784</v>
      </c>
      <c r="L167" s="1622"/>
      <c r="M167" s="1179" t="s">
        <v>188</v>
      </c>
    </row>
    <row r="168" spans="1:13" ht="18" customHeight="1" thickTop="1">
      <c r="A168" s="102" t="s">
        <v>565</v>
      </c>
      <c r="B168" s="102"/>
      <c r="C168" s="102"/>
      <c r="D168" s="102"/>
      <c r="E168" s="102"/>
      <c r="F168" s="456"/>
      <c r="G168" s="457"/>
      <c r="H168" s="457"/>
      <c r="M168" s="265" t="s">
        <v>951</v>
      </c>
    </row>
    <row r="169" spans="1:13" ht="18" customHeight="1">
      <c r="A169" s="98" t="s">
        <v>1259</v>
      </c>
      <c r="B169" s="98"/>
      <c r="M169" s="81" t="s">
        <v>1260</v>
      </c>
    </row>
    <row r="170" spans="1:13" ht="18" customHeight="1">
      <c r="A170" s="102"/>
      <c r="B170" s="102"/>
    </row>
    <row r="171" spans="1:13" ht="18" customHeight="1">
      <c r="A171" s="102"/>
      <c r="B171" s="102"/>
    </row>
    <row r="172" spans="1:13" ht="18" customHeight="1">
      <c r="A172" s="102"/>
      <c r="B172" s="102"/>
    </row>
    <row r="173" spans="1:13" ht="18" customHeight="1" thickBot="1">
      <c r="A173" s="102"/>
      <c r="B173" s="102"/>
    </row>
    <row r="174" spans="1:13" ht="13.5" customHeight="1" thickTop="1">
      <c r="A174" s="927"/>
      <c r="B174" s="927"/>
      <c r="C174" s="928"/>
      <c r="D174" s="928"/>
      <c r="E174" s="928"/>
      <c r="F174" s="928"/>
      <c r="G174" s="928"/>
      <c r="H174" s="928"/>
      <c r="I174" s="928"/>
      <c r="J174" s="928"/>
      <c r="K174" s="964"/>
      <c r="L174" s="964"/>
      <c r="M174" s="928"/>
    </row>
    <row r="175" spans="1:13" ht="18" customHeight="1"/>
    <row r="176" spans="1:13" ht="18" customHeight="1" thickBot="1">
      <c r="A176" s="150" t="s">
        <v>117</v>
      </c>
      <c r="M176" s="107" t="s">
        <v>292</v>
      </c>
    </row>
    <row r="177" spans="1:14" ht="18" customHeight="1" thickTop="1">
      <c r="A177" s="1242"/>
      <c r="B177" s="1610" t="s">
        <v>191</v>
      </c>
      <c r="C177" s="1610" t="s">
        <v>393</v>
      </c>
      <c r="D177" s="2316" t="s">
        <v>581</v>
      </c>
      <c r="E177" s="2316"/>
      <c r="F177" s="1244" t="s">
        <v>563</v>
      </c>
      <c r="G177" s="1245" t="s">
        <v>288</v>
      </c>
      <c r="H177" s="1245" t="s">
        <v>287</v>
      </c>
      <c r="I177" s="1245" t="s">
        <v>286</v>
      </c>
      <c r="J177" s="1610" t="s">
        <v>285</v>
      </c>
      <c r="K177" s="1610" t="s">
        <v>284</v>
      </c>
      <c r="L177" s="1610"/>
      <c r="M177" s="1242"/>
    </row>
    <row r="178" spans="1:14" ht="26.1" customHeight="1">
      <c r="A178" s="277"/>
      <c r="B178" s="1616" t="s">
        <v>4</v>
      </c>
      <c r="C178" s="1616" t="s">
        <v>394</v>
      </c>
      <c r="D178" s="2315" t="s">
        <v>582</v>
      </c>
      <c r="E178" s="2315"/>
      <c r="F178" s="1608" t="s">
        <v>564</v>
      </c>
      <c r="G178" s="1616" t="s">
        <v>33</v>
      </c>
      <c r="H178" s="1616" t="s">
        <v>32</v>
      </c>
      <c r="I178" s="1616" t="s">
        <v>31</v>
      </c>
      <c r="J178" s="1616" t="s">
        <v>30</v>
      </c>
      <c r="K178" s="1616" t="s">
        <v>29</v>
      </c>
      <c r="L178" s="1616"/>
      <c r="M178" s="278"/>
    </row>
    <row r="179" spans="1:14" ht="18" customHeight="1">
      <c r="A179" s="1101" t="s">
        <v>1230</v>
      </c>
      <c r="B179" s="654"/>
      <c r="C179" s="654"/>
      <c r="D179" s="1135"/>
      <c r="E179" s="1135"/>
      <c r="F179" s="1135"/>
      <c r="G179" s="654"/>
      <c r="H179" s="654"/>
      <c r="I179" s="654"/>
      <c r="J179" s="654"/>
      <c r="K179" s="654"/>
      <c r="L179" s="654"/>
      <c r="M179" s="74" t="s">
        <v>1232</v>
      </c>
    </row>
    <row r="180" spans="1:14" ht="18" customHeight="1">
      <c r="A180" s="269" t="s">
        <v>168</v>
      </c>
      <c r="B180" s="1607">
        <f>'[2]P141--146écoR9'!B180</f>
        <v>43024</v>
      </c>
      <c r="C180" s="1634">
        <f>'[2]P141--146écoR9'!C180</f>
        <v>11156</v>
      </c>
      <c r="D180" s="2319">
        <f>'[2]P141--146écoR9'!D180:E180</f>
        <v>9136</v>
      </c>
      <c r="E180" s="2319"/>
      <c r="F180" s="1607">
        <f>'[2]P141--146écoR9'!F180</f>
        <v>781</v>
      </c>
      <c r="G180" s="1634">
        <f>'[2]P141--146écoR9'!G180</f>
        <v>4849</v>
      </c>
      <c r="H180" s="1634">
        <f>'[2]P141--146écoR9'!H180</f>
        <v>9610</v>
      </c>
      <c r="I180" s="1634">
        <f>'[2]P141--146écoR9'!I180</f>
        <v>3704</v>
      </c>
      <c r="J180" s="1634">
        <f>'[2]P141--146écoR9'!J180</f>
        <v>2262</v>
      </c>
      <c r="K180" s="1634">
        <f>'[2]P141--146écoR9'!K180</f>
        <v>1526</v>
      </c>
      <c r="L180" s="280"/>
      <c r="M180" s="155" t="s">
        <v>291</v>
      </c>
    </row>
    <row r="181" spans="1:14" ht="18" customHeight="1">
      <c r="A181" s="30" t="s">
        <v>10</v>
      </c>
      <c r="B181" s="1606">
        <f>'[2]P141--146écoR9'!B181</f>
        <v>100</v>
      </c>
      <c r="C181" s="1606">
        <f>'[2]P141--146écoR9'!C181</f>
        <v>25.929713648196355</v>
      </c>
      <c r="D181" s="2311">
        <f>'[2]P141--146écoR9'!D181:E181</f>
        <v>21.234659724804761</v>
      </c>
      <c r="E181" s="2311"/>
      <c r="F181" s="1606">
        <f>'[2]P141--146écoR9'!F181</f>
        <v>1.8152658981033842</v>
      </c>
      <c r="G181" s="1606">
        <f>'[2]P141--146écoR9'!G181</f>
        <v>11.270453700260321</v>
      </c>
      <c r="H181" s="1606">
        <f>'[2]P141--146écoR9'!H181</f>
        <v>22.336370397917442</v>
      </c>
      <c r="I181" s="1606">
        <f>'[2]P141--146écoR9'!I181</f>
        <v>8.6091483822982529</v>
      </c>
      <c r="J181" s="1606">
        <f>'[2]P141--146écoR9'!J181</f>
        <v>5.2575306805503903</v>
      </c>
      <c r="K181" s="1606">
        <f>'[2]P141--146écoR9'!K181</f>
        <v>3.5468575678690959</v>
      </c>
      <c r="L181" s="1606"/>
      <c r="M181" s="123" t="s">
        <v>188</v>
      </c>
    </row>
    <row r="182" spans="1:14" ht="18" customHeight="1">
      <c r="A182" s="1106"/>
      <c r="B182" s="1130"/>
      <c r="C182" s="1130"/>
      <c r="D182" s="1130"/>
      <c r="E182" s="1130"/>
      <c r="F182" s="1130"/>
      <c r="G182" s="1130"/>
      <c r="H182" s="1130"/>
      <c r="I182" s="1130"/>
      <c r="J182" s="1130"/>
      <c r="K182" s="1130"/>
      <c r="L182" s="1130"/>
      <c r="M182" s="1134"/>
    </row>
    <row r="183" spans="1:14" ht="18" customHeight="1">
      <c r="A183" s="1102" t="s">
        <v>1231</v>
      </c>
      <c r="B183" s="1616"/>
      <c r="C183" s="1616"/>
      <c r="D183" s="1608"/>
      <c r="E183" s="1608"/>
      <c r="F183" s="1608"/>
      <c r="G183" s="1616"/>
      <c r="H183" s="1616"/>
      <c r="I183" s="1616"/>
      <c r="J183" s="1616"/>
      <c r="K183" s="1616"/>
      <c r="L183" s="1616"/>
      <c r="M183" s="1103" t="s">
        <v>1233</v>
      </c>
    </row>
    <row r="184" spans="1:14" ht="18" customHeight="1">
      <c r="A184" s="269" t="s">
        <v>168</v>
      </c>
      <c r="B184" s="1607">
        <f>'[2]P141--146écoR9'!B184</f>
        <v>43398</v>
      </c>
      <c r="C184" s="1634">
        <f>'[2]P141--146écoR9'!C184</f>
        <v>12439</v>
      </c>
      <c r="D184" s="2319">
        <f>'[2]P141--146écoR9'!D184:E184</f>
        <v>8296</v>
      </c>
      <c r="E184" s="2319"/>
      <c r="F184" s="1607">
        <f>'[2]P141--146écoR9'!F184</f>
        <v>795</v>
      </c>
      <c r="G184" s="1634">
        <f>'[2]P141--146écoR9'!G184</f>
        <v>4849</v>
      </c>
      <c r="H184" s="1634">
        <f>'[2]P141--146écoR9'!H184</f>
        <v>7094</v>
      </c>
      <c r="I184" s="1634">
        <f>'[2]P141--146écoR9'!I184</f>
        <v>5405</v>
      </c>
      <c r="J184" s="1634">
        <f>'[2]P141--146écoR9'!J184</f>
        <v>2458</v>
      </c>
      <c r="K184" s="1634">
        <f>'[2]P141--146écoR9'!K184</f>
        <v>2062</v>
      </c>
      <c r="L184" s="280"/>
      <c r="M184" s="155" t="s">
        <v>291</v>
      </c>
    </row>
    <row r="185" spans="1:14" ht="18" customHeight="1" thickBot="1">
      <c r="A185" s="1183" t="s">
        <v>10</v>
      </c>
      <c r="B185" s="1622">
        <f>'[2]P141--146écoR9'!B185</f>
        <v>100</v>
      </c>
      <c r="C185" s="1622">
        <f>'[2]P141--146écoR9'!C185</f>
        <v>28.662611180238724</v>
      </c>
      <c r="D185" s="2342">
        <f>'[2]P141--146écoR9'!D185:E185</f>
        <v>19.116088298999951</v>
      </c>
      <c r="E185" s="2342"/>
      <c r="F185" s="1622">
        <f>'[2]P141--146écoR9'!F185</f>
        <v>1.8318816535324207</v>
      </c>
      <c r="G185" s="1622">
        <f>'[2]P141--146écoR9'!G185</f>
        <v>11.173325959721646</v>
      </c>
      <c r="H185" s="1622">
        <f>'[2]P141--146écoR9'!H185</f>
        <v>16.346375409005024</v>
      </c>
      <c r="I185" s="1622">
        <f>'[2]P141--146écoR9'!I185</f>
        <v>12.454490990368219</v>
      </c>
      <c r="J185" s="1622">
        <f>'[2]P141--146écoR9'!J185</f>
        <v>5.6638554772109311</v>
      </c>
      <c r="K185" s="1622">
        <f>'[2]P141--146écoR9'!K185</f>
        <v>4.7513710309230843</v>
      </c>
      <c r="L185" s="1622"/>
      <c r="M185" s="1179" t="s">
        <v>188</v>
      </c>
    </row>
    <row r="186" spans="1:14" ht="18" customHeight="1" thickTop="1">
      <c r="A186" s="102" t="s">
        <v>919</v>
      </c>
      <c r="B186" s="102"/>
      <c r="C186" s="102"/>
      <c r="D186" s="102"/>
      <c r="E186" s="102"/>
      <c r="F186" s="456"/>
      <c r="G186" s="457"/>
      <c r="H186" s="457"/>
      <c r="M186" s="265" t="s">
        <v>566</v>
      </c>
    </row>
    <row r="187" spans="1:14" ht="18" customHeight="1">
      <c r="A187" s="98" t="s">
        <v>1259</v>
      </c>
      <c r="B187" s="98"/>
      <c r="M187" s="81" t="s">
        <v>1260</v>
      </c>
    </row>
    <row r="188" spans="1:14" ht="18" customHeight="1"/>
    <row r="189" spans="1:14" ht="18" customHeight="1" thickBot="1">
      <c r="A189" s="150" t="s">
        <v>118</v>
      </c>
      <c r="M189" s="107" t="s">
        <v>293</v>
      </c>
      <c r="N189" s="167"/>
    </row>
    <row r="190" spans="1:14" ht="18" customHeight="1" thickTop="1">
      <c r="A190" s="1242"/>
      <c r="B190" s="1610" t="s">
        <v>191</v>
      </c>
      <c r="C190" s="1610" t="s">
        <v>393</v>
      </c>
      <c r="D190" s="2316" t="s">
        <v>581</v>
      </c>
      <c r="E190" s="2316"/>
      <c r="F190" s="1244" t="s">
        <v>563</v>
      </c>
      <c r="G190" s="1245" t="s">
        <v>288</v>
      </c>
      <c r="H190" s="1245" t="s">
        <v>287</v>
      </c>
      <c r="I190" s="1245" t="s">
        <v>286</v>
      </c>
      <c r="J190" s="1610" t="s">
        <v>285</v>
      </c>
      <c r="K190" s="1610" t="s">
        <v>284</v>
      </c>
      <c r="L190" s="1610"/>
      <c r="M190" s="1242"/>
      <c r="N190" s="167"/>
    </row>
    <row r="191" spans="1:14" ht="26.1" customHeight="1">
      <c r="A191" s="232"/>
      <c r="B191" s="1616" t="s">
        <v>4</v>
      </c>
      <c r="C191" s="1616" t="s">
        <v>394</v>
      </c>
      <c r="D191" s="2315" t="s">
        <v>582</v>
      </c>
      <c r="E191" s="2315"/>
      <c r="F191" s="1608" t="s">
        <v>564</v>
      </c>
      <c r="G191" s="1616" t="s">
        <v>33</v>
      </c>
      <c r="H191" s="1616" t="s">
        <v>32</v>
      </c>
      <c r="I191" s="1616" t="s">
        <v>31</v>
      </c>
      <c r="J191" s="1616" t="s">
        <v>30</v>
      </c>
      <c r="K191" s="1616" t="s">
        <v>29</v>
      </c>
      <c r="L191" s="1616"/>
      <c r="M191" s="142"/>
    </row>
    <row r="192" spans="1:14" s="263" customFormat="1" ht="18" customHeight="1">
      <c r="A192" s="1101" t="s">
        <v>1222</v>
      </c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 t="s">
        <v>1234</v>
      </c>
    </row>
    <row r="193" spans="1:13" ht="18" customHeight="1">
      <c r="A193" s="232" t="s">
        <v>169</v>
      </c>
      <c r="B193" s="1604">
        <f>'[2]P141--146écoR9'!B193</f>
        <v>4972718</v>
      </c>
      <c r="C193" s="1604">
        <f>'[2]P141--146écoR9'!C193</f>
        <v>1491149</v>
      </c>
      <c r="D193" s="2314">
        <f>'[2]P141--146écoR9'!D193:E193</f>
        <v>559947</v>
      </c>
      <c r="E193" s="2314"/>
      <c r="F193" s="1604">
        <f>'[2]P141--146écoR9'!F193</f>
        <v>13657</v>
      </c>
      <c r="G193" s="1604">
        <f>'[2]P141--146écoR9'!G193</f>
        <v>944255</v>
      </c>
      <c r="H193" s="1604">
        <f>'[2]P141--146écoR9'!H193</f>
        <v>1506429</v>
      </c>
      <c r="I193" s="1604">
        <f>'[2]P141--146écoR9'!I193</f>
        <v>280167</v>
      </c>
      <c r="J193" s="1604">
        <f>'[2]P141--146écoR9'!J193</f>
        <v>138389</v>
      </c>
      <c r="K193" s="1604">
        <f>'[2]P141--146écoR9'!K193</f>
        <v>38725</v>
      </c>
      <c r="L193" s="280"/>
      <c r="M193" s="155" t="s">
        <v>294</v>
      </c>
    </row>
    <row r="194" spans="1:13" s="263" customFormat="1" ht="18" customHeight="1">
      <c r="A194" s="30" t="s">
        <v>10</v>
      </c>
      <c r="B194" s="1606">
        <f>'[2]P141--146écoR9'!B194</f>
        <v>100</v>
      </c>
      <c r="C194" s="1606">
        <f>'[2]P141--146écoR9'!C194</f>
        <v>29.986598878118564</v>
      </c>
      <c r="D194" s="2311">
        <f>'[2]P141--146écoR9'!D194:E194</f>
        <v>11.260381143672333</v>
      </c>
      <c r="E194" s="2311"/>
      <c r="F194" s="1606">
        <f>'[2]P141--146écoR9'!F194</f>
        <v>0.27463853771720009</v>
      </c>
      <c r="G194" s="1606">
        <f>'[2]P141--146écoR9'!G194</f>
        <v>18.988709997228881</v>
      </c>
      <c r="H194" s="1606">
        <f>'[2]P141--146écoR9'!H194</f>
        <v>30.293875502290703</v>
      </c>
      <c r="I194" s="1606">
        <f>'[2]P141--146écoR9'!I194</f>
        <v>5.6340818039551008</v>
      </c>
      <c r="J194" s="1606">
        <f>'[2]P141--146écoR9'!J194</f>
        <v>2.78296497006265</v>
      </c>
      <c r="K194" s="1606">
        <f>'[2]P141--146écoR9'!K194</f>
        <v>0.77874916695457097</v>
      </c>
      <c r="L194" s="1606"/>
      <c r="M194" s="123" t="s">
        <v>188</v>
      </c>
    </row>
    <row r="195" spans="1:13" ht="18" customHeight="1">
      <c r="A195" s="47"/>
      <c r="B195" s="157"/>
      <c r="C195" s="157"/>
      <c r="D195" s="157"/>
      <c r="E195" s="157"/>
      <c r="F195" s="157"/>
      <c r="G195" s="157"/>
      <c r="H195" s="157"/>
      <c r="I195" s="157"/>
      <c r="J195" s="157"/>
      <c r="K195" s="157"/>
      <c r="L195" s="157"/>
      <c r="M195" s="329"/>
    </row>
    <row r="196" spans="1:13" ht="18" customHeight="1">
      <c r="A196" s="1102" t="s">
        <v>1224</v>
      </c>
      <c r="B196" s="1103"/>
      <c r="C196" s="1103"/>
      <c r="D196" s="1103"/>
      <c r="E196" s="1103"/>
      <c r="F196" s="1103"/>
      <c r="G196" s="1103"/>
      <c r="H196" s="1103"/>
      <c r="I196" s="1103"/>
      <c r="J196" s="1103"/>
      <c r="K196" s="1103"/>
      <c r="L196" s="1103"/>
      <c r="M196" s="1103" t="s">
        <v>1235</v>
      </c>
    </row>
    <row r="197" spans="1:13" ht="18" customHeight="1">
      <c r="A197" s="232" t="s">
        <v>169</v>
      </c>
      <c r="B197" s="1604">
        <f>'[2]P141--146écoR9'!B197</f>
        <v>5520183</v>
      </c>
      <c r="C197" s="1604">
        <f>'[2]P141--146écoR9'!C197</f>
        <v>1704464</v>
      </c>
      <c r="D197" s="2314">
        <f>'[2]P141--146écoR9'!D197:E197</f>
        <v>627929</v>
      </c>
      <c r="E197" s="2314"/>
      <c r="F197" s="1604">
        <f>'[2]P141--146écoR9'!F197</f>
        <v>17701</v>
      </c>
      <c r="G197" s="1604">
        <f>'[2]P141--146écoR9'!G197</f>
        <v>1019551</v>
      </c>
      <c r="H197" s="1604">
        <f>'[2]P141--146écoR9'!H197</f>
        <v>1705039</v>
      </c>
      <c r="I197" s="1604">
        <f>'[2]P141--146écoR9'!I197</f>
        <v>275604</v>
      </c>
      <c r="J197" s="1604">
        <f>'[2]P141--146écoR9'!J197</f>
        <v>139758</v>
      </c>
      <c r="K197" s="1604">
        <f>'[2]P141--146écoR9'!K197</f>
        <v>30137</v>
      </c>
      <c r="L197" s="280"/>
      <c r="M197" s="155" t="s">
        <v>294</v>
      </c>
    </row>
    <row r="198" spans="1:13" ht="18" customHeight="1" thickBot="1">
      <c r="A198" s="1183" t="s">
        <v>10</v>
      </c>
      <c r="B198" s="1622">
        <f>'[2]P141--146écoR9'!B198</f>
        <v>100</v>
      </c>
      <c r="C198" s="1622">
        <f>'[2]P141--146écoR9'!C198</f>
        <v>30.876947376563425</v>
      </c>
      <c r="D198" s="2342">
        <f>'[2]P141--146écoR9'!D198:E198</f>
        <v>11.375148251425722</v>
      </c>
      <c r="E198" s="2342"/>
      <c r="F198" s="1622">
        <f>'[2]P141--146écoR9'!F198</f>
        <v>0.32065965929028079</v>
      </c>
      <c r="G198" s="1622">
        <f>'[2]P141--146écoR9'!G198</f>
        <v>18.469514507037175</v>
      </c>
      <c r="H198" s="1622">
        <f>'[2]P141--146écoR9'!H198</f>
        <v>30.887363697906387</v>
      </c>
      <c r="I198" s="1622">
        <f>'[2]P141--146écoR9'!I198</f>
        <v>4.9926605694050359</v>
      </c>
      <c r="J198" s="1622">
        <f>'[2]P141--146écoR9'!J198</f>
        <v>2.5317638926100821</v>
      </c>
      <c r="K198" s="1622">
        <f>'[2]P141--146écoR9'!K198</f>
        <v>0.54594204576188865</v>
      </c>
      <c r="L198" s="1622"/>
      <c r="M198" s="1179" t="s">
        <v>188</v>
      </c>
    </row>
    <row r="199" spans="1:13" ht="18" customHeight="1" thickTop="1">
      <c r="A199" s="102" t="s">
        <v>919</v>
      </c>
      <c r="B199" s="102"/>
      <c r="C199" s="102"/>
      <c r="D199" s="102"/>
      <c r="E199" s="102"/>
      <c r="F199" s="456"/>
      <c r="G199" s="457"/>
      <c r="H199" s="457"/>
      <c r="M199" s="265" t="s">
        <v>566</v>
      </c>
    </row>
    <row r="200" spans="1:13" ht="18" customHeight="1">
      <c r="A200" s="98" t="s">
        <v>1259</v>
      </c>
      <c r="B200" s="98"/>
      <c r="M200" s="81" t="s">
        <v>1260</v>
      </c>
    </row>
    <row r="201" spans="1:13" ht="18" customHeight="1">
      <c r="A201" s="741"/>
      <c r="B201" s="284"/>
      <c r="C201" s="284"/>
      <c r="D201" s="284"/>
      <c r="E201" s="284"/>
      <c r="F201" s="284"/>
      <c r="G201" s="284"/>
      <c r="H201" s="284"/>
      <c r="I201" s="284"/>
      <c r="J201" s="284"/>
      <c r="K201" s="284"/>
      <c r="L201" s="284"/>
    </row>
    <row r="202" spans="1:13" ht="18" customHeight="1" thickBot="1">
      <c r="A202" s="150" t="s">
        <v>119</v>
      </c>
      <c r="M202" s="107" t="s">
        <v>296</v>
      </c>
    </row>
    <row r="203" spans="1:13" ht="18" customHeight="1" thickTop="1">
      <c r="A203" s="1218"/>
      <c r="B203" s="1594"/>
      <c r="C203" s="2294" t="s">
        <v>191</v>
      </c>
      <c r="D203" s="2294"/>
      <c r="E203" s="1594"/>
      <c r="F203" s="2294" t="s">
        <v>295</v>
      </c>
      <c r="G203" s="2294"/>
      <c r="H203" s="1594"/>
      <c r="I203" s="2294" t="s">
        <v>415</v>
      </c>
      <c r="J203" s="2294"/>
      <c r="K203" s="1594"/>
      <c r="L203" s="1594"/>
      <c r="M203" s="1594"/>
    </row>
    <row r="204" spans="1:13" ht="18" customHeight="1">
      <c r="A204" s="232"/>
      <c r="B204" s="1597"/>
      <c r="C204" s="2302" t="s">
        <v>4</v>
      </c>
      <c r="D204" s="2302"/>
      <c r="E204" s="1597"/>
      <c r="F204" s="2302" t="s">
        <v>101</v>
      </c>
      <c r="G204" s="2302"/>
      <c r="H204" s="1597"/>
      <c r="I204" s="69" t="s">
        <v>416</v>
      </c>
      <c r="J204" s="69"/>
      <c r="K204" s="1597"/>
      <c r="L204" s="1597"/>
      <c r="M204" s="120"/>
    </row>
    <row r="205" spans="1:13" ht="18" customHeight="1">
      <c r="A205" s="232"/>
      <c r="B205" s="1597"/>
      <c r="C205" s="1097">
        <v>2017</v>
      </c>
      <c r="D205" s="1097">
        <v>2016</v>
      </c>
      <c r="E205" s="1097"/>
      <c r="F205" s="1097">
        <v>2017</v>
      </c>
      <c r="G205" s="1097">
        <v>2016</v>
      </c>
      <c r="H205" s="1864"/>
      <c r="I205" s="1097">
        <v>2017</v>
      </c>
      <c r="J205" s="1097">
        <v>2016</v>
      </c>
      <c r="K205" s="1597"/>
      <c r="L205" s="32"/>
      <c r="M205" s="165"/>
    </row>
    <row r="206" spans="1:13" ht="18" customHeight="1">
      <c r="A206" s="232" t="s">
        <v>170</v>
      </c>
      <c r="B206" s="1604"/>
      <c r="C206" s="1874">
        <f>'[2]P141--146écoR9'!C206</f>
        <v>1067752</v>
      </c>
      <c r="D206" s="1874">
        <f>'[2]P141--146écoR9'!D206</f>
        <v>983030</v>
      </c>
      <c r="E206" s="1867"/>
      <c r="F206" s="1874">
        <f>'[2]P141--146écoR9'!F206</f>
        <v>418116</v>
      </c>
      <c r="G206" s="1874">
        <f>'[2]P141--146écoR9'!G206</f>
        <v>582309</v>
      </c>
      <c r="H206" s="1867"/>
      <c r="I206" s="1874">
        <f>'[2]P141--146écoR9'!I206</f>
        <v>649636</v>
      </c>
      <c r="J206" s="1874">
        <f>'[2]P141--146écoR9'!J206</f>
        <v>400721</v>
      </c>
      <c r="K206" s="1136"/>
      <c r="L206" s="280"/>
      <c r="M206" s="155" t="s">
        <v>297</v>
      </c>
    </row>
    <row r="207" spans="1:13" ht="18" customHeight="1" thickBot="1">
      <c r="A207" s="1183" t="s">
        <v>10</v>
      </c>
      <c r="B207" s="1622"/>
      <c r="C207" s="1866">
        <f>'[2]P141--146écoR9'!C207</f>
        <v>100</v>
      </c>
      <c r="D207" s="1881">
        <f>'[2]P141--146écoR9'!D207</f>
        <v>100</v>
      </c>
      <c r="E207" s="1881"/>
      <c r="F207" s="1866">
        <f>'[2]P141--146écoR9'!F207</f>
        <v>39.158531194509585</v>
      </c>
      <c r="G207" s="1866">
        <f>'[2]P141--146écoR9'!G207</f>
        <v>59.236137249117526</v>
      </c>
      <c r="H207" s="1866"/>
      <c r="I207" s="1866">
        <f>'[2]P141--146écoR9'!I207</f>
        <v>60.841468805490415</v>
      </c>
      <c r="J207" s="1866">
        <f>'[2]P141--146écoR9'!J207</f>
        <v>40.763862750882474</v>
      </c>
      <c r="K207" s="1622"/>
      <c r="L207" s="1622"/>
      <c r="M207" s="1179" t="s">
        <v>188</v>
      </c>
    </row>
    <row r="208" spans="1:13" ht="18" customHeight="1" thickTop="1">
      <c r="A208" s="98" t="s">
        <v>1259</v>
      </c>
      <c r="B208" s="98"/>
      <c r="M208" s="81" t="s">
        <v>1260</v>
      </c>
    </row>
    <row r="209" spans="1:14" ht="18" customHeight="1">
      <c r="A209" s="456"/>
      <c r="E209" s="78"/>
      <c r="F209" s="78"/>
      <c r="G209" s="79"/>
    </row>
    <row r="210" spans="1:14" ht="18" customHeight="1">
      <c r="A210" s="431" t="s">
        <v>1174</v>
      </c>
      <c r="B210" s="427"/>
      <c r="C210" s="263"/>
      <c r="D210" s="263"/>
      <c r="E210" s="80"/>
      <c r="F210" s="80"/>
      <c r="G210" s="80"/>
      <c r="K210" s="427"/>
      <c r="L210" s="427"/>
      <c r="M210" s="428" t="s">
        <v>576</v>
      </c>
    </row>
    <row r="211" spans="1:14" ht="18" customHeight="1">
      <c r="A211" s="719"/>
      <c r="B211" s="263"/>
      <c r="C211" s="263"/>
      <c r="D211" s="263"/>
      <c r="E211" s="263"/>
      <c r="F211" s="263"/>
      <c r="G211" s="263"/>
      <c r="H211" s="263"/>
      <c r="I211" s="263"/>
      <c r="J211" s="263"/>
      <c r="K211" s="263"/>
      <c r="L211" s="263"/>
      <c r="M211" s="263"/>
    </row>
    <row r="212" spans="1:14" ht="18" customHeight="1" thickBot="1">
      <c r="A212" s="150" t="s">
        <v>470</v>
      </c>
      <c r="M212" s="107" t="s">
        <v>298</v>
      </c>
    </row>
    <row r="213" spans="1:14" ht="18" customHeight="1" thickTop="1">
      <c r="A213" s="1221"/>
      <c r="B213" s="1594"/>
      <c r="C213" s="2294" t="s">
        <v>191</v>
      </c>
      <c r="D213" s="2294"/>
      <c r="E213" s="1594"/>
      <c r="F213" s="2294" t="s">
        <v>300</v>
      </c>
      <c r="G213" s="2294"/>
      <c r="H213" s="1594"/>
      <c r="I213" s="2294" t="s">
        <v>299</v>
      </c>
      <c r="J213" s="2294"/>
      <c r="K213" s="1594"/>
      <c r="L213" s="1594"/>
      <c r="M213" s="1218"/>
      <c r="N213" s="674"/>
    </row>
    <row r="214" spans="1:14" ht="18" customHeight="1">
      <c r="A214" s="288"/>
      <c r="B214" s="159"/>
      <c r="C214" s="2306" t="s">
        <v>4</v>
      </c>
      <c r="D214" s="2306"/>
      <c r="F214" s="2306" t="s">
        <v>36</v>
      </c>
      <c r="G214" s="2306"/>
      <c r="H214" s="159"/>
      <c r="I214" s="2306" t="s">
        <v>35</v>
      </c>
      <c r="J214" s="2306"/>
      <c r="K214" s="159"/>
      <c r="L214" s="159"/>
      <c r="M214" s="142"/>
      <c r="N214" s="674"/>
    </row>
    <row r="215" spans="1:14" ht="18" customHeight="1">
      <c r="A215" s="288"/>
      <c r="B215" s="159"/>
      <c r="C215" s="1097">
        <v>2017</v>
      </c>
      <c r="D215" s="1097">
        <v>2016</v>
      </c>
      <c r="E215" s="1097"/>
      <c r="F215" s="1097">
        <v>2017</v>
      </c>
      <c r="G215" s="1097">
        <v>2016</v>
      </c>
      <c r="H215" s="2028"/>
      <c r="I215" s="1097">
        <v>2017</v>
      </c>
      <c r="J215" s="1097">
        <v>2016</v>
      </c>
      <c r="K215" s="159"/>
      <c r="L215" s="1137"/>
      <c r="M215" s="239"/>
      <c r="N215" s="675"/>
    </row>
    <row r="216" spans="1:14" ht="18" customHeight="1">
      <c r="A216" s="288" t="s">
        <v>171</v>
      </c>
      <c r="B216" s="289"/>
      <c r="C216" s="1872" t="str">
        <f>'[5]P141--146écoR9'!C216</f>
        <v>…</v>
      </c>
      <c r="D216" s="1872" t="str">
        <f>'[5]P141--146écoR9'!D216</f>
        <v>…</v>
      </c>
      <c r="E216" s="1872"/>
      <c r="F216" s="1872" t="str">
        <f>'[5]P141--146écoR9'!F216</f>
        <v>…</v>
      </c>
      <c r="G216" s="1872" t="str">
        <f>'[5]P141--146écoR9'!G216</f>
        <v>…</v>
      </c>
      <c r="H216" s="1872"/>
      <c r="I216" s="1872" t="str">
        <f>'[5]P141--146écoR9'!I216</f>
        <v>…</v>
      </c>
      <c r="J216" s="1872" t="str">
        <f>'[5]P141--146écoR9'!J216</f>
        <v>…</v>
      </c>
      <c r="K216" s="289"/>
      <c r="L216" s="291"/>
      <c r="M216" s="155" t="s">
        <v>469</v>
      </c>
      <c r="N216" s="675"/>
    </row>
    <row r="217" spans="1:14" ht="18" customHeight="1" thickBot="1">
      <c r="A217" s="1183" t="s">
        <v>10</v>
      </c>
      <c r="B217" s="1622"/>
      <c r="C217" s="2030" t="str">
        <f>'[5]P141--146écoR9'!C217</f>
        <v>…</v>
      </c>
      <c r="D217" s="1881" t="str">
        <f>'[5]P141--146écoR9'!D217</f>
        <v>…</v>
      </c>
      <c r="E217" s="1881"/>
      <c r="F217" s="2030" t="str">
        <f>'[5]P141--146écoR9'!F217</f>
        <v>…</v>
      </c>
      <c r="G217" s="2030" t="str">
        <f>'[5]P141--146écoR9'!G217</f>
        <v>…</v>
      </c>
      <c r="H217" s="2030"/>
      <c r="I217" s="2030" t="str">
        <f>'[5]P141--146écoR9'!I217</f>
        <v>…</v>
      </c>
      <c r="J217" s="2030" t="str">
        <f>'[5]P141--146écoR9'!J217</f>
        <v>…</v>
      </c>
      <c r="K217" s="1622"/>
      <c r="L217" s="1622"/>
      <c r="M217" s="1179" t="s">
        <v>188</v>
      </c>
      <c r="N217" s="675"/>
    </row>
    <row r="218" spans="1:14" ht="18" customHeight="1" thickTop="1">
      <c r="A218" s="962" t="s">
        <v>1103</v>
      </c>
      <c r="B218" s="962"/>
      <c r="C218" s="962"/>
      <c r="D218" s="962"/>
      <c r="E218" s="950"/>
      <c r="F218" s="950"/>
      <c r="G218" s="950"/>
      <c r="H218" s="950"/>
      <c r="I218" s="950"/>
      <c r="J218" s="950"/>
      <c r="K218" s="950"/>
      <c r="L218" s="950"/>
      <c r="M218" s="950" t="s">
        <v>1100</v>
      </c>
      <c r="N218" s="675"/>
    </row>
    <row r="219" spans="1:14" ht="18" customHeight="1">
      <c r="A219" s="102"/>
      <c r="B219" s="102"/>
      <c r="C219" s="102"/>
      <c r="D219" s="102"/>
      <c r="N219" s="675"/>
    </row>
    <row r="220" spans="1:14" ht="18" customHeight="1" thickBot="1">
      <c r="A220" s="150" t="s">
        <v>471</v>
      </c>
      <c r="M220" s="107" t="s">
        <v>304</v>
      </c>
      <c r="N220" s="675"/>
    </row>
    <row r="221" spans="1:14" ht="18" customHeight="1" thickTop="1">
      <c r="A221" s="1215"/>
      <c r="B221" s="2294" t="s">
        <v>301</v>
      </c>
      <c r="C221" s="2294"/>
      <c r="D221" s="2294"/>
      <c r="E221" s="2294"/>
      <c r="F221" s="2294"/>
      <c r="G221" s="2294"/>
      <c r="H221" s="2294"/>
      <c r="I221" s="2294"/>
      <c r="J221" s="2294"/>
      <c r="K221" s="2294"/>
      <c r="L221" s="1594"/>
      <c r="M221" s="1218"/>
      <c r="N221" s="675"/>
    </row>
    <row r="222" spans="1:14" ht="18" customHeight="1">
      <c r="A222" s="160"/>
      <c r="B222" s="2310" t="s">
        <v>37</v>
      </c>
      <c r="C222" s="2310"/>
      <c r="D222" s="2310"/>
      <c r="E222" s="2310"/>
      <c r="F222" s="2310"/>
      <c r="G222" s="2310"/>
      <c r="H222" s="2310"/>
      <c r="I222" s="2310"/>
      <c r="J222" s="2310"/>
      <c r="K222" s="2310"/>
      <c r="L222" s="1613"/>
      <c r="M222" s="229"/>
      <c r="N222" s="675"/>
    </row>
    <row r="223" spans="1:14" ht="18" customHeight="1">
      <c r="A223" s="161"/>
      <c r="B223" s="1613"/>
      <c r="C223" s="2307" t="s">
        <v>191</v>
      </c>
      <c r="D223" s="2307"/>
      <c r="F223" s="2343" t="s">
        <v>303</v>
      </c>
      <c r="G223" s="2343"/>
      <c r="I223" s="2343" t="s">
        <v>302</v>
      </c>
      <c r="J223" s="2343"/>
      <c r="K223" s="1138"/>
      <c r="L223" s="181"/>
      <c r="M223" s="276"/>
      <c r="N223" s="531"/>
    </row>
    <row r="224" spans="1:14" ht="18" customHeight="1">
      <c r="A224" s="162"/>
      <c r="B224" s="1603"/>
      <c r="C224" s="2306" t="s">
        <v>4</v>
      </c>
      <c r="D224" s="2306"/>
      <c r="E224" s="142"/>
      <c r="F224" s="2310" t="s">
        <v>39</v>
      </c>
      <c r="G224" s="2310"/>
      <c r="H224" s="142"/>
      <c r="I224" s="2310" t="s">
        <v>38</v>
      </c>
      <c r="J224" s="2310"/>
      <c r="K224" s="182"/>
      <c r="L224" s="182"/>
      <c r="M224" s="278"/>
      <c r="N224" s="532"/>
    </row>
    <row r="225" spans="1:13" ht="18" customHeight="1">
      <c r="A225" s="162"/>
      <c r="B225" s="1603"/>
      <c r="C225" s="2040">
        <v>2017</v>
      </c>
      <c r="D225" s="2040">
        <v>2016</v>
      </c>
      <c r="E225" s="182"/>
      <c r="F225" s="2040">
        <v>2017</v>
      </c>
      <c r="G225" s="2040">
        <v>2016</v>
      </c>
      <c r="H225" s="182"/>
      <c r="I225" s="2040">
        <v>2017</v>
      </c>
      <c r="J225" s="2040">
        <v>2016</v>
      </c>
      <c r="K225" s="182"/>
      <c r="L225" s="182"/>
      <c r="M225" s="278"/>
    </row>
    <row r="226" spans="1:13" ht="18" customHeight="1">
      <c r="A226" s="288" t="s">
        <v>952</v>
      </c>
      <c r="B226" s="290"/>
      <c r="C226" s="289">
        <f>'[5]P141--146écoR9'!C226</f>
        <v>4971.3339999999998</v>
      </c>
      <c r="D226" s="742">
        <f>'[5]P141--146écoR9'!D226</f>
        <v>4919.42</v>
      </c>
      <c r="E226" s="289"/>
      <c r="F226" s="289">
        <f>'[5]P141--146écoR9'!F226</f>
        <v>2795.2139999999999</v>
      </c>
      <c r="G226" s="289">
        <f>'[5]P141--146écoR9'!G226</f>
        <v>3172.7370000000001</v>
      </c>
      <c r="H226" s="742"/>
      <c r="I226" s="289">
        <f>'[5]P141--146écoR9'!I226</f>
        <v>2176.12</v>
      </c>
      <c r="J226" s="289">
        <f>'[5]P141--146écoR9'!J226</f>
        <v>1746.683</v>
      </c>
      <c r="K226" s="289"/>
      <c r="L226" s="744"/>
      <c r="M226" s="115" t="s">
        <v>953</v>
      </c>
    </row>
    <row r="227" spans="1:13" ht="18" customHeight="1" thickBot="1">
      <c r="A227" s="1183" t="s">
        <v>10</v>
      </c>
      <c r="B227" s="1622"/>
      <c r="C227" s="1268">
        <f>'[5]P141--146écoR9'!C227</f>
        <v>5.0831476948548611</v>
      </c>
      <c r="D227" s="1880">
        <f>'[5]P141--146écoR9'!D227</f>
        <v>5.449875995718064</v>
      </c>
      <c r="E227" s="1880"/>
      <c r="F227" s="1268">
        <f>'[5]P141--146écoR9'!F227</f>
        <v>4.7052407195298533</v>
      </c>
      <c r="G227" s="1268">
        <f>'[5]P141--146écoR9'!G227</f>
        <v>5.3939450846112882</v>
      </c>
      <c r="H227" s="1268"/>
      <c r="I227" s="1268">
        <f>'[5]P141--146écoR9'!I227</f>
        <v>5.6678782619001495</v>
      </c>
      <c r="J227" s="1268">
        <f>'[5]P141--146écoR9'!J227</f>
        <v>5.5544948406963517</v>
      </c>
      <c r="K227" s="1622"/>
      <c r="L227" s="1622"/>
      <c r="M227" s="1179" t="s">
        <v>188</v>
      </c>
    </row>
    <row r="228" spans="1:13" ht="18" customHeight="1" thickTop="1">
      <c r="A228" s="102" t="s">
        <v>306</v>
      </c>
      <c r="B228" s="102"/>
      <c r="C228" s="102"/>
      <c r="D228" s="102"/>
      <c r="M228" s="81" t="s">
        <v>305</v>
      </c>
    </row>
    <row r="229" spans="1:13" ht="28.5" customHeight="1"/>
    <row r="230" spans="1:13" ht="18" customHeight="1" thickBot="1"/>
    <row r="231" spans="1:13" ht="13.5" customHeight="1" thickTop="1">
      <c r="A231" s="928"/>
      <c r="B231" s="928"/>
      <c r="C231" s="928"/>
      <c r="D231" s="928"/>
      <c r="E231" s="928"/>
      <c r="F231" s="928"/>
      <c r="G231" s="928"/>
      <c r="H231" s="928"/>
      <c r="I231" s="928"/>
      <c r="J231" s="928"/>
      <c r="K231" s="928"/>
      <c r="L231" s="928"/>
      <c r="M231" s="928"/>
    </row>
    <row r="232" spans="1:13" ht="18" customHeight="1">
      <c r="A232" s="229"/>
      <c r="B232" s="229"/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</row>
    <row r="233" spans="1:13" ht="18" customHeight="1">
      <c r="A233" s="150" t="s">
        <v>472</v>
      </c>
      <c r="M233" s="107" t="s">
        <v>307</v>
      </c>
    </row>
    <row r="234" spans="1:13" ht="18" customHeight="1" thickBot="1">
      <c r="A234" s="262" t="s">
        <v>954</v>
      </c>
      <c r="I234" s="726"/>
      <c r="K234" s="24"/>
      <c r="L234" s="24"/>
      <c r="M234" s="150" t="s">
        <v>955</v>
      </c>
    </row>
    <row r="235" spans="1:13" ht="18" customHeight="1" thickTop="1">
      <c r="A235" s="1594"/>
      <c r="B235" s="2294" t="s">
        <v>312</v>
      </c>
      <c r="C235" s="2294"/>
      <c r="D235" s="2309" t="s">
        <v>73</v>
      </c>
      <c r="E235" s="2309"/>
      <c r="F235" s="2294" t="s">
        <v>310</v>
      </c>
      <c r="G235" s="2294"/>
      <c r="H235" s="2309" t="s">
        <v>73</v>
      </c>
      <c r="I235" s="2309"/>
      <c r="J235" s="2294" t="s">
        <v>310</v>
      </c>
      <c r="K235" s="2294"/>
      <c r="L235" s="1594"/>
      <c r="M235" s="1594"/>
    </row>
    <row r="236" spans="1:13" ht="18" customHeight="1">
      <c r="A236" s="1600"/>
      <c r="B236" s="2307" t="s">
        <v>313</v>
      </c>
      <c r="C236" s="2307"/>
      <c r="D236" s="2307" t="s">
        <v>309</v>
      </c>
      <c r="E236" s="2307"/>
      <c r="F236" s="2307" t="s">
        <v>311</v>
      </c>
      <c r="G236" s="2307"/>
      <c r="H236" s="2307" t="s">
        <v>309</v>
      </c>
      <c r="I236" s="2307"/>
      <c r="J236" s="2307" t="s">
        <v>314</v>
      </c>
      <c r="K236" s="2307"/>
      <c r="L236" s="1600"/>
      <c r="M236" s="1600"/>
    </row>
    <row r="237" spans="1:13" ht="18" customHeight="1">
      <c r="A237" s="1601"/>
      <c r="B237" s="2308" t="s">
        <v>74</v>
      </c>
      <c r="C237" s="2308"/>
      <c r="D237" s="2308" t="s">
        <v>73</v>
      </c>
      <c r="E237" s="2308"/>
      <c r="F237" s="2308" t="s">
        <v>4</v>
      </c>
      <c r="G237" s="2308"/>
      <c r="H237" s="2308" t="s">
        <v>73</v>
      </c>
      <c r="I237" s="2308"/>
      <c r="J237" s="2308" t="s">
        <v>4</v>
      </c>
      <c r="K237" s="2308"/>
      <c r="L237" s="1601"/>
      <c r="M237" s="398"/>
    </row>
    <row r="238" spans="1:13" ht="18" customHeight="1">
      <c r="A238" s="399" t="s">
        <v>120</v>
      </c>
      <c r="B238" s="2306" t="s">
        <v>84</v>
      </c>
      <c r="C238" s="2306"/>
      <c r="D238" s="2306" t="s">
        <v>76</v>
      </c>
      <c r="E238" s="2306"/>
      <c r="F238" s="2306" t="s">
        <v>77</v>
      </c>
      <c r="G238" s="2306"/>
      <c r="H238" s="2306" t="s">
        <v>76</v>
      </c>
      <c r="I238" s="2306"/>
      <c r="J238" s="2306" t="s">
        <v>75</v>
      </c>
      <c r="K238" s="2306"/>
      <c r="L238" s="1599"/>
      <c r="M238" s="144" t="s">
        <v>308</v>
      </c>
    </row>
    <row r="239" spans="1:13" ht="18" customHeight="1">
      <c r="A239" s="399"/>
      <c r="B239" s="1097">
        <v>2017</v>
      </c>
      <c r="C239" s="1097">
        <v>2016</v>
      </c>
      <c r="D239" s="1097">
        <v>2017</v>
      </c>
      <c r="E239" s="1097">
        <v>2016</v>
      </c>
      <c r="F239" s="1097">
        <v>2017</v>
      </c>
      <c r="G239" s="1097">
        <v>2016</v>
      </c>
      <c r="H239" s="1097">
        <v>2017</v>
      </c>
      <c r="I239" s="1097">
        <v>2016</v>
      </c>
      <c r="J239" s="1097">
        <v>2017</v>
      </c>
      <c r="K239" s="1097">
        <v>2016</v>
      </c>
      <c r="L239" s="1599"/>
      <c r="M239" s="398"/>
    </row>
    <row r="240" spans="1:13" ht="18" customHeight="1">
      <c r="A240" s="288" t="s">
        <v>72</v>
      </c>
      <c r="B240" s="1870">
        <f>'[5]P141--146écoR9'!B240</f>
        <v>244.59800000000004</v>
      </c>
      <c r="C240" s="1870">
        <f>'[5]P141--146écoR9'!C240</f>
        <v>514.38100000000009</v>
      </c>
      <c r="D240" s="1871">
        <f>'[5]P141--146écoR9'!D240</f>
        <v>7.567538429572247</v>
      </c>
      <c r="E240" s="1871">
        <f>'[5]P141--146écoR9'!E240</f>
        <v>7.3156390933907218</v>
      </c>
      <c r="F240" s="1872">
        <f>'[5]P141--146écoR9'!F240</f>
        <v>1544244</v>
      </c>
      <c r="G240" s="1872">
        <f>'[5]P141--146écoR9'!G240</f>
        <v>1334173</v>
      </c>
      <c r="H240" s="1871">
        <f>'[5]P141--146écoR9'!H240</f>
        <v>7.0904506632745781</v>
      </c>
      <c r="I240" s="1871">
        <f>'[5]P141--146écoR9'!I240</f>
        <v>7.0218800397931256</v>
      </c>
      <c r="J240" s="1872">
        <f>'[5]P141--146écoR9'!J240</f>
        <v>12486</v>
      </c>
      <c r="K240" s="1872">
        <f>'[5]P141--146écoR9'!K240</f>
        <v>11364</v>
      </c>
      <c r="L240" s="625"/>
      <c r="M240" s="139" t="s">
        <v>315</v>
      </c>
    </row>
    <row r="241" spans="1:13" ht="18" customHeight="1">
      <c r="A241" s="240" t="s">
        <v>121</v>
      </c>
      <c r="B241" s="1870">
        <f>'[5]P141--146écoR9'!B241</f>
        <v>0.41100000000000136</v>
      </c>
      <c r="C241" s="1870">
        <f>'[5]P141--146écoR9'!C241</f>
        <v>48.654999999999973</v>
      </c>
      <c r="D241" s="1871">
        <f>'[5]P141--146écoR9'!D241</f>
        <v>6.7462186032088756</v>
      </c>
      <c r="E241" s="1871">
        <f>'[5]P141--146écoR9'!E241</f>
        <v>2.9438695639331671</v>
      </c>
      <c r="F241" s="1872">
        <f>'[5]P141--146écoR9'!F241</f>
        <v>5874</v>
      </c>
      <c r="G241" s="1872">
        <f>'[5]P141--146écoR9'!G241</f>
        <v>2990</v>
      </c>
      <c r="H241" s="1871">
        <f>'[5]P141--146écoR9'!H241</f>
        <v>9.0459569517161142</v>
      </c>
      <c r="I241" s="1871">
        <f>'[5]P141--146écoR9'!I241</f>
        <v>4.8055170400642195</v>
      </c>
      <c r="J241" s="1872">
        <f>'[5]P141--146écoR9'!J241</f>
        <v>2177</v>
      </c>
      <c r="K241" s="1872">
        <f>'[5]P141--146écoR9'!K241</f>
        <v>1317</v>
      </c>
      <c r="L241" s="290"/>
      <c r="M241" s="139" t="s">
        <v>316</v>
      </c>
    </row>
    <row r="242" spans="1:13" ht="18" customHeight="1" thickBot="1">
      <c r="A242" s="1183" t="s">
        <v>78</v>
      </c>
      <c r="B242" s="1882">
        <f>'[5]P141--146écoR9'!B242</f>
        <v>245.00900000000004</v>
      </c>
      <c r="C242" s="1882">
        <f>'[5]P141--146écoR9'!C242</f>
        <v>563.03600000000006</v>
      </c>
      <c r="D242" s="1883">
        <f>'[5]P141--146écoR9'!D242</f>
        <v>7.5640488315385692</v>
      </c>
      <c r="E242" s="1883">
        <f>'[5]P141--146écoR9'!E242</f>
        <v>7.2914266819180868</v>
      </c>
      <c r="F242" s="2041">
        <f>'[5]P141--146écoR9'!F242</f>
        <v>1550118</v>
      </c>
      <c r="G242" s="2041">
        <f>'[5]P141--146écoR9'!G242</f>
        <v>1337163</v>
      </c>
      <c r="H242" s="1883">
        <f>'[5]P141--146écoR9'!H242</f>
        <v>7.3255662913040434</v>
      </c>
      <c r="I242" s="1883">
        <f>'[5]P141--146écoR9'!I242</f>
        <v>6.7009083559233362</v>
      </c>
      <c r="J242" s="1884">
        <f>'[5]P141--146écoR9'!J242</f>
        <v>14663</v>
      </c>
      <c r="K242" s="1884">
        <f>'[5]P141--146écoR9'!K242</f>
        <v>12681</v>
      </c>
      <c r="L242" s="1281"/>
      <c r="M242" s="1389" t="s">
        <v>317</v>
      </c>
    </row>
    <row r="243" spans="1:13" ht="18" customHeight="1" thickTop="1">
      <c r="A243" s="102" t="s">
        <v>412</v>
      </c>
      <c r="M243" s="81" t="s">
        <v>318</v>
      </c>
    </row>
    <row r="244" spans="1:13" ht="18" customHeight="1">
      <c r="A244" s="456"/>
    </row>
    <row r="245" spans="1:13" ht="18" customHeight="1">
      <c r="A245" s="431" t="s">
        <v>570</v>
      </c>
      <c r="B245" s="427"/>
      <c r="C245" s="263"/>
      <c r="K245" s="427"/>
      <c r="L245" s="427"/>
      <c r="M245" s="428" t="s">
        <v>789</v>
      </c>
    </row>
    <row r="246" spans="1:13" ht="18" customHeight="1">
      <c r="A246" s="28"/>
      <c r="B246" s="20"/>
      <c r="C246" s="263"/>
      <c r="D246" s="263"/>
      <c r="E246" s="263"/>
      <c r="F246" s="263"/>
      <c r="G246" s="263"/>
      <c r="H246" s="263"/>
      <c r="I246" s="263"/>
      <c r="J246" s="263"/>
      <c r="K246" s="263"/>
      <c r="L246" s="263"/>
      <c r="M246" s="263"/>
    </row>
    <row r="247" spans="1:13" ht="18" customHeight="1">
      <c r="A247" s="18" t="s">
        <v>442</v>
      </c>
      <c r="M247" s="107" t="s">
        <v>443</v>
      </c>
    </row>
    <row r="248" spans="1:13" ht="18" customHeight="1" thickBot="1">
      <c r="A248" s="103" t="s">
        <v>1236</v>
      </c>
      <c r="K248" s="24"/>
      <c r="L248" s="24"/>
      <c r="M248" s="235" t="s">
        <v>1237</v>
      </c>
    </row>
    <row r="249" spans="1:13" ht="18" customHeight="1" thickTop="1">
      <c r="A249" s="1247"/>
      <c r="B249" s="1594" t="s">
        <v>266</v>
      </c>
      <c r="C249" s="1594" t="s">
        <v>266</v>
      </c>
      <c r="D249" s="2294" t="s">
        <v>227</v>
      </c>
      <c r="E249" s="2294"/>
      <c r="F249" s="2294" t="s">
        <v>335</v>
      </c>
      <c r="G249" s="2294"/>
      <c r="H249" s="2294" t="s">
        <v>333</v>
      </c>
      <c r="I249" s="2294"/>
      <c r="J249" s="2294" t="s">
        <v>331</v>
      </c>
      <c r="K249" s="2294"/>
      <c r="L249" s="1594"/>
      <c r="M249" s="1218"/>
    </row>
    <row r="250" spans="1:13" ht="18" customHeight="1">
      <c r="A250" s="292"/>
      <c r="B250" s="1600" t="s">
        <v>339</v>
      </c>
      <c r="C250" s="1600" t="s">
        <v>338</v>
      </c>
      <c r="D250" s="2307" t="s">
        <v>337</v>
      </c>
      <c r="E250" s="2307"/>
      <c r="F250" s="2307" t="s">
        <v>336</v>
      </c>
      <c r="G250" s="2307"/>
      <c r="H250" s="2307" t="s">
        <v>334</v>
      </c>
      <c r="I250" s="2307"/>
      <c r="J250" s="2307" t="s">
        <v>332</v>
      </c>
      <c r="K250" s="2307"/>
      <c r="L250" s="1600"/>
      <c r="M250" s="229"/>
    </row>
    <row r="251" spans="1:13" ht="18" customHeight="1">
      <c r="A251" s="237"/>
      <c r="B251" s="1598" t="s">
        <v>57</v>
      </c>
      <c r="C251" s="1598" t="s">
        <v>57</v>
      </c>
      <c r="D251" s="2304" t="s">
        <v>55</v>
      </c>
      <c r="E251" s="2304"/>
      <c r="F251" s="2304" t="s">
        <v>52</v>
      </c>
      <c r="G251" s="2304"/>
      <c r="H251" s="2304" t="s">
        <v>52</v>
      </c>
      <c r="I251" s="2304"/>
      <c r="J251" s="2304" t="s">
        <v>14</v>
      </c>
      <c r="K251" s="2304"/>
      <c r="L251" s="1598"/>
      <c r="M251" s="229"/>
    </row>
    <row r="252" spans="1:13" ht="18" customHeight="1">
      <c r="A252" s="232"/>
      <c r="B252" s="1597" t="s">
        <v>59</v>
      </c>
      <c r="C252" s="1597" t="s">
        <v>58</v>
      </c>
      <c r="D252" s="2302" t="s">
        <v>56</v>
      </c>
      <c r="E252" s="2302"/>
      <c r="F252" s="2302" t="s">
        <v>54</v>
      </c>
      <c r="G252" s="2302"/>
      <c r="H252" s="2302" t="s">
        <v>53</v>
      </c>
      <c r="I252" s="2302"/>
      <c r="J252" s="2302" t="s">
        <v>51</v>
      </c>
      <c r="K252" s="2302"/>
      <c r="L252" s="1597"/>
      <c r="M252" s="142"/>
    </row>
    <row r="253" spans="1:13" ht="18" customHeight="1">
      <c r="A253" s="121" t="s">
        <v>1222</v>
      </c>
      <c r="B253" s="1597"/>
      <c r="C253" s="1597"/>
      <c r="D253" s="1597"/>
      <c r="E253" s="1597"/>
      <c r="F253" s="1597"/>
      <c r="G253" s="1597"/>
      <c r="H253" s="1597"/>
      <c r="I253" s="1597"/>
      <c r="J253" s="1597"/>
      <c r="K253" s="1597"/>
      <c r="L253" s="1597"/>
      <c r="M253" s="74" t="s">
        <v>1234</v>
      </c>
    </row>
    <row r="254" spans="1:13" ht="18" customHeight="1">
      <c r="A254" s="232" t="s">
        <v>172</v>
      </c>
      <c r="B254" s="1619">
        <f>'[10]P141--146écoR9'!B254</f>
        <v>26108</v>
      </c>
      <c r="C254" s="1619">
        <f>'[10]P141--146écoR9'!C254</f>
        <v>9073</v>
      </c>
      <c r="D254" s="2318">
        <f>'[10]P141--146écoR9'!D254:E254</f>
        <v>2633761</v>
      </c>
      <c r="E254" s="2318"/>
      <c r="F254" s="2318">
        <f>'[10]P141--146écoR9'!F254:G254</f>
        <v>499117</v>
      </c>
      <c r="G254" s="2318"/>
      <c r="H254" s="2318">
        <f>'[10]P141--146écoR9'!H254:I254</f>
        <v>1311844</v>
      </c>
      <c r="I254" s="2318"/>
      <c r="J254" s="2318">
        <f>'[10]P141--146écoR9'!J254:K254</f>
        <v>2837</v>
      </c>
      <c r="K254" s="2318"/>
      <c r="L254" s="1602"/>
      <c r="M254" s="155" t="s">
        <v>330</v>
      </c>
    </row>
    <row r="255" spans="1:13" ht="18" customHeight="1">
      <c r="A255" s="30" t="s">
        <v>10</v>
      </c>
      <c r="B255" s="1618">
        <f>'[10]P141--146écoR9'!B255</f>
        <v>7.7</v>
      </c>
      <c r="C255" s="1618">
        <f>'[10]P141--146écoR9'!C255</f>
        <v>8.1999999999999993</v>
      </c>
      <c r="D255" s="2322">
        <f>'[10]P141--146écoR9'!D255:E255</f>
        <v>9.1999999999999993</v>
      </c>
      <c r="E255" s="2322"/>
      <c r="F255" s="2322">
        <f>'[10]P141--146écoR9'!F255:G255</f>
        <v>8.3000000000000007</v>
      </c>
      <c r="G255" s="2322"/>
      <c r="H255" s="2322">
        <f>'[10]P141--146écoR9'!H255:I255</f>
        <v>7.9</v>
      </c>
      <c r="I255" s="2322"/>
      <c r="J255" s="2358">
        <f>'[10]P141--146écoR9'!J255:K255</f>
        <v>6.2</v>
      </c>
      <c r="K255" s="2358"/>
      <c r="L255" s="1617"/>
      <c r="M255" s="123" t="s">
        <v>188</v>
      </c>
    </row>
    <row r="256" spans="1:13" ht="18" customHeight="1">
      <c r="A256" s="47"/>
      <c r="B256" s="157"/>
      <c r="C256" s="157"/>
      <c r="D256" s="157"/>
      <c r="E256" s="157"/>
      <c r="F256" s="157"/>
      <c r="G256" s="157"/>
      <c r="H256" s="157"/>
      <c r="I256" s="157"/>
      <c r="J256" s="1598"/>
      <c r="K256" s="1598"/>
      <c r="L256" s="1598"/>
      <c r="M256" s="329"/>
    </row>
    <row r="257" spans="1:13" ht="18" customHeight="1">
      <c r="A257" s="121" t="s">
        <v>1224</v>
      </c>
      <c r="B257" s="1131"/>
      <c r="C257" s="1131"/>
      <c r="D257" s="1131"/>
      <c r="E257" s="1131"/>
      <c r="F257" s="1131"/>
      <c r="G257" s="1131"/>
      <c r="H257" s="1131"/>
      <c r="I257" s="1131"/>
      <c r="J257" s="1597"/>
      <c r="K257" s="1597"/>
      <c r="L257" s="1597"/>
      <c r="M257" s="1103" t="s">
        <v>1235</v>
      </c>
    </row>
    <row r="258" spans="1:13" ht="18" customHeight="1">
      <c r="A258" s="232" t="s">
        <v>172</v>
      </c>
      <c r="B258" s="1619">
        <f>'[10]P141--146écoR9'!B258</f>
        <v>25351</v>
      </c>
      <c r="C258" s="1619">
        <f>'[10]P141--146écoR9'!C258</f>
        <v>9157</v>
      </c>
      <c r="D258" s="2318">
        <f>'[10]P141--146écoR9'!D258:E258</f>
        <v>1497772</v>
      </c>
      <c r="E258" s="2318"/>
      <c r="F258" s="2318">
        <f>'[10]P141--146écoR9'!F258:G258</f>
        <v>361103</v>
      </c>
      <c r="G258" s="2318"/>
      <c r="H258" s="2318">
        <f>'[10]P141--146écoR9'!H258:I258</f>
        <v>1067112</v>
      </c>
      <c r="I258" s="2318"/>
      <c r="J258" s="2318">
        <f>'[10]P141--146écoR9'!J258:K258</f>
        <v>3527</v>
      </c>
      <c r="K258" s="2318"/>
      <c r="L258" s="1619"/>
      <c r="M258" s="155" t="s">
        <v>330</v>
      </c>
    </row>
    <row r="259" spans="1:13" ht="18" customHeight="1" thickBot="1">
      <c r="A259" s="1183" t="s">
        <v>10</v>
      </c>
      <c r="B259" s="1605">
        <f>'[10]P141--146écoR9'!B259</f>
        <v>6.7</v>
      </c>
      <c r="C259" s="1605">
        <f>'[10]P141--146écoR9'!C259</f>
        <v>7.7</v>
      </c>
      <c r="D259" s="2317">
        <f>'[10]P141--146écoR9'!D259:E259</f>
        <v>4.8</v>
      </c>
      <c r="E259" s="2317"/>
      <c r="F259" s="2317">
        <f>'[10]P141--146écoR9'!F259:G259</f>
        <v>5.6</v>
      </c>
      <c r="G259" s="2317"/>
      <c r="H259" s="2317">
        <f>'[10]P141--146écoR9'!H259:I259</f>
        <v>5.9</v>
      </c>
      <c r="I259" s="2317"/>
      <c r="J259" s="2341">
        <f>'[10]P141--146écoR9'!J259:K259</f>
        <v>7.3</v>
      </c>
      <c r="K259" s="2341"/>
      <c r="L259" s="1621"/>
      <c r="M259" s="1179" t="s">
        <v>188</v>
      </c>
    </row>
    <row r="260" spans="1:13" ht="18" customHeight="1" thickTop="1">
      <c r="A260" s="98" t="s">
        <v>1097</v>
      </c>
      <c r="M260" s="81" t="s">
        <v>604</v>
      </c>
    </row>
    <row r="261" spans="1:13" ht="18" customHeight="1">
      <c r="A261" s="150"/>
      <c r="M261" s="107"/>
    </row>
    <row r="262" spans="1:13" ht="18" customHeight="1">
      <c r="A262" s="150" t="s">
        <v>903</v>
      </c>
      <c r="M262" s="107" t="s">
        <v>445</v>
      </c>
    </row>
    <row r="263" spans="1:13" ht="18" customHeight="1">
      <c r="A263" s="150" t="s">
        <v>319</v>
      </c>
      <c r="M263" s="107" t="s">
        <v>320</v>
      </c>
    </row>
    <row r="264" spans="1:13" ht="18" customHeight="1" thickBot="1">
      <c r="A264" s="103" t="s">
        <v>1238</v>
      </c>
      <c r="M264" s="235" t="s">
        <v>1239</v>
      </c>
    </row>
    <row r="265" spans="1:13" ht="18" customHeight="1" thickTop="1">
      <c r="A265" s="1238"/>
      <c r="B265" s="1594" t="s">
        <v>191</v>
      </c>
      <c r="C265" s="1248" t="s">
        <v>327</v>
      </c>
      <c r="D265" s="1594" t="s">
        <v>396</v>
      </c>
      <c r="E265" s="1594" t="s">
        <v>325</v>
      </c>
      <c r="F265" s="1594" t="s">
        <v>324</v>
      </c>
      <c r="G265" s="2294" t="s">
        <v>328</v>
      </c>
      <c r="H265" s="2294"/>
      <c r="I265" s="1594" t="s">
        <v>329</v>
      </c>
      <c r="J265" s="1594" t="s">
        <v>322</v>
      </c>
      <c r="K265" s="1594" t="s">
        <v>321</v>
      </c>
      <c r="L265" s="1594"/>
      <c r="M265" s="1218"/>
    </row>
    <row r="266" spans="1:13" ht="18" customHeight="1">
      <c r="A266" s="124"/>
      <c r="B266" s="1600"/>
      <c r="C266" s="1600"/>
      <c r="D266" s="1600" t="s">
        <v>395</v>
      </c>
      <c r="E266" s="1600"/>
      <c r="F266" s="1600"/>
      <c r="G266" s="2307" t="s">
        <v>323</v>
      </c>
      <c r="H266" s="2307"/>
      <c r="I266" s="1600"/>
      <c r="J266" s="1600"/>
      <c r="K266" s="1600"/>
      <c r="L266" s="1600"/>
      <c r="M266" s="229"/>
    </row>
    <row r="267" spans="1:13" ht="18" customHeight="1">
      <c r="A267" s="237"/>
      <c r="B267" s="1598"/>
      <c r="C267" s="1598"/>
      <c r="D267" s="1598" t="s">
        <v>34</v>
      </c>
      <c r="E267" s="1598"/>
      <c r="F267" s="1598"/>
      <c r="G267" s="2304" t="s">
        <v>44</v>
      </c>
      <c r="H267" s="2304"/>
      <c r="I267" s="1598" t="s">
        <v>41</v>
      </c>
      <c r="J267" s="1598"/>
      <c r="K267" s="1598"/>
      <c r="L267" s="1598"/>
      <c r="M267" s="229"/>
    </row>
    <row r="268" spans="1:13" ht="18" customHeight="1">
      <c r="A268" s="237"/>
      <c r="B268" s="1598" t="s">
        <v>4</v>
      </c>
      <c r="C268" s="1598" t="s">
        <v>34</v>
      </c>
      <c r="D268" s="1598" t="s">
        <v>49</v>
      </c>
      <c r="E268" s="1598" t="s">
        <v>48</v>
      </c>
      <c r="F268" s="1598" t="s">
        <v>47</v>
      </c>
      <c r="G268" s="2304" t="s">
        <v>45</v>
      </c>
      <c r="H268" s="2304"/>
      <c r="I268" s="1598" t="s">
        <v>42</v>
      </c>
      <c r="J268" s="1598" t="s">
        <v>40</v>
      </c>
      <c r="K268" s="180" t="s">
        <v>129</v>
      </c>
      <c r="L268" s="180"/>
      <c r="M268" s="229"/>
    </row>
    <row r="269" spans="1:13" ht="18" customHeight="1">
      <c r="A269" s="232"/>
      <c r="B269" s="1597"/>
      <c r="C269" s="1597"/>
      <c r="D269" s="1597" t="s">
        <v>50</v>
      </c>
      <c r="E269" s="1597"/>
      <c r="F269" s="1597"/>
      <c r="G269" s="2302" t="s">
        <v>46</v>
      </c>
      <c r="H269" s="2302"/>
      <c r="I269" s="1597" t="s">
        <v>43</v>
      </c>
      <c r="J269" s="1597"/>
      <c r="K269" s="1597"/>
      <c r="L269" s="1597"/>
      <c r="M269" s="142"/>
    </row>
    <row r="270" spans="1:13" ht="18" customHeight="1">
      <c r="A270" s="121" t="s">
        <v>1222</v>
      </c>
      <c r="B270" s="1597"/>
      <c r="C270" s="1597"/>
      <c r="D270" s="1597"/>
      <c r="E270" s="1597"/>
      <c r="F270" s="1597"/>
      <c r="G270" s="1597"/>
      <c r="H270" s="1597"/>
      <c r="I270" s="1597"/>
      <c r="J270" s="1597"/>
      <c r="K270" s="1597"/>
      <c r="L270" s="1597"/>
      <c r="M270" s="74" t="s">
        <v>1234</v>
      </c>
    </row>
    <row r="271" spans="1:13" ht="18" customHeight="1">
      <c r="A271" s="232" t="s">
        <v>473</v>
      </c>
      <c r="B271" s="1624">
        <f>'[10]P141--146écoR9'!B271</f>
        <v>1251</v>
      </c>
      <c r="C271" s="1624">
        <f>'[10]P141--146écoR9'!C271</f>
        <v>1714</v>
      </c>
      <c r="D271" s="1624">
        <f>'[10]P141--146écoR9'!D271</f>
        <v>1475</v>
      </c>
      <c r="E271" s="1624">
        <f>'[10]P141--146écoR9'!E271</f>
        <v>1500</v>
      </c>
      <c r="F271" s="1624">
        <f>'[10]P141--146écoR9'!F271</f>
        <v>2667</v>
      </c>
      <c r="G271" s="2347">
        <f>'[10]P141--146écoR9'!G271:H271</f>
        <v>1360</v>
      </c>
      <c r="H271" s="2347"/>
      <c r="I271" s="1624">
        <f>'[10]P141--146écoR9'!I271</f>
        <v>1205</v>
      </c>
      <c r="J271" s="1624">
        <f>'[10]P141--146écoR9'!J271</f>
        <v>1597</v>
      </c>
      <c r="K271" s="1624">
        <f>'[10]P141--146écoR9'!K271</f>
        <v>1615</v>
      </c>
      <c r="L271" s="285"/>
      <c r="M271" s="139" t="s">
        <v>326</v>
      </c>
    </row>
    <row r="272" spans="1:13" ht="18" customHeight="1">
      <c r="A272" s="237"/>
      <c r="B272" s="1463"/>
      <c r="C272" s="1463"/>
      <c r="D272" s="1463"/>
      <c r="E272" s="1463"/>
      <c r="F272" s="1463"/>
      <c r="G272" s="1463"/>
      <c r="H272" s="1463"/>
      <c r="I272" s="1463"/>
      <c r="J272" s="1463"/>
      <c r="K272" s="1463"/>
      <c r="L272" s="1139"/>
      <c r="M272" s="901"/>
    </row>
    <row r="273" spans="1:13" ht="18" customHeight="1">
      <c r="A273" s="121" t="s">
        <v>1224</v>
      </c>
      <c r="B273" s="1131"/>
      <c r="C273" s="1131"/>
      <c r="D273" s="1131"/>
      <c r="E273" s="1131"/>
      <c r="F273" s="1131"/>
      <c r="G273" s="1131"/>
      <c r="H273" s="1131"/>
      <c r="I273" s="1131"/>
      <c r="J273" s="1597"/>
      <c r="K273" s="1597"/>
      <c r="L273" s="1597"/>
      <c r="M273" s="1103" t="s">
        <v>1235</v>
      </c>
    </row>
    <row r="274" spans="1:13" ht="18" customHeight="1" thickBot="1">
      <c r="A274" s="1275" t="s">
        <v>473</v>
      </c>
      <c r="B274" s="1623">
        <f>'[10]P141--146écoR9'!B274</f>
        <v>1203</v>
      </c>
      <c r="C274" s="1623">
        <f>'[10]P141--146écoR9'!C274</f>
        <v>1813</v>
      </c>
      <c r="D274" s="1623">
        <f>'[10]P141--146écoR9'!D274</f>
        <v>2106</v>
      </c>
      <c r="E274" s="1623">
        <f>'[10]P141--146écoR9'!E274</f>
        <v>1285</v>
      </c>
      <c r="F274" s="1623">
        <f>'[10]P141--146écoR9'!F274</f>
        <v>2350</v>
      </c>
      <c r="G274" s="2344">
        <f>'[10]P141--146écoR9'!G274:H274</f>
        <v>1320</v>
      </c>
      <c r="H274" s="2344"/>
      <c r="I274" s="1623">
        <f>'[10]P141--146écoR9'!I274</f>
        <v>1155</v>
      </c>
      <c r="J274" s="1623">
        <f>'[10]P141--146écoR9'!J274</f>
        <v>1797</v>
      </c>
      <c r="K274" s="1623">
        <f>'[10]P141--146écoR9'!K274</f>
        <v>1393</v>
      </c>
      <c r="L274" s="1277"/>
      <c r="M274" s="1207" t="s">
        <v>326</v>
      </c>
    </row>
    <row r="275" spans="1:13" ht="18" customHeight="1" thickTop="1">
      <c r="A275" s="102" t="s">
        <v>1124</v>
      </c>
      <c r="M275" s="81" t="s">
        <v>604</v>
      </c>
    </row>
    <row r="276" spans="1:13" ht="18" customHeight="1"/>
    <row r="277" spans="1:13" ht="18" customHeight="1">
      <c r="A277" s="431" t="s">
        <v>666</v>
      </c>
      <c r="B277" s="427"/>
      <c r="C277" s="263"/>
      <c r="K277" s="427"/>
      <c r="L277" s="427"/>
      <c r="M277" s="428" t="s">
        <v>667</v>
      </c>
    </row>
    <row r="278" spans="1:13" ht="18" customHeight="1" thickBot="1">
      <c r="A278" s="103" t="s">
        <v>1240</v>
      </c>
      <c r="J278" s="104"/>
      <c r="K278" s="24"/>
      <c r="L278" s="24"/>
      <c r="M278" s="235" t="s">
        <v>1241</v>
      </c>
    </row>
    <row r="279" spans="1:13" ht="18" customHeight="1" thickTop="1">
      <c r="A279" s="1241"/>
      <c r="B279" s="1249" t="s">
        <v>347</v>
      </c>
      <c r="C279" s="1249" t="s">
        <v>351</v>
      </c>
      <c r="D279" s="1250" t="s">
        <v>478</v>
      </c>
      <c r="E279" s="1251" t="s">
        <v>341</v>
      </c>
      <c r="F279" s="1251" t="s">
        <v>342</v>
      </c>
      <c r="G279" s="1251" t="s">
        <v>343</v>
      </c>
      <c r="H279" s="1249" t="s">
        <v>344</v>
      </c>
      <c r="I279" s="1249" t="s">
        <v>345</v>
      </c>
      <c r="J279" s="1251" t="s">
        <v>346</v>
      </c>
      <c r="K279" s="1595" t="s">
        <v>350</v>
      </c>
      <c r="L279" s="1249" t="s">
        <v>479</v>
      </c>
      <c r="M279" s="1249"/>
    </row>
    <row r="280" spans="1:13" ht="18" customHeight="1">
      <c r="A280" s="237"/>
      <c r="B280" s="1598" t="s">
        <v>4</v>
      </c>
      <c r="C280" s="1598" t="s">
        <v>34</v>
      </c>
      <c r="D280" s="238" t="s">
        <v>480</v>
      </c>
      <c r="E280" s="1598" t="s">
        <v>369</v>
      </c>
      <c r="F280" s="1598" t="s">
        <v>368</v>
      </c>
      <c r="G280" s="1598" t="s">
        <v>367</v>
      </c>
      <c r="H280" s="1598" t="s">
        <v>366</v>
      </c>
      <c r="I280" s="1598" t="s">
        <v>365</v>
      </c>
      <c r="J280" s="1598" t="s">
        <v>364</v>
      </c>
      <c r="K280" s="1598" t="s">
        <v>349</v>
      </c>
      <c r="L280" s="167" t="s">
        <v>481</v>
      </c>
      <c r="M280" s="167"/>
    </row>
    <row r="281" spans="1:13" ht="18" customHeight="1">
      <c r="A281" s="46" t="s">
        <v>1222</v>
      </c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74" t="s">
        <v>1234</v>
      </c>
    </row>
    <row r="282" spans="1:13" ht="18" customHeight="1">
      <c r="A282" s="240" t="s">
        <v>173</v>
      </c>
      <c r="B282" s="454">
        <f>'[4]P141--146écoR9'!B282</f>
        <v>451</v>
      </c>
      <c r="C282" s="454">
        <f>'[4]P141--146écoR9'!C282</f>
        <v>1</v>
      </c>
      <c r="D282" s="454">
        <f>'[4]P141--146écoR9'!D282</f>
        <v>41</v>
      </c>
      <c r="E282" s="454">
        <f>'[4]P141--146écoR9'!E282</f>
        <v>77</v>
      </c>
      <c r="F282" s="454">
        <f>'[4]P141--146écoR9'!F282</f>
        <v>19</v>
      </c>
      <c r="G282" s="454">
        <f>'[4]P141--146écoR9'!G282</f>
        <v>27</v>
      </c>
      <c r="H282" s="454">
        <f>'[4]P141--146écoR9'!H282</f>
        <v>43</v>
      </c>
      <c r="I282" s="454">
        <f>'[4]P141--146écoR9'!I282</f>
        <v>24</v>
      </c>
      <c r="J282" s="454">
        <f>'[4]P141--146écoR9'!J282</f>
        <v>46</v>
      </c>
      <c r="K282" s="454">
        <f>'[4]P141--146écoR9'!K282</f>
        <v>87</v>
      </c>
      <c r="L282" s="454">
        <f>'[4]P141--146écoR9'!L282</f>
        <v>86</v>
      </c>
      <c r="M282" s="239" t="s">
        <v>348</v>
      </c>
    </row>
    <row r="283" spans="1:13" ht="18" customHeight="1">
      <c r="A283" s="237"/>
      <c r="B283" s="1463"/>
      <c r="C283" s="1463"/>
      <c r="D283" s="1463"/>
      <c r="E283" s="1463"/>
      <c r="F283" s="1463"/>
      <c r="G283" s="1463"/>
      <c r="H283" s="1463"/>
      <c r="I283" s="1463"/>
      <c r="J283" s="1463"/>
      <c r="K283" s="1463"/>
      <c r="L283" s="1139"/>
      <c r="M283" s="901"/>
    </row>
    <row r="284" spans="1:13" ht="18" customHeight="1">
      <c r="A284" s="121" t="s">
        <v>1224</v>
      </c>
      <c r="B284" s="1131"/>
      <c r="C284" s="1131"/>
      <c r="D284" s="1131"/>
      <c r="E284" s="1131"/>
      <c r="F284" s="1131"/>
      <c r="G284" s="1131"/>
      <c r="H284" s="1131"/>
      <c r="I284" s="1131"/>
      <c r="J284" s="1597"/>
      <c r="K284" s="1597"/>
      <c r="L284" s="1597"/>
      <c r="M284" s="1103" t="s">
        <v>1235</v>
      </c>
    </row>
    <row r="285" spans="1:13" ht="18" customHeight="1" thickBot="1">
      <c r="A285" s="1272" t="s">
        <v>173</v>
      </c>
      <c r="B285" s="1273">
        <f>'[4]P141--146écoR9'!B285</f>
        <v>465</v>
      </c>
      <c r="C285" s="1273">
        <f>'[4]P141--146écoR9'!C285</f>
        <v>4</v>
      </c>
      <c r="D285" s="1273">
        <f>'[4]P141--146écoR9'!D285</f>
        <v>41</v>
      </c>
      <c r="E285" s="1273">
        <f>'[4]P141--146écoR9'!E285</f>
        <v>81</v>
      </c>
      <c r="F285" s="1273">
        <f>'[4]P141--146écoR9'!F285</f>
        <v>19</v>
      </c>
      <c r="G285" s="1273">
        <f>'[4]P141--146écoR9'!G285</f>
        <v>27</v>
      </c>
      <c r="H285" s="1273">
        <f>'[4]P141--146écoR9'!H285</f>
        <v>43</v>
      </c>
      <c r="I285" s="1273">
        <f>'[4]P141--146écoR9'!I285</f>
        <v>24</v>
      </c>
      <c r="J285" s="1273">
        <f>'[4]P141--146écoR9'!J285</f>
        <v>50</v>
      </c>
      <c r="K285" s="1273">
        <f>'[4]P141--146écoR9'!K285</f>
        <v>89</v>
      </c>
      <c r="L285" s="1273">
        <f>'[4]P141--146écoR9'!L285</f>
        <v>87</v>
      </c>
      <c r="M285" s="1274" t="s">
        <v>348</v>
      </c>
    </row>
    <row r="286" spans="1:13" ht="18" customHeight="1" thickTop="1">
      <c r="A286" s="102" t="s">
        <v>414</v>
      </c>
      <c r="M286" s="81" t="s">
        <v>413</v>
      </c>
    </row>
    <row r="287" spans="1:13" ht="28.5" customHeight="1">
      <c r="A287" s="102"/>
    </row>
    <row r="288" spans="1:13" ht="18" customHeight="1" thickBot="1">
      <c r="A288" s="102"/>
    </row>
    <row r="289" spans="1:13" ht="13.5" customHeight="1" thickTop="1">
      <c r="A289" s="928"/>
      <c r="B289" s="928"/>
      <c r="C289" s="928"/>
      <c r="D289" s="928"/>
      <c r="E289" s="928"/>
      <c r="F289" s="928"/>
      <c r="G289" s="928"/>
      <c r="H289" s="928"/>
      <c r="I289" s="928"/>
      <c r="J289" s="928"/>
      <c r="K289" s="928"/>
      <c r="L289" s="928"/>
      <c r="M289" s="928"/>
    </row>
    <row r="290" spans="1:13" ht="18" customHeight="1"/>
    <row r="291" spans="1:13" ht="18" customHeight="1">
      <c r="A291" s="431" t="s">
        <v>572</v>
      </c>
      <c r="B291" s="430"/>
      <c r="C291" s="20"/>
      <c r="D291" s="7"/>
      <c r="E291" s="7"/>
      <c r="F291" s="7"/>
      <c r="G291" s="7"/>
      <c r="K291" s="427"/>
      <c r="L291" s="427"/>
      <c r="M291" s="428" t="s">
        <v>579</v>
      </c>
    </row>
    <row r="292" spans="1:13" ht="18" customHeight="1">
      <c r="A292" s="719"/>
      <c r="B292" s="263"/>
      <c r="C292" s="263"/>
      <c r="D292" s="263"/>
      <c r="E292" s="263"/>
      <c r="F292" s="263"/>
      <c r="G292" s="263"/>
      <c r="H292" s="263"/>
      <c r="I292" s="263"/>
      <c r="J292" s="263"/>
      <c r="K292" s="263"/>
      <c r="L292" s="263"/>
      <c r="M292" s="263"/>
    </row>
    <row r="293" spans="1:13" ht="18" customHeight="1">
      <c r="A293" s="150" t="s">
        <v>956</v>
      </c>
      <c r="M293" s="151" t="s">
        <v>957</v>
      </c>
    </row>
    <row r="294" spans="1:13" ht="18" customHeight="1" thickBot="1">
      <c r="A294" s="294" t="s">
        <v>149</v>
      </c>
      <c r="M294" s="265" t="s">
        <v>340</v>
      </c>
    </row>
    <row r="295" spans="1:13" ht="18" customHeight="1" thickTop="1">
      <c r="A295" s="1218"/>
      <c r="B295" s="1218"/>
      <c r="C295" s="1218"/>
      <c r="D295" s="1218"/>
      <c r="E295" s="2384">
        <v>2017</v>
      </c>
      <c r="F295" s="2335"/>
      <c r="G295" s="2335"/>
      <c r="H295" s="2384">
        <v>2016</v>
      </c>
      <c r="I295" s="2335"/>
      <c r="J295" s="1218"/>
      <c r="K295" s="1219"/>
      <c r="L295" s="1219"/>
      <c r="M295" s="1218"/>
    </row>
    <row r="296" spans="1:13" ht="18" customHeight="1">
      <c r="A296" s="232"/>
      <c r="B296" s="69"/>
      <c r="C296" s="745"/>
      <c r="D296" s="121"/>
      <c r="E296" s="2385"/>
      <c r="F296" s="2336"/>
      <c r="G296" s="2336"/>
      <c r="H296" s="2385"/>
      <c r="I296" s="2336"/>
      <c r="J296" s="69"/>
      <c r="K296" s="232"/>
      <c r="L296" s="232"/>
      <c r="M296" s="142"/>
    </row>
    <row r="297" spans="1:13" ht="18" customHeight="1">
      <c r="A297" s="232" t="s">
        <v>150</v>
      </c>
      <c r="B297" s="746"/>
      <c r="C297" s="745"/>
      <c r="D297" s="232"/>
      <c r="E297" s="1911">
        <v>128.69999999999999</v>
      </c>
      <c r="F297" s="721"/>
      <c r="G297" s="721"/>
      <c r="H297" s="721">
        <v>129.9</v>
      </c>
      <c r="I297" s="721"/>
      <c r="J297" s="747"/>
      <c r="K297" s="232"/>
      <c r="L297" s="232"/>
      <c r="M297" s="174" t="s">
        <v>352</v>
      </c>
    </row>
    <row r="298" spans="1:13" ht="18" customHeight="1">
      <c r="A298" s="269" t="s">
        <v>151</v>
      </c>
      <c r="B298" s="272"/>
      <c r="C298" s="509"/>
      <c r="D298" s="269"/>
      <c r="E298" s="1911">
        <v>123.7</v>
      </c>
      <c r="F298" s="247"/>
      <c r="G298" s="247"/>
      <c r="H298" s="247">
        <v>122.5</v>
      </c>
      <c r="I298" s="247"/>
      <c r="J298" s="748"/>
      <c r="K298" s="269"/>
      <c r="L298" s="269"/>
      <c r="M298" s="169" t="s">
        <v>353</v>
      </c>
    </row>
    <row r="299" spans="1:13" ht="18" customHeight="1">
      <c r="A299" s="269" t="s">
        <v>152</v>
      </c>
      <c r="B299" s="272"/>
      <c r="C299" s="509"/>
      <c r="D299" s="269"/>
      <c r="E299" s="1911">
        <v>106</v>
      </c>
      <c r="F299" s="247"/>
      <c r="G299" s="247"/>
      <c r="H299" s="247">
        <v>104.6</v>
      </c>
      <c r="I299" s="247"/>
      <c r="J299" s="748"/>
      <c r="K299" s="269"/>
      <c r="L299" s="269"/>
      <c r="M299" s="169" t="s">
        <v>354</v>
      </c>
    </row>
    <row r="300" spans="1:13" ht="18" customHeight="1">
      <c r="A300" s="269" t="s">
        <v>153</v>
      </c>
      <c r="B300" s="272"/>
      <c r="C300" s="509"/>
      <c r="D300" s="269"/>
      <c r="E300" s="1911">
        <v>110.7</v>
      </c>
      <c r="F300" s="247"/>
      <c r="G300" s="247"/>
      <c r="H300" s="247">
        <v>108.6</v>
      </c>
      <c r="I300" s="247"/>
      <c r="J300" s="748"/>
      <c r="K300" s="269"/>
      <c r="L300" s="269"/>
      <c r="M300" s="168" t="s">
        <v>355</v>
      </c>
    </row>
    <row r="301" spans="1:13" ht="18" customHeight="1">
      <c r="A301" s="269" t="s">
        <v>154</v>
      </c>
      <c r="B301" s="272"/>
      <c r="C301" s="509"/>
      <c r="D301" s="269"/>
      <c r="E301" s="1911">
        <v>108.7</v>
      </c>
      <c r="F301" s="247"/>
      <c r="G301" s="247"/>
      <c r="H301" s="247">
        <v>107.6</v>
      </c>
      <c r="I301" s="247"/>
      <c r="J301" s="748"/>
      <c r="K301" s="271"/>
      <c r="L301" s="271"/>
      <c r="M301" s="170" t="s">
        <v>356</v>
      </c>
    </row>
    <row r="302" spans="1:13" ht="18" customHeight="1">
      <c r="A302" s="269" t="s">
        <v>47</v>
      </c>
      <c r="B302" s="272"/>
      <c r="C302" s="509"/>
      <c r="D302" s="269"/>
      <c r="E302" s="1911">
        <v>102</v>
      </c>
      <c r="F302" s="247"/>
      <c r="G302" s="247"/>
      <c r="H302" s="247">
        <v>101.5</v>
      </c>
      <c r="I302" s="247"/>
      <c r="J302" s="748"/>
      <c r="K302" s="269"/>
      <c r="L302" s="269"/>
      <c r="M302" s="169" t="s">
        <v>324</v>
      </c>
    </row>
    <row r="303" spans="1:13" ht="18" customHeight="1">
      <c r="A303" s="269" t="s">
        <v>155</v>
      </c>
      <c r="B303" s="272"/>
      <c r="C303" s="509"/>
      <c r="D303" s="269"/>
      <c r="E303" s="1911">
        <v>109.3</v>
      </c>
      <c r="F303" s="247"/>
      <c r="G303" s="247"/>
      <c r="H303" s="247">
        <v>107.5</v>
      </c>
      <c r="I303" s="247"/>
      <c r="J303" s="748"/>
      <c r="K303" s="269"/>
      <c r="L303" s="269"/>
      <c r="M303" s="168" t="s">
        <v>357</v>
      </c>
    </row>
    <row r="304" spans="1:13" ht="18" customHeight="1">
      <c r="A304" s="269" t="s">
        <v>156</v>
      </c>
      <c r="B304" s="272"/>
      <c r="C304" s="509"/>
      <c r="D304" s="269"/>
      <c r="E304" s="1911">
        <v>60.6</v>
      </c>
      <c r="F304" s="247"/>
      <c r="G304" s="247"/>
      <c r="H304" s="247">
        <v>60.7</v>
      </c>
      <c r="I304" s="247"/>
      <c r="J304" s="748"/>
      <c r="K304" s="269"/>
      <c r="L304" s="269"/>
      <c r="M304" s="169" t="s">
        <v>358</v>
      </c>
    </row>
    <row r="305" spans="1:13" ht="18" customHeight="1">
      <c r="A305" s="269" t="s">
        <v>60</v>
      </c>
      <c r="B305" s="272"/>
      <c r="C305" s="509"/>
      <c r="D305" s="269"/>
      <c r="E305" s="1911">
        <v>99.9</v>
      </c>
      <c r="F305" s="247"/>
      <c r="G305" s="247"/>
      <c r="H305" s="247">
        <v>100.1</v>
      </c>
      <c r="I305" s="247"/>
      <c r="J305" s="748"/>
      <c r="K305" s="269"/>
      <c r="L305" s="269"/>
      <c r="M305" s="169" t="s">
        <v>359</v>
      </c>
    </row>
    <row r="306" spans="1:13" ht="18" customHeight="1">
      <c r="A306" s="269" t="s">
        <v>157</v>
      </c>
      <c r="B306" s="247"/>
      <c r="C306" s="509"/>
      <c r="D306" s="269"/>
      <c r="E306" s="1911">
        <v>143</v>
      </c>
      <c r="F306" s="247"/>
      <c r="G306" s="247"/>
      <c r="H306" s="247">
        <v>137.5</v>
      </c>
      <c r="I306" s="247"/>
      <c r="J306" s="748"/>
      <c r="K306" s="269"/>
      <c r="L306" s="269"/>
      <c r="M306" s="168" t="s">
        <v>325</v>
      </c>
    </row>
    <row r="307" spans="1:13" ht="18" customHeight="1">
      <c r="A307" s="269" t="s">
        <v>158</v>
      </c>
      <c r="B307" s="247"/>
      <c r="C307" s="509"/>
      <c r="D307" s="269"/>
      <c r="E307" s="1911">
        <v>124.6</v>
      </c>
      <c r="F307" s="247"/>
      <c r="G307" s="247"/>
      <c r="H307" s="247">
        <v>123</v>
      </c>
      <c r="I307" s="247"/>
      <c r="J307" s="748"/>
      <c r="K307" s="269"/>
      <c r="L307" s="269"/>
      <c r="M307" s="169" t="s">
        <v>360</v>
      </c>
    </row>
    <row r="308" spans="1:13" ht="18" customHeight="1">
      <c r="A308" s="269" t="s">
        <v>159</v>
      </c>
      <c r="B308" s="247"/>
      <c r="C308" s="509"/>
      <c r="D308" s="269"/>
      <c r="E308" s="1911">
        <v>106.4</v>
      </c>
      <c r="F308" s="247"/>
      <c r="G308" s="247"/>
      <c r="H308" s="247">
        <v>106.3</v>
      </c>
      <c r="I308" s="247"/>
      <c r="J308" s="748"/>
      <c r="K308" s="269"/>
      <c r="L308" s="269"/>
      <c r="M308" s="168" t="s">
        <v>361</v>
      </c>
    </row>
    <row r="309" spans="1:13" ht="18" customHeight="1">
      <c r="A309" s="46" t="s">
        <v>61</v>
      </c>
      <c r="B309" s="188"/>
      <c r="C309" s="62"/>
      <c r="D309" s="46"/>
      <c r="E309" s="1912">
        <v>115.8</v>
      </c>
      <c r="F309" s="188"/>
      <c r="G309" s="188"/>
      <c r="H309" s="188">
        <v>115.4</v>
      </c>
      <c r="I309" s="188"/>
      <c r="J309" s="189"/>
      <c r="K309" s="46"/>
      <c r="L309" s="46"/>
      <c r="M309" s="190" t="s">
        <v>362</v>
      </c>
    </row>
    <row r="310" spans="1:13" ht="18" customHeight="1" thickBot="1">
      <c r="A310" s="1183" t="s">
        <v>62</v>
      </c>
      <c r="B310" s="1388"/>
      <c r="C310" s="1390"/>
      <c r="D310" s="1183"/>
      <c r="E310" s="1605">
        <v>117.9</v>
      </c>
      <c r="F310" s="1605"/>
      <c r="G310" s="1605"/>
      <c r="H310" s="1605">
        <v>117.1</v>
      </c>
      <c r="I310" s="1605"/>
      <c r="J310" s="1271"/>
      <c r="K310" s="1183"/>
      <c r="L310" s="1183"/>
      <c r="M310" s="1183" t="s">
        <v>363</v>
      </c>
    </row>
    <row r="311" spans="1:13" ht="18" customHeight="1" thickTop="1">
      <c r="A311" s="1678" t="s">
        <v>1124</v>
      </c>
      <c r="B311" s="1679"/>
      <c r="C311" s="1679"/>
      <c r="D311" s="1679"/>
      <c r="E311" s="1679"/>
      <c r="F311" s="1679"/>
      <c r="G311" s="1679"/>
      <c r="H311" s="1679"/>
      <c r="I311" s="1679"/>
      <c r="J311" s="1679"/>
      <c r="K311" s="1679"/>
      <c r="L311" s="1679"/>
      <c r="M311" s="1679" t="s">
        <v>902</v>
      </c>
    </row>
    <row r="312" spans="1:13" ht="18" customHeight="1"/>
    <row r="313" spans="1:13" ht="18" customHeight="1">
      <c r="A313" s="431" t="s">
        <v>573</v>
      </c>
      <c r="B313" s="429"/>
      <c r="C313" s="28"/>
      <c r="K313" s="427"/>
      <c r="L313" s="427"/>
      <c r="M313" s="428" t="s">
        <v>580</v>
      </c>
    </row>
    <row r="314" spans="1:13" ht="18" customHeight="1">
      <c r="A314" s="719"/>
      <c r="B314" s="719"/>
      <c r="C314" s="719"/>
      <c r="D314" s="263"/>
      <c r="E314" s="263"/>
      <c r="F314" s="263"/>
      <c r="G314" s="263"/>
      <c r="H314" s="263"/>
      <c r="I314" s="263"/>
      <c r="J314" s="263"/>
      <c r="K314" s="263"/>
      <c r="L314" s="263"/>
    </row>
    <row r="315" spans="1:13" ht="18" customHeight="1">
      <c r="A315" s="749" t="s">
        <v>474</v>
      </c>
      <c r="B315" s="749"/>
      <c r="C315" s="749"/>
      <c r="D315" s="749"/>
      <c r="E315" s="749"/>
      <c r="F315" s="749"/>
      <c r="G315" s="749"/>
      <c r="H315" s="749"/>
      <c r="I315" s="749"/>
      <c r="J315" s="749"/>
      <c r="K315" s="749"/>
      <c r="L315" s="749"/>
      <c r="M315" s="107" t="s">
        <v>371</v>
      </c>
    </row>
    <row r="316" spans="1:13" ht="18" customHeight="1" thickBot="1">
      <c r="A316" s="76" t="s">
        <v>370</v>
      </c>
      <c r="M316" s="151" t="s">
        <v>389</v>
      </c>
    </row>
    <row r="317" spans="1:13" ht="18" customHeight="1" thickTop="1">
      <c r="A317" s="1257"/>
      <c r="B317" s="1257"/>
      <c r="C317" s="1257"/>
      <c r="D317" s="1258"/>
      <c r="E317" s="2346" t="s">
        <v>432</v>
      </c>
      <c r="F317" s="2346"/>
      <c r="G317" s="1259"/>
      <c r="H317" s="2345" t="s">
        <v>475</v>
      </c>
      <c r="I317" s="2345"/>
      <c r="J317" s="1260"/>
      <c r="K317" s="1259"/>
      <c r="L317" s="1259"/>
      <c r="M317" s="1259"/>
    </row>
    <row r="318" spans="1:13" ht="18" customHeight="1">
      <c r="A318" s="1252"/>
      <c r="B318" s="1252"/>
      <c r="C318" s="1252"/>
      <c r="D318" s="1253"/>
      <c r="E318" s="1253"/>
      <c r="F318" s="1254" t="s">
        <v>179</v>
      </c>
      <c r="G318" s="1255"/>
      <c r="H318" s="1256" t="s">
        <v>476</v>
      </c>
      <c r="I318" s="1256"/>
      <c r="J318" s="1256"/>
      <c r="K318" s="1255"/>
      <c r="L318" s="1255"/>
      <c r="M318" s="1255"/>
    </row>
    <row r="319" spans="1:13" ht="18" customHeight="1">
      <c r="A319" s="1516"/>
      <c r="B319" s="1516"/>
      <c r="C319" s="1516"/>
      <c r="D319" s="1097"/>
      <c r="E319" s="1097">
        <v>2017</v>
      </c>
      <c r="F319" s="1097">
        <v>2016</v>
      </c>
      <c r="G319" s="1097"/>
      <c r="H319" s="1097">
        <v>2017</v>
      </c>
      <c r="I319" s="1097">
        <v>2016</v>
      </c>
      <c r="J319" s="269"/>
      <c r="K319" s="269"/>
      <c r="L319" s="269"/>
      <c r="M319" s="269"/>
    </row>
    <row r="320" spans="1:13" ht="18" customHeight="1">
      <c r="A320" s="239" t="s">
        <v>131</v>
      </c>
      <c r="B320" s="239"/>
      <c r="C320" s="239"/>
      <c r="D320" s="297"/>
      <c r="E320" s="298">
        <f>'[1]P141--146écoR9'!E320</f>
        <v>8.4225786657346582</v>
      </c>
      <c r="F320" s="1819">
        <f>'[1]P141--146écoR9'!F320</f>
        <v>9.4474535853612629</v>
      </c>
      <c r="G320" s="299"/>
      <c r="H320" s="297">
        <f>'[1]P141--146écoR9'!H320</f>
        <v>10114.843171254066</v>
      </c>
      <c r="I320" s="1556">
        <f>'[1]P141--146écoR9'!I320</f>
        <v>10444.065464081021</v>
      </c>
      <c r="J320" s="239"/>
      <c r="K320" s="239"/>
      <c r="L320" s="239"/>
      <c r="M320" s="139" t="s">
        <v>372</v>
      </c>
    </row>
    <row r="321" spans="1:13" ht="18" customHeight="1">
      <c r="A321" s="239" t="s">
        <v>132</v>
      </c>
      <c r="B321" s="239"/>
      <c r="C321" s="239"/>
      <c r="D321" s="297"/>
      <c r="E321" s="298">
        <f>'[1]P141--146écoR9'!E321</f>
        <v>24.235321228860251</v>
      </c>
      <c r="F321" s="1819">
        <f>'[1]P141--146écoR9'!F321</f>
        <v>31.076673345410683</v>
      </c>
      <c r="G321" s="299"/>
      <c r="H321" s="297">
        <f>'[1]P141--146écoR9'!H321</f>
        <v>2745.1348355930008</v>
      </c>
      <c r="I321" s="1556">
        <f>'[1]P141--146écoR9'!I321</f>
        <v>3419.987901662445</v>
      </c>
      <c r="J321" s="239"/>
      <c r="K321" s="239"/>
      <c r="L321" s="239"/>
      <c r="M321" s="176" t="s">
        <v>373</v>
      </c>
    </row>
    <row r="322" spans="1:13" ht="18" customHeight="1">
      <c r="A322" s="239" t="s">
        <v>133</v>
      </c>
      <c r="B322" s="239"/>
      <c r="C322" s="239"/>
      <c r="D322" s="297"/>
      <c r="E322" s="298">
        <f>'[1]P141--146écoR9'!E322</f>
        <v>5.6917900759572921</v>
      </c>
      <c r="F322" s="1819">
        <f>'[1]P141--146écoR9'!F322</f>
        <v>4.9853094061313836</v>
      </c>
      <c r="G322" s="299"/>
      <c r="H322" s="297">
        <f>'[1]P141--146écoR9'!H322</f>
        <v>10216.364761038023</v>
      </c>
      <c r="I322" s="1556">
        <f>'[1]P141--146écoR9'!I322</f>
        <v>8948.2814123474054</v>
      </c>
      <c r="J322" s="239"/>
      <c r="K322" s="239"/>
      <c r="L322" s="239"/>
      <c r="M322" s="176" t="s">
        <v>374</v>
      </c>
    </row>
    <row r="323" spans="1:13" ht="18" customHeight="1">
      <c r="A323" s="239" t="s">
        <v>134</v>
      </c>
      <c r="B323" s="239"/>
      <c r="C323" s="239"/>
      <c r="D323" s="297"/>
      <c r="E323" s="298">
        <f>'[1]P141--146écoR9'!E323</f>
        <v>1.4715163361725319</v>
      </c>
      <c r="F323" s="1819">
        <f>'[1]P141--146écoR9'!F323</f>
        <v>1.4251348381296163</v>
      </c>
      <c r="G323" s="299"/>
      <c r="H323" s="297">
        <f>'[1]P141--146écoR9'!H323</f>
        <v>397.61842919717986</v>
      </c>
      <c r="I323" s="1556">
        <f>'[1]P141--146écoR9'!I323</f>
        <v>355.99868256477822</v>
      </c>
      <c r="J323" s="239"/>
      <c r="K323" s="239"/>
      <c r="L323" s="239"/>
      <c r="M323" s="176" t="s">
        <v>375</v>
      </c>
    </row>
    <row r="324" spans="1:13" ht="18" customHeight="1">
      <c r="A324" s="239" t="s">
        <v>135</v>
      </c>
      <c r="B324" s="239"/>
      <c r="C324" s="239"/>
      <c r="D324" s="297"/>
      <c r="E324" s="298">
        <f>'[1]P141--146écoR9'!E324</f>
        <v>4.5901456407272194</v>
      </c>
      <c r="F324" s="1819">
        <f>'[1]P141--146écoR9'!F324</f>
        <v>6.4899840890906297</v>
      </c>
      <c r="G324" s="299"/>
      <c r="H324" s="297">
        <f>'[1]P141--146écoR9'!H324</f>
        <v>2740.0874402321151</v>
      </c>
      <c r="I324" s="1556">
        <f>'[1]P141--146écoR9'!I324</f>
        <v>3756.0782915612026</v>
      </c>
      <c r="J324" s="239"/>
      <c r="K324" s="239"/>
      <c r="L324" s="239"/>
      <c r="M324" s="176" t="s">
        <v>376</v>
      </c>
    </row>
    <row r="325" spans="1:13" ht="18" customHeight="1">
      <c r="A325" s="239" t="s">
        <v>136</v>
      </c>
      <c r="B325" s="239"/>
      <c r="C325" s="239"/>
      <c r="D325" s="297"/>
      <c r="E325" s="298">
        <f>'[1]P141--146écoR9'!E325</f>
        <v>8.1609829099865827</v>
      </c>
      <c r="F325" s="1819">
        <f>'[1]P141--146écoR9'!F325</f>
        <v>7.0299761832612511</v>
      </c>
      <c r="G325" s="299"/>
      <c r="H325" s="297">
        <f>'[1]P141--146écoR9'!H325</f>
        <v>6856.1233525088237</v>
      </c>
      <c r="I325" s="1556">
        <f>'[1]P141--146écoR9'!I325</f>
        <v>5748.7630238618876</v>
      </c>
      <c r="J325" s="239"/>
      <c r="K325" s="239"/>
      <c r="L325" s="239"/>
      <c r="M325" s="176" t="s">
        <v>383</v>
      </c>
    </row>
    <row r="326" spans="1:13" ht="18" customHeight="1">
      <c r="A326" s="239" t="s">
        <v>137</v>
      </c>
      <c r="B326" s="239"/>
      <c r="C326" s="239"/>
      <c r="D326" s="297"/>
      <c r="E326" s="298">
        <f>'[1]P141--146écoR9'!E326</f>
        <v>15.103702787979161</v>
      </c>
      <c r="F326" s="1819">
        <f>'[1]P141--146écoR9'!F326</f>
        <v>15.697973771694709</v>
      </c>
      <c r="G326" s="299"/>
      <c r="H326" s="297">
        <f>'[1]P141--146écoR9'!H326</f>
        <v>4026.4961262473648</v>
      </c>
      <c r="I326" s="1556">
        <f>'[1]P141--146écoR9'!I326</f>
        <v>3529.6894025655556</v>
      </c>
      <c r="J326" s="239"/>
      <c r="K326" s="239"/>
      <c r="L326" s="239"/>
      <c r="M326" s="176" t="s">
        <v>377</v>
      </c>
    </row>
    <row r="327" spans="1:13" ht="18" customHeight="1">
      <c r="A327" s="239" t="s">
        <v>138</v>
      </c>
      <c r="B327" s="239"/>
      <c r="C327" s="239"/>
      <c r="D327" s="297"/>
      <c r="E327" s="298">
        <f>'[1]P141--146écoR9'!E327</f>
        <v>4.025613082317923</v>
      </c>
      <c r="F327" s="1819">
        <f>'[1]P141--146écoR9'!F327</f>
        <v>4.1047828051974973</v>
      </c>
      <c r="G327" s="299"/>
      <c r="H327" s="297">
        <f>'[1]P141--146écoR9'!H327</f>
        <v>2498.8005920982955</v>
      </c>
      <c r="I327" s="1556">
        <f>'[1]P141--146écoR9'!I327</f>
        <v>2431.5091424867892</v>
      </c>
      <c r="J327" s="239"/>
      <c r="K327" s="239"/>
      <c r="L327" s="239"/>
      <c r="M327" s="176" t="s">
        <v>384</v>
      </c>
    </row>
    <row r="328" spans="1:13" ht="18" customHeight="1">
      <c r="A328" s="239" t="s">
        <v>139</v>
      </c>
      <c r="B328" s="239"/>
      <c r="C328" s="239"/>
      <c r="D328" s="297"/>
      <c r="E328" s="298">
        <f>'[1]P141--146écoR9'!E328</f>
        <v>3.5580722415697408</v>
      </c>
      <c r="F328" s="1819">
        <f>'[1]P141--146écoR9'!F328</f>
        <v>3.5688559410785796</v>
      </c>
      <c r="G328" s="299"/>
      <c r="H328" s="297">
        <f>'[1]P141--146écoR9'!H328</f>
        <v>1724.6687769336845</v>
      </c>
      <c r="I328" s="1556">
        <f>'[1]P141--146écoR9'!I328</f>
        <v>1663.1582456614399</v>
      </c>
      <c r="J328" s="239"/>
      <c r="K328" s="239"/>
      <c r="L328" s="239"/>
      <c r="M328" s="176" t="s">
        <v>378</v>
      </c>
    </row>
    <row r="329" spans="1:13" ht="18" customHeight="1">
      <c r="A329" s="239" t="s">
        <v>140</v>
      </c>
      <c r="B329" s="239"/>
      <c r="C329" s="239"/>
      <c r="D329" s="300"/>
      <c r="E329" s="298">
        <f>'[1]P141--146écoR9'!E329</f>
        <v>6.4886395190686477</v>
      </c>
      <c r="F329" s="1819">
        <f>'[1]P141--146écoR9'!F329</f>
        <v>6.7138736504752785</v>
      </c>
      <c r="G329" s="299"/>
      <c r="H329" s="1556">
        <f>'[1]P141--146écoR9'!H329</f>
        <v>7454.0193067156815</v>
      </c>
      <c r="I329" s="1556">
        <f>'[1]P141--146écoR9'!I329</f>
        <v>7347.1262131881067</v>
      </c>
      <c r="J329" s="239"/>
      <c r="K329" s="239"/>
      <c r="L329" s="239"/>
      <c r="M329" s="176" t="s">
        <v>379</v>
      </c>
    </row>
    <row r="330" spans="1:13" ht="18" customHeight="1">
      <c r="A330" s="239" t="s">
        <v>141</v>
      </c>
      <c r="B330" s="239"/>
      <c r="C330" s="239"/>
      <c r="D330" s="300"/>
      <c r="E330" s="298">
        <f>'[1]P141--146écoR9'!E330</f>
        <v>5.3840429142727277</v>
      </c>
      <c r="F330" s="1819">
        <f>'[1]P141--146écoR9'!F330</f>
        <v>5.3566975283783558</v>
      </c>
      <c r="G330" s="299"/>
      <c r="H330" s="1556">
        <f>'[1]P141--146écoR9'!H330</f>
        <v>5241.6888196193577</v>
      </c>
      <c r="I330" s="1556">
        <f>'[1]P141--146écoR9'!I330</f>
        <v>5008.0299165925235</v>
      </c>
      <c r="J330" s="239"/>
      <c r="K330" s="239"/>
      <c r="L330" s="239"/>
      <c r="M330" s="176" t="s">
        <v>380</v>
      </c>
    </row>
    <row r="331" spans="1:13" ht="18" customHeight="1">
      <c r="A331" s="239" t="s">
        <v>142</v>
      </c>
      <c r="B331" s="239"/>
      <c r="C331" s="239"/>
      <c r="D331" s="300"/>
      <c r="E331" s="298">
        <f>'[1]P141--146écoR9'!E331</f>
        <v>8.3025648213395051</v>
      </c>
      <c r="F331" s="1819">
        <f>'[1]P141--146écoR9'!F331</f>
        <v>8.0921063916882545</v>
      </c>
      <c r="G331" s="299"/>
      <c r="H331" s="1556">
        <f>'[1]P141--146écoR9'!H331</f>
        <v>6937.2080364702233</v>
      </c>
      <c r="I331" s="1556">
        <f>'[1]P141--146écoR9'!I331</f>
        <v>6765.2437066431312</v>
      </c>
      <c r="J331" s="239"/>
      <c r="K331" s="239"/>
      <c r="L331" s="239"/>
      <c r="M331" s="176" t="s">
        <v>381</v>
      </c>
    </row>
    <row r="332" spans="1:13" ht="18" customHeight="1">
      <c r="A332" s="239" t="s">
        <v>143</v>
      </c>
      <c r="B332" s="239"/>
      <c r="C332" s="239"/>
      <c r="D332" s="300"/>
      <c r="E332" s="298">
        <f>'[1]P141--146écoR9'!E332</f>
        <v>4.9865142121488102</v>
      </c>
      <c r="F332" s="1819">
        <f>'[1]P141--146écoR9'!F332</f>
        <v>4.9730711673045613</v>
      </c>
      <c r="G332" s="299"/>
      <c r="H332" s="1556">
        <f>'[1]P141--146écoR9'!H332</f>
        <v>714.11870032183117</v>
      </c>
      <c r="I332" s="1556">
        <f>'[1]P141--146écoR9'!I332</f>
        <v>699.95976679811702</v>
      </c>
      <c r="J332" s="239"/>
      <c r="K332" s="239"/>
      <c r="L332" s="239"/>
      <c r="M332" s="176" t="s">
        <v>382</v>
      </c>
    </row>
    <row r="333" spans="1:13" ht="18" customHeight="1">
      <c r="A333" s="74" t="s">
        <v>144</v>
      </c>
      <c r="B333" s="74"/>
      <c r="C333" s="74"/>
      <c r="D333" s="97"/>
      <c r="E333" s="96">
        <f>'[1]P141--146écoR9'!E333</f>
        <v>6.8932599635548337</v>
      </c>
      <c r="F333" s="1970">
        <f>'[1]P141--146écoR9'!F333</f>
        <v>6.7200787147410654</v>
      </c>
      <c r="G333" s="165"/>
      <c r="H333" s="97">
        <f>'[1]P141--146écoR9'!H333</f>
        <v>61667.172348229658</v>
      </c>
      <c r="I333" s="97">
        <f>'[1]P141--146écoR9'!I333</f>
        <v>60117.891170014402</v>
      </c>
      <c r="J333" s="74"/>
      <c r="K333" s="74"/>
      <c r="L333" s="74"/>
      <c r="M333" s="177" t="s">
        <v>385</v>
      </c>
    </row>
    <row r="334" spans="1:13" ht="18" customHeight="1">
      <c r="A334" s="239" t="s">
        <v>145</v>
      </c>
      <c r="B334" s="239"/>
      <c r="C334" s="239"/>
      <c r="D334" s="300"/>
      <c r="E334" s="298">
        <f>'[1]P141--146écoR9'!E334</f>
        <v>6.7332464070197897</v>
      </c>
      <c r="F334" s="1819">
        <f>'[1]P141--146écoR9'!F334</f>
        <v>6.9506423534111992</v>
      </c>
      <c r="G334" s="299"/>
      <c r="H334" s="1556">
        <f>'[1]P141--146écoR9'!H334</f>
        <v>8249.6058174633981</v>
      </c>
      <c r="I334" s="1556">
        <f>'[1]P141--146écoR9'!I334</f>
        <v>8245.4080110046361</v>
      </c>
      <c r="J334" s="239"/>
      <c r="K334" s="239"/>
      <c r="L334" s="229"/>
      <c r="M334" s="178" t="s">
        <v>386</v>
      </c>
    </row>
    <row r="335" spans="1:13" ht="18" customHeight="1">
      <c r="A335" s="75" t="s">
        <v>146</v>
      </c>
      <c r="B335" s="74"/>
      <c r="C335" s="74"/>
      <c r="D335" s="97"/>
      <c r="E335" s="96">
        <f>'[1]P141--146écoR9'!E335</f>
        <v>6.5751361834891577</v>
      </c>
      <c r="F335" s="1970">
        <f>'[1]P141--146écoR9'!F335</f>
        <v>6.7470729119202417</v>
      </c>
      <c r="G335" s="165"/>
      <c r="H335" s="97">
        <f>'[1]P141--146écoR9'!H335</f>
        <v>69916.77816569306</v>
      </c>
      <c r="I335" s="97">
        <f>'[1]P141--146écoR9'!I335</f>
        <v>68363.299181019043</v>
      </c>
      <c r="J335" s="74"/>
      <c r="K335" s="74"/>
      <c r="L335" s="74"/>
      <c r="M335" s="149" t="s">
        <v>387</v>
      </c>
    </row>
    <row r="336" spans="1:13" ht="18" customHeight="1" thickBot="1">
      <c r="A336" s="1261" t="s">
        <v>174</v>
      </c>
      <c r="B336" s="1262"/>
      <c r="C336" s="1262"/>
      <c r="D336" s="1263"/>
      <c r="E336" s="1264">
        <f>'[1]P141--146écoR9'!E336</f>
        <v>7.134374978339503</v>
      </c>
      <c r="F336" s="1971">
        <f>'[1]P141--146écoR9'!F336</f>
        <v>7.1169601729397209</v>
      </c>
      <c r="G336" s="1265"/>
      <c r="H336" s="1263">
        <f>'[1]P141--146écoR9'!H336</f>
        <v>43511.268805396539</v>
      </c>
      <c r="I336" s="1263">
        <f>'[1]P141--146écoR9'!I336</f>
        <v>41738.19579982401</v>
      </c>
      <c r="J336" s="1262"/>
      <c r="K336" s="1262"/>
      <c r="L336" s="1262"/>
      <c r="M336" s="1267" t="s">
        <v>388</v>
      </c>
    </row>
    <row r="337" spans="1:13" ht="18" customHeight="1" thickTop="1">
      <c r="A337" s="102" t="s">
        <v>1097</v>
      </c>
      <c r="M337" s="81" t="s">
        <v>604</v>
      </c>
    </row>
    <row r="338" spans="1:13" ht="18" customHeight="1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</row>
    <row r="339" spans="1:13" ht="18" customHeight="1"/>
    <row r="340" spans="1:13" ht="18" customHeight="1"/>
    <row r="341" spans="1:13" ht="26.25" customHeight="1"/>
    <row r="342" spans="1:13" ht="18" customHeight="1"/>
    <row r="343" spans="1:13" ht="18" customHeight="1"/>
    <row r="344" spans="1:13" ht="18" customHeight="1"/>
    <row r="345" spans="1:13" ht="18.75" customHeight="1"/>
    <row r="346" spans="1:13" ht="18" customHeight="1" thickBot="1"/>
    <row r="347" spans="1:13" ht="13.5" customHeight="1" thickTop="1">
      <c r="A347" s="928"/>
      <c r="B347" s="928"/>
      <c r="C347" s="928"/>
      <c r="D347" s="928"/>
      <c r="E347" s="928"/>
      <c r="F347" s="928"/>
      <c r="G347" s="928"/>
      <c r="H347" s="928"/>
      <c r="I347" s="928"/>
      <c r="J347" s="928"/>
      <c r="K347" s="928"/>
      <c r="L347" s="928"/>
      <c r="M347" s="928"/>
    </row>
  </sheetData>
  <mergeCells count="267">
    <mergeCell ref="C30:D30"/>
    <mergeCell ref="F30:G30"/>
    <mergeCell ref="I30:J30"/>
    <mergeCell ref="C31:D31"/>
    <mergeCell ref="F31:G31"/>
    <mergeCell ref="I31:J31"/>
    <mergeCell ref="H40:I40"/>
    <mergeCell ref="J40:K40"/>
    <mergeCell ref="B41:C41"/>
    <mergeCell ref="D41:E41"/>
    <mergeCell ref="F41:G41"/>
    <mergeCell ref="H41:I41"/>
    <mergeCell ref="J41:K41"/>
    <mergeCell ref="B40:C40"/>
    <mergeCell ref="D40:E40"/>
    <mergeCell ref="F40:G40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B46:C46"/>
    <mergeCell ref="D46:E46"/>
    <mergeCell ref="F46:G46"/>
    <mergeCell ref="H46:I46"/>
    <mergeCell ref="J46:K46"/>
    <mergeCell ref="B47:C47"/>
    <mergeCell ref="D47:E47"/>
    <mergeCell ref="F47:G47"/>
    <mergeCell ref="H47:I47"/>
    <mergeCell ref="J47:K47"/>
    <mergeCell ref="B49:C49"/>
    <mergeCell ref="D49:E49"/>
    <mergeCell ref="F49:G49"/>
    <mergeCell ref="H49:I49"/>
    <mergeCell ref="J49:K49"/>
    <mergeCell ref="B50:C50"/>
    <mergeCell ref="D50:E50"/>
    <mergeCell ref="F50:G50"/>
    <mergeCell ref="H50:I50"/>
    <mergeCell ref="J50:K50"/>
    <mergeCell ref="B52:C52"/>
    <mergeCell ref="D52:E52"/>
    <mergeCell ref="F52:G52"/>
    <mergeCell ref="H52:I52"/>
    <mergeCell ref="J52:K52"/>
    <mergeCell ref="B53:C53"/>
    <mergeCell ref="D53:E53"/>
    <mergeCell ref="F53:G53"/>
    <mergeCell ref="H53:I53"/>
    <mergeCell ref="J53:K53"/>
    <mergeCell ref="B99:C100"/>
    <mergeCell ref="D99:G100"/>
    <mergeCell ref="H99:I99"/>
    <mergeCell ref="H100:I100"/>
    <mergeCell ref="B101:C101"/>
    <mergeCell ref="J55:K55"/>
    <mergeCell ref="B56:C56"/>
    <mergeCell ref="D56:E56"/>
    <mergeCell ref="F56:G56"/>
    <mergeCell ref="H56:I56"/>
    <mergeCell ref="J56:K56"/>
    <mergeCell ref="B55:C55"/>
    <mergeCell ref="D55:E55"/>
    <mergeCell ref="F55:G55"/>
    <mergeCell ref="H55:I55"/>
    <mergeCell ref="J61:K61"/>
    <mergeCell ref="J65:K65"/>
    <mergeCell ref="J70:K70"/>
    <mergeCell ref="D74:E74"/>
    <mergeCell ref="F74:G74"/>
    <mergeCell ref="H74:I74"/>
    <mergeCell ref="J74:K74"/>
    <mergeCell ref="B61:C61"/>
    <mergeCell ref="D61:E61"/>
    <mergeCell ref="C125:D125"/>
    <mergeCell ref="H125:I125"/>
    <mergeCell ref="B70:C70"/>
    <mergeCell ref="D70:E70"/>
    <mergeCell ref="F70:G70"/>
    <mergeCell ref="H70:I70"/>
    <mergeCell ref="B74:C74"/>
    <mergeCell ref="B62:C62"/>
    <mergeCell ref="D62:E62"/>
    <mergeCell ref="F62:G62"/>
    <mergeCell ref="B67:C67"/>
    <mergeCell ref="D67:E67"/>
    <mergeCell ref="F67:G67"/>
    <mergeCell ref="H67:I67"/>
    <mergeCell ref="B73:C73"/>
    <mergeCell ref="D73:E73"/>
    <mergeCell ref="F73:G73"/>
    <mergeCell ref="H73:I73"/>
    <mergeCell ref="B97:C98"/>
    <mergeCell ref="D97:G98"/>
    <mergeCell ref="H97:I97"/>
    <mergeCell ref="D101:E101"/>
    <mergeCell ref="F101:G101"/>
    <mergeCell ref="B102:C102"/>
    <mergeCell ref="F61:G61"/>
    <mergeCell ref="H61:I61"/>
    <mergeCell ref="B65:C65"/>
    <mergeCell ref="D65:E65"/>
    <mergeCell ref="F65:G65"/>
    <mergeCell ref="J62:K62"/>
    <mergeCell ref="B64:C64"/>
    <mergeCell ref="D64:E64"/>
    <mergeCell ref="F64:G64"/>
    <mergeCell ref="H64:I64"/>
    <mergeCell ref="J64:K64"/>
    <mergeCell ref="J67:K67"/>
    <mergeCell ref="H65:I65"/>
    <mergeCell ref="H62:I62"/>
    <mergeCell ref="J68:K68"/>
    <mergeCell ref="B71:C71"/>
    <mergeCell ref="D71:E71"/>
    <mergeCell ref="F71:G71"/>
    <mergeCell ref="H71:I71"/>
    <mergeCell ref="J71:K71"/>
    <mergeCell ref="J73:K73"/>
    <mergeCell ref="B68:C68"/>
    <mergeCell ref="D68:E68"/>
    <mergeCell ref="F68:G68"/>
    <mergeCell ref="H68:I68"/>
    <mergeCell ref="J76:K76"/>
    <mergeCell ref="B77:C77"/>
    <mergeCell ref="D77:E77"/>
    <mergeCell ref="F77:G77"/>
    <mergeCell ref="H77:I77"/>
    <mergeCell ref="J77:K77"/>
    <mergeCell ref="B76:C76"/>
    <mergeCell ref="D76:E76"/>
    <mergeCell ref="F76:G76"/>
    <mergeCell ref="H76:I76"/>
    <mergeCell ref="D102:E102"/>
    <mergeCell ref="F102:G102"/>
    <mergeCell ref="B122:B123"/>
    <mergeCell ref="C122:D123"/>
    <mergeCell ref="E122:E123"/>
    <mergeCell ref="H122:I122"/>
    <mergeCell ref="H123:I123"/>
    <mergeCell ref="C124:D124"/>
    <mergeCell ref="H124:I124"/>
    <mergeCell ref="D159:E159"/>
    <mergeCell ref="D193:E193"/>
    <mergeCell ref="C128:D128"/>
    <mergeCell ref="H128:I128"/>
    <mergeCell ref="C129:D129"/>
    <mergeCell ref="H129:I129"/>
    <mergeCell ref="C132:D132"/>
    <mergeCell ref="A144:G144"/>
    <mergeCell ref="I144:M144"/>
    <mergeCell ref="C126:D126"/>
    <mergeCell ref="H126:I126"/>
    <mergeCell ref="D194:E194"/>
    <mergeCell ref="D197:E197"/>
    <mergeCell ref="D190:E190"/>
    <mergeCell ref="A154:G154"/>
    <mergeCell ref="I154:M154"/>
    <mergeCell ref="D160:E160"/>
    <mergeCell ref="D162:E162"/>
    <mergeCell ref="D163:E163"/>
    <mergeCell ref="D166:E166"/>
    <mergeCell ref="D167:E167"/>
    <mergeCell ref="D177:E177"/>
    <mergeCell ref="D178:E178"/>
    <mergeCell ref="D180:E180"/>
    <mergeCell ref="D181:E181"/>
    <mergeCell ref="D184:E184"/>
    <mergeCell ref="D185:E185"/>
    <mergeCell ref="D191:E191"/>
    <mergeCell ref="H132:I132"/>
    <mergeCell ref="C133:D133"/>
    <mergeCell ref="H133:I133"/>
    <mergeCell ref="A134:G134"/>
    <mergeCell ref="I134:M134"/>
    <mergeCell ref="D198:E198"/>
    <mergeCell ref="C203:D203"/>
    <mergeCell ref="F203:G203"/>
    <mergeCell ref="I203:J203"/>
    <mergeCell ref="C204:D204"/>
    <mergeCell ref="F204:G204"/>
    <mergeCell ref="C213:D213"/>
    <mergeCell ref="F213:G213"/>
    <mergeCell ref="I213:J213"/>
    <mergeCell ref="C214:D214"/>
    <mergeCell ref="F214:G214"/>
    <mergeCell ref="I214:J214"/>
    <mergeCell ref="B235:C235"/>
    <mergeCell ref="D235:E235"/>
    <mergeCell ref="F235:G235"/>
    <mergeCell ref="H235:I235"/>
    <mergeCell ref="J235:K235"/>
    <mergeCell ref="H238:I238"/>
    <mergeCell ref="J238:K238"/>
    <mergeCell ref="B221:K221"/>
    <mergeCell ref="B222:K222"/>
    <mergeCell ref="C223:D223"/>
    <mergeCell ref="F223:G223"/>
    <mergeCell ref="I223:J223"/>
    <mergeCell ref="C224:D224"/>
    <mergeCell ref="F224:G224"/>
    <mergeCell ref="I224:J224"/>
    <mergeCell ref="B236:C236"/>
    <mergeCell ref="D236:E236"/>
    <mergeCell ref="F236:G236"/>
    <mergeCell ref="H236:I236"/>
    <mergeCell ref="J236:K236"/>
    <mergeCell ref="B237:C237"/>
    <mergeCell ref="D237:E237"/>
    <mergeCell ref="F237:G237"/>
    <mergeCell ref="H237:I237"/>
    <mergeCell ref="J237:K237"/>
    <mergeCell ref="B238:C238"/>
    <mergeCell ref="D238:E238"/>
    <mergeCell ref="F238:G238"/>
    <mergeCell ref="D251:E251"/>
    <mergeCell ref="F251:G251"/>
    <mergeCell ref="H251:I251"/>
    <mergeCell ref="J251:K251"/>
    <mergeCell ref="D249:E249"/>
    <mergeCell ref="F249:G249"/>
    <mergeCell ref="H249:I249"/>
    <mergeCell ref="J249:K249"/>
    <mergeCell ref="D250:E250"/>
    <mergeCell ref="F250:G250"/>
    <mergeCell ref="H250:I250"/>
    <mergeCell ref="J250:K250"/>
    <mergeCell ref="D252:E252"/>
    <mergeCell ref="F252:G252"/>
    <mergeCell ref="H252:I252"/>
    <mergeCell ref="J252:K252"/>
    <mergeCell ref="D254:E254"/>
    <mergeCell ref="F254:G254"/>
    <mergeCell ref="H254:I254"/>
    <mergeCell ref="J254:K254"/>
    <mergeCell ref="D255:E255"/>
    <mergeCell ref="F255:G255"/>
    <mergeCell ref="H255:I255"/>
    <mergeCell ref="J255:K255"/>
    <mergeCell ref="D258:E258"/>
    <mergeCell ref="F258:G258"/>
    <mergeCell ref="H258:I258"/>
    <mergeCell ref="J258:K258"/>
    <mergeCell ref="G274:H274"/>
    <mergeCell ref="E295:E296"/>
    <mergeCell ref="F295:F296"/>
    <mergeCell ref="G295:G296"/>
    <mergeCell ref="H295:H296"/>
    <mergeCell ref="I295:I296"/>
    <mergeCell ref="J259:K259"/>
    <mergeCell ref="E317:F317"/>
    <mergeCell ref="H317:I317"/>
    <mergeCell ref="D259:E259"/>
    <mergeCell ref="F259:G259"/>
    <mergeCell ref="H259:I259"/>
    <mergeCell ref="G265:H265"/>
    <mergeCell ref="G266:H266"/>
    <mergeCell ref="G267:H267"/>
    <mergeCell ref="G268:H268"/>
    <mergeCell ref="G269:H269"/>
    <mergeCell ref="G271:H27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>
  <sheetPr codeName="Feuil60"/>
  <dimension ref="A1:E80"/>
  <sheetViews>
    <sheetView showGridLines="0" topLeftCell="A46" zoomScaleNormal="100" workbookViewId="0">
      <selection activeCell="C52" sqref="C52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2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1076</v>
      </c>
      <c r="B2" s="856"/>
      <c r="C2" s="856"/>
      <c r="D2" s="856"/>
      <c r="E2" s="535" t="s">
        <v>1075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151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151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151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151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151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151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152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152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152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153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153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153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153</v>
      </c>
      <c r="D19" s="861"/>
      <c r="E19" s="862" t="s">
        <v>226</v>
      </c>
    </row>
    <row r="20" spans="1:5" s="401" customFormat="1" ht="30" customHeight="1">
      <c r="A20" s="861"/>
      <c r="D20" s="861"/>
    </row>
    <row r="21" spans="1:5" s="401" customFormat="1" ht="30" customHeight="1">
      <c r="A21" s="260" t="s">
        <v>765</v>
      </c>
      <c r="B21" s="81"/>
      <c r="D21" s="861"/>
      <c r="E21" s="261" t="s">
        <v>236</v>
      </c>
    </row>
    <row r="22" spans="1:5" ht="30" customHeight="1">
      <c r="A22" s="640" t="s">
        <v>1175</v>
      </c>
      <c r="B22" s="542"/>
      <c r="C22" s="2060">
        <v>154</v>
      </c>
      <c r="D22" s="541"/>
      <c r="E22" s="642" t="s">
        <v>237</v>
      </c>
    </row>
    <row r="23" spans="1:5" ht="30" customHeight="1">
      <c r="A23" s="541" t="s">
        <v>1176</v>
      </c>
      <c r="B23" s="542"/>
      <c r="C23" s="542">
        <v>154</v>
      </c>
      <c r="D23" s="541"/>
      <c r="E23" s="643" t="s">
        <v>1178</v>
      </c>
    </row>
    <row r="24" spans="1:5" ht="30" customHeight="1">
      <c r="A24" s="541" t="s">
        <v>1177</v>
      </c>
      <c r="B24" s="542"/>
      <c r="C24" s="542">
        <v>154</v>
      </c>
      <c r="D24" s="541"/>
      <c r="E24" s="643" t="s">
        <v>441</v>
      </c>
    </row>
    <row r="25" spans="1:5" ht="30" customHeight="1">
      <c r="A25" s="640" t="s">
        <v>1182</v>
      </c>
      <c r="B25" s="533"/>
      <c r="C25" s="2060">
        <v>154</v>
      </c>
      <c r="D25" s="640"/>
      <c r="E25" s="642" t="s">
        <v>258</v>
      </c>
    </row>
    <row r="26" spans="1:5" ht="30" customHeight="1">
      <c r="A26" s="541" t="s">
        <v>1179</v>
      </c>
      <c r="B26" s="542"/>
      <c r="C26" s="542">
        <v>154</v>
      </c>
      <c r="D26" s="541"/>
      <c r="E26" s="643" t="s">
        <v>259</v>
      </c>
    </row>
    <row r="27" spans="1:5" ht="30" customHeight="1">
      <c r="A27" s="541" t="s">
        <v>1180</v>
      </c>
      <c r="B27" s="533"/>
      <c r="C27" s="542">
        <v>155</v>
      </c>
      <c r="D27" s="533"/>
      <c r="E27" s="643" t="s">
        <v>598</v>
      </c>
    </row>
    <row r="28" spans="1:5" ht="30" customHeight="1">
      <c r="A28" s="541" t="s">
        <v>1181</v>
      </c>
      <c r="B28" s="533"/>
      <c r="C28" s="542">
        <v>155</v>
      </c>
      <c r="D28" s="640"/>
      <c r="E28" s="643" t="s">
        <v>626</v>
      </c>
    </row>
    <row r="29" spans="1:5" ht="30" customHeight="1">
      <c r="A29" s="151" t="s">
        <v>773</v>
      </c>
      <c r="B29" s="861"/>
      <c r="C29" s="2060">
        <v>155</v>
      </c>
      <c r="D29" s="861"/>
      <c r="E29" s="261" t="s">
        <v>574</v>
      </c>
    </row>
    <row r="30" spans="1:5" ht="30" customHeight="1">
      <c r="A30" s="861" t="s">
        <v>774</v>
      </c>
      <c r="B30" s="861"/>
      <c r="C30" s="542">
        <v>155</v>
      </c>
      <c r="D30" s="861"/>
      <c r="E30" s="862" t="s">
        <v>265</v>
      </c>
    </row>
    <row r="31" spans="1:5" ht="30" customHeight="1">
      <c r="A31" s="861" t="s">
        <v>775</v>
      </c>
      <c r="B31" s="861"/>
      <c r="C31" s="542">
        <v>155</v>
      </c>
      <c r="E31" s="862" t="s">
        <v>277</v>
      </c>
    </row>
    <row r="32" spans="1:5" ht="30" customHeight="1">
      <c r="A32" s="861" t="s">
        <v>776</v>
      </c>
      <c r="B32" s="861"/>
      <c r="C32" s="542">
        <v>155</v>
      </c>
      <c r="E32" s="862" t="s">
        <v>283</v>
      </c>
    </row>
    <row r="33" spans="1:5" ht="39.75" customHeight="1">
      <c r="A33" s="861"/>
      <c r="B33" s="861"/>
      <c r="C33" s="698"/>
      <c r="E33" s="862"/>
    </row>
    <row r="34" spans="1:5" ht="20.100000000000001" customHeight="1">
      <c r="A34" s="861"/>
      <c r="B34" s="861"/>
      <c r="C34" s="698"/>
      <c r="E34" s="862"/>
    </row>
    <row r="35" spans="1:5" ht="12.95" customHeight="1" thickBot="1">
      <c r="A35" s="861"/>
      <c r="C35" s="861"/>
      <c r="D35" s="861"/>
      <c r="E35" s="862"/>
    </row>
    <row r="36" spans="1:5" ht="13.5" customHeight="1" thickTop="1">
      <c r="A36" s="939"/>
      <c r="B36" s="928"/>
      <c r="C36" s="939"/>
      <c r="D36" s="939"/>
      <c r="E36" s="940"/>
    </row>
    <row r="37" spans="1:5" ht="30" customHeight="1">
      <c r="A37" s="861"/>
      <c r="C37" s="401"/>
      <c r="D37" s="861"/>
      <c r="E37" s="862"/>
    </row>
    <row r="38" spans="1:5" ht="30" customHeight="1">
      <c r="A38" s="151" t="s">
        <v>777</v>
      </c>
      <c r="B38" s="863"/>
      <c r="C38" s="698">
        <v>156</v>
      </c>
      <c r="E38" s="261" t="s">
        <v>575</v>
      </c>
    </row>
    <row r="39" spans="1:5" ht="30" customHeight="1">
      <c r="A39" s="865" t="s">
        <v>116</v>
      </c>
      <c r="B39" s="861"/>
      <c r="C39" s="698">
        <v>156</v>
      </c>
      <c r="E39" s="867" t="s">
        <v>289</v>
      </c>
    </row>
    <row r="40" spans="1:5" ht="30" customHeight="1">
      <c r="A40" s="865" t="s">
        <v>117</v>
      </c>
      <c r="B40" s="861"/>
      <c r="C40" s="698">
        <v>156</v>
      </c>
      <c r="E40" s="867" t="s">
        <v>292</v>
      </c>
    </row>
    <row r="41" spans="1:5" ht="30" customHeight="1">
      <c r="A41" s="865" t="s">
        <v>778</v>
      </c>
      <c r="B41" s="861"/>
      <c r="C41" s="401"/>
      <c r="E41" s="867" t="s">
        <v>779</v>
      </c>
    </row>
    <row r="42" spans="1:5" ht="30" customHeight="1">
      <c r="A42" s="865" t="s">
        <v>780</v>
      </c>
      <c r="B42" s="861"/>
      <c r="C42" s="698">
        <v>156</v>
      </c>
      <c r="E42" s="867" t="s">
        <v>781</v>
      </c>
    </row>
    <row r="43" spans="1:5" ht="30" customHeight="1">
      <c r="A43" s="865" t="s">
        <v>782</v>
      </c>
      <c r="B43" s="861"/>
      <c r="C43" s="698">
        <v>156</v>
      </c>
      <c r="E43" s="867" t="s">
        <v>783</v>
      </c>
    </row>
    <row r="44" spans="1:5" ht="30" customHeight="1">
      <c r="A44" s="151" t="s">
        <v>784</v>
      </c>
      <c r="B44" s="861"/>
      <c r="C44" s="698">
        <v>156</v>
      </c>
      <c r="E44" s="261" t="s">
        <v>576</v>
      </c>
    </row>
    <row r="45" spans="1:5" ht="30" customHeight="1">
      <c r="A45" s="861" t="s">
        <v>785</v>
      </c>
      <c r="B45" s="861"/>
      <c r="C45" s="698">
        <v>156</v>
      </c>
      <c r="E45" s="862" t="s">
        <v>298</v>
      </c>
    </row>
    <row r="46" spans="1:5" ht="30" customHeight="1">
      <c r="A46" s="861" t="s">
        <v>786</v>
      </c>
      <c r="B46" s="861"/>
      <c r="C46" s="698">
        <v>157</v>
      </c>
      <c r="E46" s="862" t="s">
        <v>304</v>
      </c>
    </row>
    <row r="47" spans="1:5" ht="30" customHeight="1">
      <c r="A47" s="861" t="s">
        <v>787</v>
      </c>
      <c r="B47" s="861"/>
      <c r="C47" s="698">
        <v>157</v>
      </c>
      <c r="E47" s="862" t="s">
        <v>307</v>
      </c>
    </row>
    <row r="48" spans="1:5" ht="30" customHeight="1">
      <c r="A48" s="151" t="s">
        <v>788</v>
      </c>
      <c r="B48" s="861"/>
      <c r="C48" s="698">
        <v>157</v>
      </c>
      <c r="E48" s="261" t="s">
        <v>789</v>
      </c>
    </row>
    <row r="49" spans="1:5" ht="30" customHeight="1">
      <c r="A49" s="861" t="s">
        <v>790</v>
      </c>
      <c r="B49" s="861"/>
      <c r="C49" s="698">
        <v>157</v>
      </c>
      <c r="E49" s="862" t="s">
        <v>443</v>
      </c>
    </row>
    <row r="50" spans="1:5" ht="30" customHeight="1">
      <c r="A50" s="861" t="s">
        <v>791</v>
      </c>
      <c r="B50" s="861"/>
      <c r="C50" s="401"/>
      <c r="E50" s="862" t="s">
        <v>792</v>
      </c>
    </row>
    <row r="51" spans="1:5" ht="30" customHeight="1">
      <c r="A51" s="861" t="s">
        <v>793</v>
      </c>
      <c r="B51" s="861"/>
      <c r="C51" s="401">
        <v>157</v>
      </c>
      <c r="E51" s="866" t="s">
        <v>794</v>
      </c>
    </row>
    <row r="52" spans="1:5" ht="30" customHeight="1">
      <c r="A52" s="151" t="s">
        <v>795</v>
      </c>
      <c r="B52" s="861"/>
      <c r="C52" s="401">
        <v>158</v>
      </c>
      <c r="E52" s="261" t="s">
        <v>578</v>
      </c>
    </row>
    <row r="53" spans="1:5" ht="30" customHeight="1">
      <c r="A53" s="151" t="s">
        <v>796</v>
      </c>
      <c r="B53" s="861"/>
      <c r="C53" s="401">
        <v>158</v>
      </c>
      <c r="E53" s="261" t="s">
        <v>579</v>
      </c>
    </row>
    <row r="54" spans="1:5" ht="30" customHeight="1">
      <c r="A54" s="861" t="s">
        <v>797</v>
      </c>
      <c r="B54" s="861"/>
      <c r="C54" s="401">
        <v>158</v>
      </c>
      <c r="E54" s="862" t="s">
        <v>798</v>
      </c>
    </row>
    <row r="55" spans="1:5" ht="30" customHeight="1">
      <c r="A55" s="151" t="s">
        <v>799</v>
      </c>
      <c r="B55" s="861"/>
      <c r="C55" s="401">
        <v>158</v>
      </c>
      <c r="E55" s="261" t="s">
        <v>580</v>
      </c>
    </row>
    <row r="56" spans="1:5" ht="30" customHeight="1">
      <c r="A56" s="861" t="s">
        <v>800</v>
      </c>
      <c r="C56" s="401"/>
      <c r="E56" s="862" t="s">
        <v>801</v>
      </c>
    </row>
    <row r="57" spans="1:5" ht="30" customHeight="1">
      <c r="A57" s="861" t="s">
        <v>802</v>
      </c>
      <c r="C57" s="401">
        <v>158</v>
      </c>
      <c r="E57" s="868" t="s">
        <v>1028</v>
      </c>
    </row>
    <row r="58" spans="1:5" ht="30" customHeight="1">
      <c r="A58" s="861"/>
      <c r="C58" s="401"/>
      <c r="E58" s="868"/>
    </row>
    <row r="59" spans="1:5" ht="30" customHeight="1">
      <c r="A59" s="861"/>
      <c r="C59" s="401"/>
      <c r="E59" s="868"/>
    </row>
    <row r="60" spans="1:5" ht="30" customHeight="1">
      <c r="A60" s="861"/>
      <c r="C60" s="401"/>
      <c r="E60" s="868"/>
    </row>
    <row r="61" spans="1:5" ht="30" customHeight="1">
      <c r="A61" s="861"/>
      <c r="C61" s="401"/>
      <c r="E61" s="868"/>
    </row>
    <row r="62" spans="1:5" ht="30" customHeight="1"/>
    <row r="70" spans="1:5" ht="49.5" customHeight="1"/>
    <row r="79" spans="1:5" ht="12.95" customHeight="1" thickBot="1"/>
    <row r="80" spans="1:5" ht="13.5" customHeight="1" thickTop="1">
      <c r="A80" s="928"/>
      <c r="B80" s="928"/>
      <c r="C80" s="928"/>
      <c r="D80" s="928"/>
      <c r="E80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>
  <sheetPr codeName="Feuil61"/>
  <dimension ref="A1:K73"/>
  <sheetViews>
    <sheetView showGridLines="0" topLeftCell="A49" zoomScaleNormal="100" workbookViewId="0">
      <selection activeCell="F67" sqref="F67"/>
    </sheetView>
  </sheetViews>
  <sheetFormatPr baseColWidth="10" defaultRowHeight="12.75"/>
  <cols>
    <col min="11" max="11" width="19.6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1078</v>
      </c>
      <c r="B4" s="552"/>
      <c r="C4" s="552"/>
      <c r="D4" s="552"/>
      <c r="E4" s="552"/>
      <c r="F4" s="552"/>
      <c r="G4" s="552"/>
      <c r="K4" s="554" t="s">
        <v>1077</v>
      </c>
    </row>
    <row r="64" ht="36.75" customHeight="1"/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437376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439576</v>
      </c>
      <c r="G67" s="1"/>
      <c r="H67" s="1"/>
      <c r="I67" s="1"/>
      <c r="J67" s="1005" t="s">
        <v>1193</v>
      </c>
    </row>
    <row r="68" spans="1:11" ht="24.95" customHeight="1">
      <c r="B68" s="555" t="s">
        <v>1080</v>
      </c>
      <c r="C68" s="556"/>
      <c r="D68" s="556"/>
      <c r="E68" s="556"/>
      <c r="F68" s="556"/>
      <c r="G68" s="136"/>
      <c r="H68" s="136"/>
      <c r="I68" s="136"/>
      <c r="J68" s="557" t="s">
        <v>1079</v>
      </c>
    </row>
    <row r="70" spans="1:11" ht="12.75" customHeight="1"/>
    <row r="71" spans="1:11" ht="12.95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>
  <sheetPr codeName="Feuil62"/>
  <dimension ref="A1:T50"/>
  <sheetViews>
    <sheetView showGridLines="0" topLeftCell="A40" zoomScaleNormal="100" workbookViewId="0">
      <selection activeCell="H30" sqref="H30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5.5" customWidth="1"/>
    <col min="8" max="8" width="17" customWidth="1"/>
    <col min="9" max="9" width="11.1640625" customWidth="1"/>
    <col min="10" max="10" width="17.5" customWidth="1"/>
    <col min="11" max="11" width="8.83203125" customWidth="1"/>
    <col min="12" max="12" width="6.83203125" customWidth="1"/>
  </cols>
  <sheetData>
    <row r="1" spans="1:20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20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20" ht="12.95" customHeight="1"/>
    <row r="4" spans="1:20" s="401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20" s="401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  <c r="O5" s="2352"/>
      <c r="P5" s="2352"/>
      <c r="Q5" s="2352"/>
      <c r="R5" s="2352"/>
      <c r="S5" s="2352"/>
      <c r="T5" s="2352"/>
    </row>
    <row r="6" spans="1:20" s="975" customFormat="1" ht="3" customHeight="1">
      <c r="A6" s="971"/>
      <c r="B6" s="971"/>
      <c r="C6" s="971"/>
      <c r="D6" s="971"/>
      <c r="E6" s="971"/>
      <c r="F6" s="971"/>
      <c r="G6" s="972"/>
      <c r="H6" s="180"/>
      <c r="I6" s="973"/>
      <c r="J6" s="974"/>
      <c r="K6" s="974"/>
      <c r="L6" s="974"/>
      <c r="O6" s="958"/>
      <c r="P6" s="958"/>
      <c r="Q6" s="958"/>
      <c r="R6" s="958"/>
      <c r="S6" s="958"/>
      <c r="T6" s="958"/>
    </row>
    <row r="7" spans="1:20" s="698" customFormat="1" ht="21.95" customHeight="1">
      <c r="A7" s="710" t="s">
        <v>517</v>
      </c>
      <c r="B7" s="710"/>
      <c r="C7" s="710"/>
      <c r="D7" s="710"/>
      <c r="E7" s="710"/>
      <c r="F7" s="710"/>
      <c r="G7" s="699" t="s">
        <v>602</v>
      </c>
      <c r="H7" s="699" t="s">
        <v>602</v>
      </c>
      <c r="I7" s="401"/>
      <c r="J7" s="401"/>
      <c r="K7" s="401"/>
      <c r="L7" s="700" t="s">
        <v>512</v>
      </c>
      <c r="O7" s="958"/>
      <c r="P7" s="958"/>
      <c r="Q7" s="958"/>
      <c r="R7" s="958"/>
      <c r="S7" s="958"/>
      <c r="T7" s="958"/>
    </row>
    <row r="8" spans="1:20" s="401" customFormat="1" ht="20.100000000000001" customHeight="1">
      <c r="A8" s="401" t="s">
        <v>518</v>
      </c>
      <c r="G8" s="699">
        <v>4</v>
      </c>
      <c r="H8" s="699">
        <v>4</v>
      </c>
      <c r="L8" s="700" t="s">
        <v>513</v>
      </c>
    </row>
    <row r="9" spans="1:20" s="401" customFormat="1" ht="20.100000000000001" customHeight="1">
      <c r="A9" s="401" t="s">
        <v>519</v>
      </c>
      <c r="G9" s="699"/>
      <c r="L9" s="700" t="s">
        <v>514</v>
      </c>
    </row>
    <row r="10" spans="1:20" s="401" customFormat="1" ht="21.95" customHeight="1">
      <c r="B10" s="702" t="s">
        <v>958</v>
      </c>
      <c r="C10" s="702"/>
      <c r="D10" s="702"/>
      <c r="E10" s="702"/>
      <c r="G10" s="714">
        <v>439576</v>
      </c>
      <c r="H10" s="1629">
        <v>437376</v>
      </c>
      <c r="I10" s="82"/>
      <c r="K10" s="621" t="s">
        <v>959</v>
      </c>
      <c r="L10" s="502"/>
    </row>
    <row r="11" spans="1:20" s="401" customFormat="1" ht="21.95" customHeight="1">
      <c r="B11" s="401" t="s">
        <v>520</v>
      </c>
      <c r="G11" s="704">
        <v>0.28000000000000003</v>
      </c>
      <c r="H11" s="704">
        <v>0.28000000000000003</v>
      </c>
      <c r="K11" s="700" t="s">
        <v>515</v>
      </c>
    </row>
    <row r="12" spans="1:20" s="401" customFormat="1" ht="20.100000000000001" customHeight="1">
      <c r="B12" s="401" t="s">
        <v>91</v>
      </c>
      <c r="G12" s="704">
        <v>0.66700000000000004</v>
      </c>
      <c r="H12" s="704">
        <v>0.66</v>
      </c>
      <c r="K12" s="700" t="s">
        <v>183</v>
      </c>
    </row>
    <row r="13" spans="1:20" s="401" customFormat="1" ht="21.95" customHeight="1">
      <c r="B13" s="401" t="s">
        <v>1128</v>
      </c>
      <c r="G13" s="704">
        <f>[1]P150ccR10!G13</f>
        <v>0.46800000000000003</v>
      </c>
      <c r="H13" s="704">
        <f>[1]P150ccR10!H13</f>
        <v>0.41499999999999998</v>
      </c>
      <c r="K13" s="700" t="s">
        <v>1127</v>
      </c>
    </row>
    <row r="14" spans="1:20" s="401" customFormat="1" ht="20.100000000000001" customHeight="1">
      <c r="G14" s="705"/>
      <c r="L14"/>
    </row>
    <row r="15" spans="1:20" s="401" customFormat="1" ht="20.100000000000001" customHeight="1">
      <c r="A15" s="402" t="s">
        <v>521</v>
      </c>
      <c r="B15" s="387"/>
      <c r="C15" s="387"/>
      <c r="D15" s="387"/>
      <c r="E15" s="387"/>
      <c r="F15" s="387"/>
      <c r="G15" s="406"/>
      <c r="H15" s="387"/>
      <c r="I15" s="387"/>
      <c r="J15" s="387"/>
      <c r="K15" s="387"/>
      <c r="L15" s="405" t="s">
        <v>372</v>
      </c>
    </row>
    <row r="16" spans="1:20" s="401" customFormat="1" ht="20.100000000000001" customHeight="1">
      <c r="A16" s="2289" t="s">
        <v>522</v>
      </c>
      <c r="B16" s="2289"/>
      <c r="C16" s="2289"/>
      <c r="D16" s="2289"/>
      <c r="E16" s="2289"/>
      <c r="F16" s="2289"/>
      <c r="G16" s="2377">
        <f>[6]P150ccR10!G16:G17</f>
        <v>5935</v>
      </c>
      <c r="H16" s="2377">
        <f>[6]P150ccR10!H16:H17</f>
        <v>5075</v>
      </c>
      <c r="I16" s="2291" t="s">
        <v>1249</v>
      </c>
      <c r="J16" s="2291"/>
      <c r="K16" s="2291"/>
      <c r="L16" s="2291"/>
    </row>
    <row r="17" spans="1:13" s="401" customFormat="1" ht="20.100000000000001" customHeight="1">
      <c r="A17" s="2289"/>
      <c r="B17" s="2289"/>
      <c r="C17" s="2289"/>
      <c r="D17" s="2289"/>
      <c r="E17" s="2289"/>
      <c r="F17" s="2289"/>
      <c r="G17" s="2377"/>
      <c r="H17" s="2377"/>
      <c r="I17" s="2291"/>
      <c r="J17" s="2291"/>
      <c r="K17" s="2291"/>
      <c r="L17" s="2291"/>
    </row>
    <row r="18" spans="1:13" s="401" customFormat="1" ht="20.100000000000001" customHeight="1">
      <c r="A18" s="2289" t="s">
        <v>523</v>
      </c>
      <c r="B18" s="2289"/>
      <c r="C18" s="2289"/>
      <c r="D18" s="2289"/>
      <c r="E18" s="2289"/>
      <c r="G18" s="2376">
        <f>[6]P150ccR10!G16:G19</f>
        <v>0</v>
      </c>
      <c r="H18" s="2376">
        <f>[6]P150ccR10!H16:H19</f>
        <v>0</v>
      </c>
      <c r="I18" s="706"/>
      <c r="J18" s="2290" t="s">
        <v>525</v>
      </c>
      <c r="K18" s="2290"/>
      <c r="L18" s="2290"/>
    </row>
    <row r="19" spans="1:13" s="401" customFormat="1" ht="21.95" customHeight="1">
      <c r="A19" s="2289"/>
      <c r="B19" s="2289"/>
      <c r="C19" s="2289"/>
      <c r="D19" s="2289"/>
      <c r="E19" s="2289"/>
      <c r="G19" s="2376"/>
      <c r="H19" s="2376"/>
      <c r="I19" s="706"/>
      <c r="J19" s="2290"/>
      <c r="K19" s="2290"/>
      <c r="L19" s="2290"/>
    </row>
    <row r="20" spans="1:13" s="401" customFormat="1" ht="20.100000000000001" customHeight="1">
      <c r="G20" s="707"/>
      <c r="H20" s="708"/>
      <c r="I20" s="708"/>
      <c r="L20" s="607"/>
    </row>
    <row r="21" spans="1:13" s="401" customFormat="1" ht="20.100000000000001" customHeight="1">
      <c r="A21" s="402" t="s">
        <v>528</v>
      </c>
      <c r="B21" s="387"/>
      <c r="C21" s="387"/>
      <c r="D21" s="387"/>
      <c r="E21" s="387"/>
      <c r="F21" s="387"/>
      <c r="G21" s="403"/>
      <c r="H21" s="404"/>
      <c r="I21" s="404"/>
      <c r="J21" s="387"/>
      <c r="K21" s="387"/>
      <c r="L21" s="405" t="s">
        <v>526</v>
      </c>
    </row>
    <row r="22" spans="1:13" s="401" customFormat="1" ht="20.100000000000001" customHeight="1">
      <c r="A22" s="2289" t="s">
        <v>529</v>
      </c>
      <c r="B22" s="2289"/>
      <c r="C22" s="2289"/>
      <c r="D22" s="2289"/>
      <c r="E22" s="2289"/>
      <c r="F22" s="2289"/>
      <c r="G22" s="2377">
        <f>[6]P150ccR10!G22:G23</f>
        <v>522171</v>
      </c>
      <c r="H22" s="2377">
        <f>[6]P150ccR10!H22:H23</f>
        <v>491936</v>
      </c>
      <c r="I22" s="2354" t="s">
        <v>527</v>
      </c>
      <c r="J22" s="2354"/>
      <c r="K22" s="2354"/>
      <c r="L22" s="2354"/>
    </row>
    <row r="23" spans="1:13" s="401" customFormat="1" ht="21.95" customHeight="1">
      <c r="A23" s="2289"/>
      <c r="B23" s="2289"/>
      <c r="C23" s="2289"/>
      <c r="D23" s="2289"/>
      <c r="E23" s="2289"/>
      <c r="F23" s="2289"/>
      <c r="G23" s="2377"/>
      <c r="H23" s="2377"/>
      <c r="I23" s="2354"/>
      <c r="J23" s="2354"/>
      <c r="K23" s="2354"/>
      <c r="L23" s="2354"/>
    </row>
    <row r="24" spans="1:13" s="401" customFormat="1" ht="21.95" customHeight="1">
      <c r="A24" s="609"/>
      <c r="B24" s="609"/>
      <c r="C24" s="609"/>
      <c r="D24" s="609"/>
      <c r="E24" s="609"/>
      <c r="F24" s="609"/>
      <c r="G24" s="699"/>
      <c r="H24" s="709"/>
      <c r="I24" s="621"/>
      <c r="J24" s="621"/>
      <c r="K24" s="621"/>
      <c r="L24" s="621"/>
    </row>
    <row r="25" spans="1:13" s="401" customFormat="1" ht="20.100000000000001" customHeight="1">
      <c r="A25" s="402" t="s">
        <v>533</v>
      </c>
      <c r="B25" s="387"/>
      <c r="C25" s="387"/>
      <c r="D25" s="387"/>
      <c r="E25" s="387"/>
      <c r="F25" s="387"/>
      <c r="G25" s="406"/>
      <c r="H25" s="387"/>
      <c r="I25" s="387"/>
      <c r="J25" s="387"/>
      <c r="K25" s="387"/>
      <c r="L25" s="405" t="s">
        <v>530</v>
      </c>
    </row>
    <row r="26" spans="1:13" s="401" customFormat="1" ht="20.100000000000001" customHeight="1">
      <c r="A26" s="710" t="s">
        <v>501</v>
      </c>
      <c r="G26" s="699" t="str">
        <f>[3]P150ccR10!G26</f>
        <v>…</v>
      </c>
      <c r="H26" s="699">
        <f>[3]P150ccR10!H26</f>
        <v>8</v>
      </c>
      <c r="L26" s="711" t="s">
        <v>1250</v>
      </c>
    </row>
    <row r="27" spans="1:13" s="401" customFormat="1" ht="21.95" customHeight="1">
      <c r="A27" s="2289" t="s">
        <v>534</v>
      </c>
      <c r="B27" s="2289"/>
      <c r="C27" s="2289"/>
      <c r="D27" s="2289"/>
      <c r="E27" s="2289"/>
      <c r="G27" s="2378">
        <f>[3]P150ccR10!G27</f>
        <v>904</v>
      </c>
      <c r="H27" s="2378">
        <f>[3]P150ccR10!H27</f>
        <v>885</v>
      </c>
      <c r="I27" s="705"/>
      <c r="J27" s="2354" t="s">
        <v>531</v>
      </c>
      <c r="K27" s="2354"/>
      <c r="L27" s="2354"/>
      <c r="M27" s="502"/>
    </row>
    <row r="28" spans="1:13" s="401" customFormat="1" ht="20.100000000000001" customHeight="1">
      <c r="A28" s="2289"/>
      <c r="B28" s="2289"/>
      <c r="C28" s="2289"/>
      <c r="D28" s="2289"/>
      <c r="E28" s="2289"/>
      <c r="G28" s="2378">
        <f>[3]P150ccR10!G28</f>
        <v>0</v>
      </c>
      <c r="H28" s="2378"/>
      <c r="I28" s="705"/>
      <c r="J28" s="2354"/>
      <c r="K28" s="2354"/>
      <c r="L28" s="2354"/>
      <c r="M28" s="502"/>
    </row>
    <row r="29" spans="1:13" s="401" customFormat="1" ht="21.95" customHeight="1">
      <c r="A29" s="401" t="s">
        <v>870</v>
      </c>
      <c r="G29" s="712">
        <f>[3]P150ccR10!G29</f>
        <v>4347</v>
      </c>
      <c r="H29" s="712">
        <f>[3]P150ccR10!H29</f>
        <v>5214</v>
      </c>
      <c r="L29" s="700" t="s">
        <v>532</v>
      </c>
    </row>
    <row r="30" spans="1:13" s="401" customFormat="1" ht="20.100000000000001" customHeight="1">
      <c r="G30" s="705"/>
    </row>
    <row r="31" spans="1:13" s="401" customFormat="1" ht="20.100000000000001" customHeight="1">
      <c r="A31" s="402" t="s">
        <v>539</v>
      </c>
      <c r="B31" s="387"/>
      <c r="C31" s="387"/>
      <c r="D31" s="387"/>
      <c r="E31" s="387"/>
      <c r="F31" s="387"/>
      <c r="G31" s="386"/>
      <c r="H31" s="387"/>
      <c r="I31" s="387"/>
      <c r="J31" s="387"/>
      <c r="K31" s="387"/>
      <c r="L31" s="405" t="s">
        <v>536</v>
      </c>
    </row>
    <row r="32" spans="1:13" s="401" customFormat="1" ht="20.100000000000001" customHeight="1">
      <c r="A32" s="2289" t="s">
        <v>540</v>
      </c>
      <c r="B32" s="2289"/>
      <c r="C32" s="2289"/>
      <c r="D32" s="2289"/>
      <c r="E32" s="2289"/>
      <c r="G32" s="2380">
        <f>[2]P150ccR10!G32</f>
        <v>53</v>
      </c>
      <c r="H32" s="2380">
        <f>[2]P150ccR10!H32</f>
        <v>53</v>
      </c>
      <c r="J32" s="2354" t="s">
        <v>537</v>
      </c>
      <c r="K32" s="2354"/>
      <c r="L32" s="2354"/>
    </row>
    <row r="33" spans="1:15" s="401" customFormat="1" ht="20.100000000000001" customHeight="1">
      <c r="A33" s="2289"/>
      <c r="B33" s="2289"/>
      <c r="C33" s="2289"/>
      <c r="D33" s="2289"/>
      <c r="E33" s="2289"/>
      <c r="G33" s="2380"/>
      <c r="H33" s="2380"/>
      <c r="J33" s="2354"/>
      <c r="K33" s="2354"/>
      <c r="L33" s="2354"/>
    </row>
    <row r="34" spans="1:15" s="401" customFormat="1" ht="20.100000000000001" customHeight="1">
      <c r="A34" s="2289" t="s">
        <v>541</v>
      </c>
      <c r="B34" s="2289"/>
      <c r="C34" s="2289"/>
      <c r="D34" s="2289"/>
      <c r="E34" s="2289"/>
      <c r="F34" s="2289"/>
      <c r="G34" s="2378">
        <f>[2]P150ccR10!G34</f>
        <v>1863</v>
      </c>
      <c r="H34" s="2378">
        <f>[2]P150ccR10!H34</f>
        <v>1863</v>
      </c>
      <c r="J34" s="2375" t="s">
        <v>538</v>
      </c>
      <c r="K34" s="2375"/>
      <c r="L34" s="2375"/>
    </row>
    <row r="35" spans="1:15" s="401" customFormat="1" ht="21.95" customHeight="1">
      <c r="A35" s="2289"/>
      <c r="B35" s="2289"/>
      <c r="C35" s="2289"/>
      <c r="D35" s="2289"/>
      <c r="E35" s="2289"/>
      <c r="F35" s="2289"/>
      <c r="G35" s="2378"/>
      <c r="H35" s="2378"/>
      <c r="J35" s="2375"/>
      <c r="K35" s="2375"/>
      <c r="L35" s="2375"/>
    </row>
    <row r="36" spans="1:15" s="401" customFormat="1" ht="20.100000000000001" customHeight="1">
      <c r="G36" s="699"/>
      <c r="L36"/>
    </row>
    <row r="37" spans="1:15" s="401" customFormat="1" ht="20.100000000000001" customHeight="1">
      <c r="A37" s="402" t="s">
        <v>1102</v>
      </c>
      <c r="B37" s="387"/>
      <c r="C37" s="387"/>
      <c r="D37" s="387"/>
      <c r="E37" s="387"/>
      <c r="F37" s="387"/>
      <c r="G37" s="406"/>
      <c r="H37" s="387"/>
      <c r="I37" s="387"/>
      <c r="J37" s="387"/>
      <c r="K37" s="387"/>
      <c r="L37" s="405" t="s">
        <v>1096</v>
      </c>
    </row>
    <row r="38" spans="1:15" s="401" customFormat="1" ht="20.100000000000001" customHeight="1">
      <c r="A38" s="2289" t="s">
        <v>544</v>
      </c>
      <c r="B38" s="2289"/>
      <c r="C38" s="2289"/>
      <c r="D38" s="2289"/>
      <c r="G38" s="2283">
        <f>[5]P150ccR10!G39</f>
        <v>9.4149999999999991</v>
      </c>
      <c r="H38" s="2283">
        <f>[5]P150ccR10!H39</f>
        <v>4.3109999999999999</v>
      </c>
      <c r="J38" s="2354" t="s">
        <v>542</v>
      </c>
      <c r="K38" s="2354"/>
      <c r="L38" s="2354"/>
    </row>
    <row r="39" spans="1:15" s="401" customFormat="1" ht="20.100000000000001" customHeight="1">
      <c r="A39" s="2289"/>
      <c r="B39" s="2289"/>
      <c r="C39" s="2289"/>
      <c r="D39" s="2289"/>
      <c r="G39" s="2283"/>
      <c r="H39" s="2283"/>
      <c r="J39" s="2354"/>
      <c r="K39" s="2354"/>
      <c r="L39" s="2354"/>
    </row>
    <row r="40" spans="1:15" s="401" customFormat="1" ht="20.100000000000001" customHeight="1">
      <c r="A40" s="2289" t="s">
        <v>545</v>
      </c>
      <c r="B40" s="2289"/>
      <c r="C40" s="2289"/>
      <c r="D40" s="2289"/>
      <c r="G40" s="2283">
        <f>[5]P150ccR10!G41</f>
        <v>41.720999999999997</v>
      </c>
      <c r="H40" s="2283">
        <f>[5]P150ccR10!H41</f>
        <v>36.445</v>
      </c>
      <c r="J40" s="2354" t="s">
        <v>543</v>
      </c>
      <c r="K40" s="2354"/>
      <c r="L40" s="2354"/>
      <c r="N40" s="286"/>
      <c r="O40" s="286"/>
    </row>
    <row r="41" spans="1:15" s="401" customFormat="1" ht="21.95" customHeight="1">
      <c r="A41" s="2289"/>
      <c r="B41" s="2289"/>
      <c r="C41" s="2289"/>
      <c r="D41" s="2289"/>
      <c r="G41" s="2374"/>
      <c r="H41" s="2374"/>
      <c r="J41" s="2354"/>
      <c r="K41" s="2354"/>
      <c r="L41" s="2354"/>
      <c r="N41" s="287"/>
      <c r="O41" s="287"/>
    </row>
    <row r="42" spans="1:15" s="401" customFormat="1" ht="20.100000000000001" customHeight="1">
      <c r="G42" s="715"/>
      <c r="L42"/>
    </row>
    <row r="43" spans="1:15" s="401" customFormat="1" ht="20.100000000000001" customHeight="1">
      <c r="A43" s="402" t="s">
        <v>546</v>
      </c>
      <c r="B43" s="387"/>
      <c r="C43" s="387"/>
      <c r="D43" s="387"/>
      <c r="E43" s="387"/>
      <c r="F43" s="387"/>
      <c r="G43" s="386"/>
      <c r="H43" s="387"/>
      <c r="I43" s="387"/>
      <c r="J43" s="387"/>
      <c r="K43" s="387"/>
      <c r="L43" s="405" t="s">
        <v>547</v>
      </c>
    </row>
    <row r="44" spans="1:15" s="401" customFormat="1" ht="30.75" customHeight="1">
      <c r="A44" s="2289" t="s">
        <v>549</v>
      </c>
      <c r="B44" s="2373"/>
      <c r="C44" s="2373"/>
      <c r="G44" s="2283" t="str">
        <f>[5]P150ccR10!G44</f>
        <v>…</v>
      </c>
      <c r="H44" s="2283" t="str">
        <f>[5]P150ccR10!H44</f>
        <v>…</v>
      </c>
      <c r="J44" s="2354" t="s">
        <v>548</v>
      </c>
      <c r="K44" s="2354"/>
      <c r="L44" s="2354"/>
    </row>
    <row r="45" spans="1:15" ht="24.95" customHeight="1">
      <c r="A45" s="2373"/>
      <c r="B45" s="2373"/>
      <c r="C45" s="2373"/>
      <c r="D45" s="401"/>
      <c r="E45" s="401"/>
      <c r="F45" s="401"/>
      <c r="G45" s="2283"/>
      <c r="H45" s="2283"/>
      <c r="I45" s="401"/>
      <c r="J45" s="2354"/>
      <c r="K45" s="2354"/>
      <c r="L45" s="2354"/>
    </row>
    <row r="46" spans="1:15" ht="24.95" customHeight="1">
      <c r="A46" s="401" t="s">
        <v>397</v>
      </c>
      <c r="B46" s="401"/>
      <c r="C46" s="401"/>
      <c r="D46" s="401"/>
      <c r="E46" s="401"/>
      <c r="F46" s="401"/>
      <c r="G46" s="705"/>
      <c r="H46" s="401"/>
      <c r="I46" s="401"/>
      <c r="J46" s="401"/>
      <c r="K46" s="401"/>
      <c r="L46" s="716" t="s">
        <v>477</v>
      </c>
    </row>
    <row r="47" spans="1:15" ht="24.95" customHeight="1">
      <c r="A47" s="401" t="s">
        <v>1129</v>
      </c>
      <c r="B47" s="401"/>
      <c r="C47" s="401"/>
      <c r="D47" s="401"/>
      <c r="E47" s="401"/>
      <c r="F47" s="401"/>
      <c r="G47" s="705"/>
      <c r="H47" s="401"/>
      <c r="I47" s="401"/>
      <c r="J47" s="401"/>
      <c r="K47" s="401"/>
      <c r="L47" s="716" t="s">
        <v>1130</v>
      </c>
    </row>
    <row r="48" spans="1:15" ht="48.75" customHeight="1">
      <c r="G48" s="717"/>
    </row>
    <row r="49" spans="1:12" ht="12.95" customHeight="1" thickBot="1"/>
    <row r="50" spans="1:12" ht="13.5" customHeight="1" thickTop="1">
      <c r="A50" s="914"/>
      <c r="B50" s="914"/>
      <c r="C50" s="914"/>
      <c r="D50" s="914"/>
      <c r="E50" s="914"/>
      <c r="F50" s="914"/>
      <c r="G50" s="963"/>
      <c r="H50" s="914"/>
      <c r="I50" s="914"/>
      <c r="J50" s="914"/>
      <c r="K50" s="914"/>
      <c r="L50" s="914"/>
    </row>
  </sheetData>
  <mergeCells count="43">
    <mergeCell ref="A16:F17"/>
    <mergeCell ref="G16:G17"/>
    <mergeCell ref="A4:F5"/>
    <mergeCell ref="J32:L33"/>
    <mergeCell ref="J4:L5"/>
    <mergeCell ref="G4:G5"/>
    <mergeCell ref="H4:H5"/>
    <mergeCell ref="I16:L17"/>
    <mergeCell ref="H16:H17"/>
    <mergeCell ref="H18:H19"/>
    <mergeCell ref="H22:H23"/>
    <mergeCell ref="H40:H41"/>
    <mergeCell ref="O5:P5"/>
    <mergeCell ref="Q5:R5"/>
    <mergeCell ref="S5:T5"/>
    <mergeCell ref="A34:F35"/>
    <mergeCell ref="J34:L35"/>
    <mergeCell ref="A18:E19"/>
    <mergeCell ref="G18:G19"/>
    <mergeCell ref="J18:L19"/>
    <mergeCell ref="A22:F23"/>
    <mergeCell ref="G22:G23"/>
    <mergeCell ref="I22:L23"/>
    <mergeCell ref="A27:E28"/>
    <mergeCell ref="G27:G28"/>
    <mergeCell ref="J27:L28"/>
    <mergeCell ref="A32:E33"/>
    <mergeCell ref="H44:H45"/>
    <mergeCell ref="H27:H28"/>
    <mergeCell ref="A44:C45"/>
    <mergeCell ref="G44:G45"/>
    <mergeCell ref="J44:L45"/>
    <mergeCell ref="A38:D39"/>
    <mergeCell ref="G38:G39"/>
    <mergeCell ref="J38:L39"/>
    <mergeCell ref="A40:D41"/>
    <mergeCell ref="G40:G41"/>
    <mergeCell ref="J40:L41"/>
    <mergeCell ref="G32:G33"/>
    <mergeCell ref="H32:H33"/>
    <mergeCell ref="H34:H35"/>
    <mergeCell ref="G34:G35"/>
    <mergeCell ref="H38:H39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>
  <sheetPr codeName="Feuil63"/>
  <dimension ref="A1:S179"/>
  <sheetViews>
    <sheetView showGridLines="0" topLeftCell="A151" zoomScaleNormal="100" workbookViewId="0">
      <selection activeCell="B159" sqref="B159:B160"/>
    </sheetView>
  </sheetViews>
  <sheetFormatPr baseColWidth="10" defaultColWidth="9.33203125" defaultRowHeight="12.75"/>
  <cols>
    <col min="1" max="1" width="38" customWidth="1"/>
    <col min="2" max="7" width="11.83203125" customWidth="1"/>
    <col min="8" max="8" width="30.6640625" customWidth="1"/>
    <col min="9" max="9" width="5.83203125" customWidth="1"/>
  </cols>
  <sheetData>
    <row r="1" spans="1:15" ht="15" customHeight="1">
      <c r="A1" s="7"/>
      <c r="B1" s="7"/>
      <c r="C1" s="7"/>
      <c r="D1" s="7"/>
      <c r="E1" s="7"/>
      <c r="F1" s="7"/>
      <c r="G1" s="7"/>
      <c r="H1" s="7"/>
    </row>
    <row r="2" spans="1:15" ht="20.100000000000001" customHeight="1">
      <c r="A2" s="424" t="s">
        <v>0</v>
      </c>
      <c r="B2" s="7"/>
      <c r="C2" s="7"/>
      <c r="D2" s="7"/>
      <c r="E2" s="7"/>
      <c r="F2" s="7"/>
      <c r="H2" s="425" t="s">
        <v>186</v>
      </c>
    </row>
    <row r="3" spans="1:15" ht="18" customHeight="1">
      <c r="A3" s="7"/>
      <c r="B3" s="7"/>
      <c r="C3" s="7"/>
      <c r="D3" s="7"/>
      <c r="E3" s="7"/>
      <c r="F3" s="7"/>
      <c r="H3" s="7"/>
    </row>
    <row r="4" spans="1:15" ht="18" customHeight="1">
      <c r="A4" s="426" t="s">
        <v>147</v>
      </c>
      <c r="B4" s="427"/>
      <c r="C4" s="7"/>
      <c r="D4" s="7"/>
      <c r="F4" s="20"/>
      <c r="G4" s="427"/>
      <c r="H4" s="428" t="s">
        <v>185</v>
      </c>
    </row>
    <row r="5" spans="1:15" s="39" customFormat="1" ht="15.95" customHeight="1">
      <c r="A5" s="44"/>
      <c r="B5" s="20"/>
      <c r="C5" s="20"/>
      <c r="D5" s="20"/>
      <c r="E5" s="20"/>
      <c r="F5" s="20"/>
      <c r="H5" s="20"/>
      <c r="N5" s="764"/>
      <c r="O5" s="408"/>
    </row>
    <row r="6" spans="1:15" ht="18" customHeight="1">
      <c r="A6" s="18" t="s">
        <v>123</v>
      </c>
      <c r="B6" s="7"/>
      <c r="C6" s="7"/>
      <c r="D6" s="7"/>
      <c r="E6" s="7"/>
      <c r="F6" s="7"/>
      <c r="H6" s="107" t="s">
        <v>192</v>
      </c>
      <c r="N6" s="409"/>
      <c r="O6" s="410"/>
    </row>
    <row r="7" spans="1:15" ht="18" customHeight="1" thickBot="1">
      <c r="A7" s="98" t="s">
        <v>1202</v>
      </c>
      <c r="B7" s="1"/>
      <c r="C7" s="1"/>
      <c r="D7" s="1"/>
      <c r="E7" s="1"/>
      <c r="F7" s="1"/>
      <c r="G7" s="19"/>
      <c r="H7" s="234" t="s">
        <v>1203</v>
      </c>
      <c r="I7" s="9"/>
      <c r="N7" s="409"/>
      <c r="O7" s="410"/>
    </row>
    <row r="8" spans="1:15" ht="18" customHeight="1" thickTop="1">
      <c r="A8" s="1174"/>
      <c r="B8" s="2294" t="s">
        <v>191</v>
      </c>
      <c r="C8" s="2294"/>
      <c r="D8" s="2294" t="s">
        <v>190</v>
      </c>
      <c r="E8" s="2294"/>
      <c r="F8" s="2294" t="s">
        <v>189</v>
      </c>
      <c r="G8" s="2294"/>
      <c r="H8" s="1175"/>
      <c r="I8" s="9"/>
    </row>
    <row r="9" spans="1:15" ht="18" customHeight="1">
      <c r="A9" s="110"/>
      <c r="B9" s="2299" t="s">
        <v>3</v>
      </c>
      <c r="C9" s="2299"/>
      <c r="D9" s="2299" t="s">
        <v>2</v>
      </c>
      <c r="E9" s="2299"/>
      <c r="F9" s="2299" t="s">
        <v>1</v>
      </c>
      <c r="G9" s="2299"/>
      <c r="H9" s="109"/>
    </row>
    <row r="10" spans="1:15" ht="18" customHeight="1">
      <c r="A10" s="31"/>
      <c r="B10" s="1097">
        <v>2017</v>
      </c>
      <c r="C10" s="1097">
        <v>2016</v>
      </c>
      <c r="D10" s="1097">
        <v>2017</v>
      </c>
      <c r="E10" s="1097">
        <v>2016</v>
      </c>
      <c r="F10" s="1097">
        <v>2017</v>
      </c>
      <c r="G10" s="1097">
        <v>2016</v>
      </c>
      <c r="H10" s="115"/>
    </row>
    <row r="11" spans="1:15" ht="18" customHeight="1">
      <c r="A11" s="31" t="s">
        <v>163</v>
      </c>
      <c r="B11" s="1636">
        <f>+F11+D11</f>
        <v>439</v>
      </c>
      <c r="C11" s="1636">
        <f>+E11+G11</f>
        <v>437</v>
      </c>
      <c r="D11" s="1636">
        <v>146</v>
      </c>
      <c r="E11" s="1636">
        <v>149</v>
      </c>
      <c r="F11" s="1636">
        <v>293</v>
      </c>
      <c r="G11" s="1636">
        <v>288</v>
      </c>
      <c r="H11" s="115" t="s">
        <v>187</v>
      </c>
    </row>
    <row r="12" spans="1:15" ht="18" customHeight="1" thickBot="1">
      <c r="A12" s="1177" t="s">
        <v>10</v>
      </c>
      <c r="B12" s="1178">
        <v>1.3</v>
      </c>
      <c r="C12" s="1178">
        <v>1.3</v>
      </c>
      <c r="D12" s="1178">
        <v>1.1000000000000001</v>
      </c>
      <c r="E12" s="1178">
        <v>1.1000000000000001</v>
      </c>
      <c r="F12" s="1178">
        <v>1.4</v>
      </c>
      <c r="G12" s="1178">
        <v>1.4</v>
      </c>
      <c r="H12" s="1179" t="s">
        <v>188</v>
      </c>
    </row>
    <row r="13" spans="1:15" ht="15" customHeight="1" thickTop="1">
      <c r="A13" s="98" t="s">
        <v>452</v>
      </c>
      <c r="B13" s="7"/>
      <c r="C13" s="7"/>
      <c r="D13" s="2357"/>
      <c r="E13" s="2357"/>
      <c r="F13" s="113"/>
      <c r="G13" s="113"/>
      <c r="H13" s="265" t="s">
        <v>398</v>
      </c>
    </row>
    <row r="14" spans="1:15" ht="15" customHeight="1">
      <c r="A14" s="102" t="s">
        <v>1124</v>
      </c>
      <c r="B14" s="81"/>
      <c r="C14" s="81"/>
      <c r="D14" s="81"/>
      <c r="E14" s="81"/>
      <c r="F14" s="81"/>
      <c r="G14" s="81"/>
      <c r="H14" s="718" t="s">
        <v>604</v>
      </c>
    </row>
    <row r="15" spans="1:15" ht="15.95" customHeight="1">
      <c r="A15" s="5"/>
      <c r="B15" s="7"/>
      <c r="C15" s="7"/>
      <c r="D15" s="613"/>
      <c r="E15" s="14"/>
      <c r="F15" s="613"/>
      <c r="G15" s="14"/>
    </row>
    <row r="16" spans="1:15" ht="18" customHeight="1">
      <c r="A16" s="18" t="s">
        <v>1204</v>
      </c>
      <c r="B16" s="7"/>
      <c r="C16" s="7"/>
      <c r="D16" s="7"/>
      <c r="E16" s="7"/>
      <c r="F16" s="7"/>
      <c r="G16" s="7"/>
      <c r="H16" s="107" t="s">
        <v>1205</v>
      </c>
    </row>
    <row r="17" spans="1:19" ht="18" customHeight="1">
      <c r="A17" s="2" t="s">
        <v>1206</v>
      </c>
      <c r="B17" s="2"/>
      <c r="C17" s="2"/>
      <c r="D17" s="7"/>
      <c r="E17" s="7"/>
      <c r="F17" s="2305" t="s">
        <v>1212</v>
      </c>
      <c r="G17" s="2305"/>
      <c r="H17" s="2305"/>
    </row>
    <row r="18" spans="1:19" ht="18" customHeight="1" thickBot="1">
      <c r="A18" s="103" t="s">
        <v>1208</v>
      </c>
      <c r="B18" s="2"/>
      <c r="C18" s="2"/>
      <c r="D18" s="7"/>
      <c r="E18" s="7"/>
      <c r="F18" s="7"/>
      <c r="G18" s="24"/>
      <c r="H18" s="224" t="s">
        <v>1207</v>
      </c>
    </row>
    <row r="19" spans="1:19" ht="18" customHeight="1" thickTop="1">
      <c r="A19" s="1174"/>
      <c r="B19" s="2294" t="s">
        <v>191</v>
      </c>
      <c r="C19" s="2294"/>
      <c r="D19" s="2294" t="s">
        <v>190</v>
      </c>
      <c r="E19" s="2294"/>
      <c r="F19" s="2294" t="s">
        <v>189</v>
      </c>
      <c r="G19" s="2294"/>
      <c r="H19" s="1175"/>
    </row>
    <row r="20" spans="1:19" s="81" customFormat="1" ht="18" customHeight="1">
      <c r="A20" s="110"/>
      <c r="B20" s="2299" t="s">
        <v>3</v>
      </c>
      <c r="C20" s="2299"/>
      <c r="D20" s="2299" t="s">
        <v>2</v>
      </c>
      <c r="E20" s="2299"/>
      <c r="F20" s="2299" t="s">
        <v>1</v>
      </c>
      <c r="G20" s="2299"/>
      <c r="H20" s="109"/>
    </row>
    <row r="21" spans="1:19" ht="18" customHeight="1">
      <c r="A21" s="31"/>
      <c r="B21" s="1097">
        <v>2017</v>
      </c>
      <c r="C21" s="1097">
        <v>2016</v>
      </c>
      <c r="D21" s="1097">
        <v>2017</v>
      </c>
      <c r="E21" s="1097">
        <v>2016</v>
      </c>
      <c r="F21" s="1097">
        <v>2017</v>
      </c>
      <c r="G21" s="1097">
        <v>2016</v>
      </c>
      <c r="H21" s="115"/>
    </row>
    <row r="22" spans="1:19" ht="15.95" customHeight="1">
      <c r="A22" s="236" t="s">
        <v>731</v>
      </c>
      <c r="B22" s="978"/>
      <c r="C22" s="978"/>
      <c r="D22" s="979"/>
      <c r="E22" s="978"/>
      <c r="F22" s="978"/>
      <c r="G22" s="978"/>
      <c r="H22" s="980" t="s">
        <v>1075</v>
      </c>
    </row>
    <row r="23" spans="1:19" ht="15.95" customHeight="1">
      <c r="A23" s="237" t="s">
        <v>733</v>
      </c>
      <c r="B23" s="57">
        <f>'[1]P151--153socR10'!B23</f>
        <v>46.8</v>
      </c>
      <c r="C23" s="57">
        <f>'[1]P151--153socR10'!C23</f>
        <v>41.5</v>
      </c>
      <c r="D23" s="977">
        <f>'[1]P151--153socR10'!D23</f>
        <v>61.2</v>
      </c>
      <c r="E23" s="57">
        <f>'[1]P151--153socR10'!E23</f>
        <v>47.4</v>
      </c>
      <c r="F23" s="57">
        <f>'[1]P151--153socR10'!F23</f>
        <v>42.5</v>
      </c>
      <c r="G23" s="57">
        <f>'[1]P151--153socR10'!G23</f>
        <v>39.5</v>
      </c>
      <c r="H23" s="372" t="s">
        <v>1084</v>
      </c>
      <c r="I23" s="36"/>
      <c r="J23" s="36"/>
      <c r="K23" s="36"/>
      <c r="L23" s="36"/>
      <c r="M23" s="36"/>
      <c r="N23" s="36"/>
      <c r="O23" s="1"/>
      <c r="P23" s="1"/>
      <c r="Q23" s="1"/>
      <c r="R23" s="1"/>
      <c r="S23" s="1"/>
    </row>
    <row r="24" spans="1:19" ht="15.95" customHeight="1">
      <c r="A24" s="232" t="s">
        <v>1131</v>
      </c>
      <c r="B24" s="232"/>
      <c r="C24" s="232"/>
      <c r="D24" s="232"/>
      <c r="E24" s="232"/>
      <c r="F24" s="232"/>
      <c r="G24" s="232"/>
      <c r="H24" s="981" t="s">
        <v>1092</v>
      </c>
      <c r="I24" s="505"/>
      <c r="J24" s="324"/>
      <c r="K24" s="325"/>
      <c r="L24" s="306"/>
      <c r="M24" s="306"/>
      <c r="N24" s="306"/>
      <c r="O24" s="765"/>
      <c r="P24" s="766"/>
      <c r="Q24" s="2392"/>
      <c r="R24" s="2392"/>
      <c r="S24" s="1"/>
    </row>
    <row r="25" spans="1:19" ht="18" customHeight="1" thickBot="1">
      <c r="A25" s="1177" t="s">
        <v>176</v>
      </c>
      <c r="B25" s="1180">
        <f>'[1]P151--153socR10'!B25</f>
        <v>46.7</v>
      </c>
      <c r="C25" s="1180">
        <f>'[1]P151--153socR10'!C25</f>
        <v>46.4</v>
      </c>
      <c r="D25" s="1181">
        <f>'[1]P151--153socR10'!D25</f>
        <v>54.1</v>
      </c>
      <c r="E25" s="1181">
        <f>'[1]P151--153socR10'!E25</f>
        <v>55.7</v>
      </c>
      <c r="F25" s="1180">
        <f>'[1]P151--153socR10'!F25</f>
        <v>42.4</v>
      </c>
      <c r="G25" s="1182">
        <f>'[1]P151--153socR10'!G25</f>
        <v>40.5</v>
      </c>
      <c r="H25" s="1179" t="s">
        <v>194</v>
      </c>
      <c r="I25" s="327"/>
      <c r="J25" s="327"/>
      <c r="K25" s="327"/>
      <c r="L25" s="327"/>
      <c r="M25" s="328"/>
      <c r="N25" s="327"/>
      <c r="O25" s="36"/>
      <c r="P25" s="1"/>
      <c r="Q25" s="319"/>
      <c r="R25" s="1"/>
      <c r="S25" s="1"/>
    </row>
    <row r="26" spans="1:19" ht="15" customHeight="1" thickTop="1">
      <c r="A26" s="102" t="s">
        <v>1132</v>
      </c>
      <c r="B26" s="81"/>
      <c r="C26" s="81"/>
      <c r="D26" s="982"/>
      <c r="E26" s="81"/>
      <c r="F26" s="81"/>
      <c r="G26" s="982"/>
      <c r="H26" s="773" t="s">
        <v>1133</v>
      </c>
      <c r="I26" s="333"/>
      <c r="J26" s="333"/>
      <c r="K26" s="333"/>
      <c r="L26" s="334"/>
      <c r="M26" s="334"/>
      <c r="N26" s="335"/>
      <c r="O26" s="1"/>
      <c r="P26" s="1"/>
      <c r="Q26" s="1"/>
      <c r="R26" s="1"/>
      <c r="S26" s="1"/>
    </row>
    <row r="27" spans="1:19" ht="15" customHeight="1">
      <c r="A27" s="924" t="s">
        <v>1124</v>
      </c>
      <c r="B27" s="695"/>
      <c r="C27" s="695"/>
      <c r="D27" s="695"/>
      <c r="E27" s="695"/>
      <c r="F27" s="695"/>
      <c r="G27" s="695"/>
      <c r="H27" s="986" t="s">
        <v>604</v>
      </c>
      <c r="I27" s="336"/>
      <c r="J27" s="327"/>
      <c r="K27" s="327"/>
      <c r="L27" s="327"/>
      <c r="M27" s="327"/>
      <c r="N27" s="327"/>
      <c r="O27" s="1"/>
      <c r="P27" s="1"/>
      <c r="Q27" s="1"/>
      <c r="R27" s="1"/>
      <c r="S27" s="1"/>
    </row>
    <row r="28" spans="1:19" ht="15.95" customHeight="1">
      <c r="A28" s="924"/>
      <c r="B28" s="695"/>
      <c r="C28" s="695"/>
      <c r="D28" s="695"/>
      <c r="E28" s="695"/>
      <c r="F28" s="695"/>
      <c r="G28" s="695"/>
      <c r="H28" s="986"/>
      <c r="I28" s="336"/>
      <c r="J28" s="327"/>
      <c r="K28" s="327"/>
      <c r="L28" s="327"/>
      <c r="M28" s="327"/>
      <c r="N28" s="327"/>
      <c r="O28" s="1"/>
      <c r="P28" s="1"/>
      <c r="Q28" s="1"/>
      <c r="R28" s="1"/>
      <c r="S28" s="1"/>
    </row>
    <row r="29" spans="1:19" ht="18" customHeight="1">
      <c r="A29" s="18" t="s">
        <v>1209</v>
      </c>
      <c r="B29" s="7"/>
      <c r="C29" s="7"/>
      <c r="D29" s="7"/>
      <c r="E29" s="7"/>
      <c r="F29" s="7"/>
      <c r="G29" s="7"/>
      <c r="H29" s="107" t="s">
        <v>1210</v>
      </c>
      <c r="I29" s="336"/>
      <c r="J29" s="327"/>
      <c r="K29" s="327"/>
      <c r="L29" s="327"/>
      <c r="M29" s="327"/>
      <c r="N29" s="327"/>
      <c r="O29" s="1"/>
      <c r="P29" s="1"/>
      <c r="Q29" s="1"/>
      <c r="R29" s="1"/>
      <c r="S29" s="1"/>
    </row>
    <row r="30" spans="1:19" ht="18" customHeight="1">
      <c r="A30" s="2" t="s">
        <v>1211</v>
      </c>
      <c r="B30" s="2"/>
      <c r="C30" s="2"/>
      <c r="D30" s="7"/>
      <c r="E30" s="7"/>
      <c r="F30" s="2305" t="s">
        <v>1213</v>
      </c>
      <c r="G30" s="2305"/>
      <c r="H30" s="2305"/>
      <c r="I30" s="237"/>
      <c r="J30" s="339"/>
      <c r="K30" s="339"/>
      <c r="L30" s="338"/>
      <c r="M30" s="338"/>
      <c r="N30" s="338"/>
      <c r="O30" s="1"/>
      <c r="P30" s="1"/>
      <c r="Q30" s="1"/>
      <c r="R30" s="1"/>
      <c r="S30" s="1"/>
    </row>
    <row r="31" spans="1:19" ht="18" customHeight="1" thickBot="1">
      <c r="A31" s="103" t="s">
        <v>1208</v>
      </c>
      <c r="B31" s="2"/>
      <c r="C31" s="2"/>
      <c r="D31" s="7"/>
      <c r="E31" s="7"/>
      <c r="F31" s="7"/>
      <c r="G31" s="24"/>
      <c r="H31" s="224" t="s">
        <v>1207</v>
      </c>
      <c r="I31" s="237"/>
      <c r="J31" s="339"/>
      <c r="K31" s="339"/>
      <c r="L31" s="338"/>
      <c r="M31" s="338"/>
      <c r="N31" s="338"/>
      <c r="O31" s="1"/>
      <c r="P31" s="1"/>
      <c r="Q31" s="1"/>
      <c r="R31" s="1"/>
      <c r="S31" s="1"/>
    </row>
    <row r="32" spans="1:19" ht="18" customHeight="1" thickTop="1">
      <c r="A32" s="1174"/>
      <c r="B32" s="2294" t="s">
        <v>191</v>
      </c>
      <c r="C32" s="2294"/>
      <c r="D32" s="2294" t="s">
        <v>190</v>
      </c>
      <c r="E32" s="2294"/>
      <c r="F32" s="2294" t="s">
        <v>189</v>
      </c>
      <c r="G32" s="2294"/>
      <c r="H32" s="1175"/>
      <c r="I32" s="237"/>
      <c r="J32" s="339"/>
      <c r="K32" s="339"/>
      <c r="L32" s="338"/>
      <c r="M32" s="338"/>
      <c r="N32" s="338"/>
      <c r="O32" s="1"/>
      <c r="P32" s="1"/>
      <c r="Q32" s="1"/>
      <c r="R32" s="1"/>
      <c r="S32" s="1"/>
    </row>
    <row r="33" spans="1:19" ht="18" customHeight="1">
      <c r="A33" s="110"/>
      <c r="B33" s="2299" t="s">
        <v>3</v>
      </c>
      <c r="C33" s="2299"/>
      <c r="D33" s="2299" t="s">
        <v>2</v>
      </c>
      <c r="E33" s="2299"/>
      <c r="F33" s="2299" t="s">
        <v>1</v>
      </c>
      <c r="G33" s="2299"/>
      <c r="H33" s="109"/>
      <c r="I33" s="340"/>
      <c r="J33" s="339"/>
      <c r="K33" s="339"/>
      <c r="L33" s="338"/>
      <c r="M33" s="338"/>
      <c r="N33" s="338"/>
      <c r="O33" s="1"/>
      <c r="P33" s="1"/>
      <c r="Q33" s="1"/>
      <c r="R33" s="1"/>
      <c r="S33" s="1"/>
    </row>
    <row r="34" spans="1:19" ht="18" customHeight="1">
      <c r="A34" s="31"/>
      <c r="B34" s="1097">
        <v>2017</v>
      </c>
      <c r="C34" s="1097">
        <v>2016</v>
      </c>
      <c r="D34" s="1097">
        <v>2017</v>
      </c>
      <c r="E34" s="1097">
        <v>2016</v>
      </c>
      <c r="F34" s="1097">
        <v>2017</v>
      </c>
      <c r="G34" s="1097">
        <v>2016</v>
      </c>
      <c r="H34" s="115"/>
      <c r="I34" s="341"/>
      <c r="J34" s="341"/>
      <c r="K34" s="341"/>
      <c r="L34" s="341"/>
      <c r="M34" s="341"/>
      <c r="N34" s="341"/>
      <c r="O34" s="1"/>
      <c r="P34" s="1"/>
      <c r="Q34" s="1"/>
      <c r="R34" s="1"/>
      <c r="S34" s="1"/>
    </row>
    <row r="35" spans="1:19" ht="15.95" customHeight="1">
      <c r="A35" s="236" t="s">
        <v>731</v>
      </c>
      <c r="B35" s="978"/>
      <c r="C35" s="978"/>
      <c r="D35" s="979"/>
      <c r="E35" s="978"/>
      <c r="F35" s="978"/>
      <c r="G35" s="978"/>
      <c r="H35" s="980" t="s">
        <v>1075</v>
      </c>
      <c r="I35" s="506"/>
      <c r="J35" s="325"/>
      <c r="K35" s="325"/>
      <c r="L35" s="343"/>
      <c r="M35" s="343"/>
      <c r="N35" s="343"/>
      <c r="O35" s="1"/>
      <c r="P35" s="1"/>
      <c r="Q35" s="1"/>
      <c r="R35" s="1"/>
      <c r="S35" s="1"/>
    </row>
    <row r="36" spans="1:19" ht="15.95" customHeight="1">
      <c r="A36" s="237" t="s">
        <v>733</v>
      </c>
      <c r="B36" s="57">
        <f>'[1]P151--153socR10'!B36</f>
        <v>13.1</v>
      </c>
      <c r="C36" s="57">
        <f>'[1]P151--153socR10'!C36</f>
        <v>15.9</v>
      </c>
      <c r="D36" s="977">
        <f>'[1]P151--153socR10'!D36</f>
        <v>4.5</v>
      </c>
      <c r="E36" s="57">
        <f>'[1]P151--153socR10'!E36</f>
        <v>11.2</v>
      </c>
      <c r="F36" s="57">
        <f>'[1]P151--153socR10'!F36</f>
        <v>16.8</v>
      </c>
      <c r="G36" s="57">
        <f>'[1]P151--153socR10'!G36</f>
        <v>17.899999999999999</v>
      </c>
      <c r="H36" s="372" t="s">
        <v>1084</v>
      </c>
      <c r="I36" s="327"/>
      <c r="J36" s="327"/>
      <c r="K36" s="327"/>
      <c r="L36" s="344"/>
      <c r="M36" s="345"/>
      <c r="N36" s="344"/>
      <c r="O36" s="36"/>
      <c r="P36" s="1"/>
      <c r="Q36" s="320"/>
      <c r="R36" s="1"/>
      <c r="S36" s="1"/>
    </row>
    <row r="37" spans="1:19" ht="15.95" customHeight="1">
      <c r="A37" s="232" t="s">
        <v>1131</v>
      </c>
      <c r="B37" s="232"/>
      <c r="C37" s="232"/>
      <c r="D37" s="232"/>
      <c r="E37" s="232"/>
      <c r="F37" s="232"/>
      <c r="G37" s="232"/>
      <c r="H37" s="981" t="s">
        <v>1092</v>
      </c>
      <c r="I37" s="343"/>
      <c r="J37" s="333"/>
      <c r="K37" s="346"/>
      <c r="L37" s="347"/>
      <c r="M37" s="348"/>
      <c r="N37" s="348"/>
      <c r="O37" s="1"/>
      <c r="P37" s="1"/>
      <c r="Q37" s="1"/>
      <c r="R37" s="1"/>
      <c r="S37" s="1"/>
    </row>
    <row r="38" spans="1:19" ht="18" customHeight="1" thickBot="1">
      <c r="A38" s="1177" t="s">
        <v>176</v>
      </c>
      <c r="B38" s="1180">
        <f>'[1]P151--153socR10'!B38</f>
        <v>10.199999999999999</v>
      </c>
      <c r="C38" s="1180">
        <f>'[1]P151--153socR10'!C38</f>
        <v>9.4</v>
      </c>
      <c r="D38" s="1181">
        <f>'[1]P151--153socR10'!D38</f>
        <v>4</v>
      </c>
      <c r="E38" s="1181">
        <f>'[1]P151--153socR10'!E38</f>
        <v>4.2</v>
      </c>
      <c r="F38" s="1180">
        <f>'[1]P151--153socR10'!F38</f>
        <v>14.7</v>
      </c>
      <c r="G38" s="1182">
        <f>'[1]P151--153socR10'!G38</f>
        <v>13.9</v>
      </c>
      <c r="H38" s="1179" t="s">
        <v>194</v>
      </c>
      <c r="I38" s="237"/>
      <c r="J38" s="339"/>
      <c r="K38" s="339"/>
      <c r="L38" s="338"/>
      <c r="M38" s="338"/>
      <c r="N38" s="338"/>
      <c r="O38" s="1"/>
      <c r="P38" s="1"/>
      <c r="Q38" s="1"/>
      <c r="R38" s="1"/>
      <c r="S38" s="1"/>
    </row>
    <row r="39" spans="1:19" ht="15" customHeight="1" thickTop="1">
      <c r="A39" s="102" t="s">
        <v>1132</v>
      </c>
      <c r="B39" s="81"/>
      <c r="C39" s="81"/>
      <c r="D39" s="982"/>
      <c r="E39" s="81"/>
      <c r="F39" s="81"/>
      <c r="G39" s="982"/>
      <c r="H39" s="773" t="s">
        <v>1133</v>
      </c>
      <c r="I39" s="237"/>
      <c r="J39" s="339"/>
      <c r="K39" s="339"/>
      <c r="L39" s="338"/>
      <c r="M39" s="338"/>
      <c r="N39" s="338"/>
      <c r="O39" s="1"/>
      <c r="P39" s="1"/>
      <c r="Q39" s="1"/>
      <c r="R39" s="1"/>
      <c r="S39" s="1"/>
    </row>
    <row r="40" spans="1:19" ht="15" customHeight="1">
      <c r="A40" s="98" t="s">
        <v>1097</v>
      </c>
      <c r="B40" s="7"/>
      <c r="C40" s="7"/>
      <c r="D40" s="1625"/>
      <c r="E40" s="14"/>
      <c r="F40" s="1625"/>
      <c r="G40" s="14"/>
      <c r="H40" s="81" t="s">
        <v>604</v>
      </c>
      <c r="I40" s="237"/>
      <c r="J40" s="339"/>
      <c r="K40" s="339"/>
      <c r="L40" s="338"/>
      <c r="M40" s="338"/>
      <c r="N40" s="338"/>
      <c r="O40" s="1"/>
      <c r="P40" s="1"/>
      <c r="Q40" s="1"/>
      <c r="R40" s="1"/>
      <c r="S40" s="1"/>
    </row>
    <row r="41" spans="1:19" ht="15.95" customHeight="1">
      <c r="A41" s="924"/>
      <c r="B41" s="695"/>
      <c r="C41" s="695"/>
      <c r="D41" s="695"/>
      <c r="E41" s="695"/>
      <c r="F41" s="695"/>
      <c r="G41" s="695"/>
      <c r="H41" s="986"/>
      <c r="I41" s="340"/>
      <c r="J41" s="339"/>
      <c r="K41" s="339"/>
      <c r="L41" s="338"/>
      <c r="M41" s="338"/>
      <c r="N41" s="338"/>
      <c r="O41" s="1"/>
      <c r="P41" s="1"/>
      <c r="Q41" s="1"/>
      <c r="R41" s="1"/>
      <c r="S41" s="1"/>
    </row>
    <row r="42" spans="1:19" ht="18" customHeight="1">
      <c r="A42" s="426" t="s">
        <v>105</v>
      </c>
      <c r="B42" s="427"/>
      <c r="C42" s="20"/>
      <c r="D42" s="7"/>
      <c r="E42" s="7"/>
      <c r="F42" s="20"/>
      <c r="G42" s="427"/>
      <c r="H42" s="428" t="s">
        <v>196</v>
      </c>
      <c r="I42" s="350"/>
      <c r="J42" s="350"/>
      <c r="K42" s="350"/>
      <c r="L42" s="350"/>
      <c r="M42" s="350"/>
      <c r="N42" s="350"/>
      <c r="O42" s="1"/>
      <c r="P42" s="1"/>
      <c r="Q42" s="1"/>
      <c r="R42" s="1"/>
      <c r="S42" s="1"/>
    </row>
    <row r="43" spans="1:19" ht="15.95" customHeight="1">
      <c r="A43" s="44"/>
      <c r="B43" s="20"/>
      <c r="C43" s="20"/>
      <c r="D43" s="20"/>
      <c r="E43" s="20"/>
      <c r="F43" s="20"/>
      <c r="G43" s="20"/>
      <c r="H43" s="20"/>
      <c r="I43" s="351"/>
      <c r="J43" s="333"/>
      <c r="K43" s="346"/>
      <c r="L43" s="325"/>
      <c r="M43" s="325"/>
      <c r="N43" s="325"/>
      <c r="O43" s="36"/>
      <c r="P43" s="1"/>
      <c r="Q43" s="320"/>
      <c r="R43" s="1"/>
      <c r="S43" s="1"/>
    </row>
    <row r="44" spans="1:19" ht="18" customHeight="1" thickBot="1">
      <c r="A44" s="28" t="s">
        <v>102</v>
      </c>
      <c r="B44" s="7"/>
      <c r="C44" s="7"/>
      <c r="D44" s="7"/>
      <c r="E44" s="7"/>
      <c r="F44" s="3"/>
      <c r="H44" s="107" t="s">
        <v>197</v>
      </c>
      <c r="I44" s="327"/>
      <c r="J44" s="327"/>
      <c r="K44" s="327"/>
      <c r="L44" s="327"/>
      <c r="M44" s="328"/>
      <c r="N44" s="327"/>
      <c r="O44" s="1"/>
      <c r="P44" s="1"/>
      <c r="Q44" s="1"/>
      <c r="R44" s="1"/>
      <c r="S44" s="1"/>
    </row>
    <row r="45" spans="1:19" ht="18" customHeight="1" thickTop="1">
      <c r="A45" s="1215"/>
      <c r="B45" s="1594" t="s">
        <v>199</v>
      </c>
      <c r="C45" s="1595" t="s">
        <v>191</v>
      </c>
      <c r="D45" s="1595" t="s">
        <v>202</v>
      </c>
      <c r="E45" s="1595"/>
      <c r="F45" s="1595" t="s">
        <v>201</v>
      </c>
      <c r="G45" s="1595"/>
      <c r="H45" s="1217"/>
      <c r="I45" s="352"/>
      <c r="J45" s="353"/>
      <c r="K45" s="353"/>
      <c r="L45" s="333"/>
      <c r="M45" s="346"/>
      <c r="N45" s="354"/>
    </row>
    <row r="46" spans="1:19" ht="18" customHeight="1">
      <c r="A46" s="229"/>
      <c r="B46" s="1598" t="s">
        <v>8</v>
      </c>
      <c r="C46" s="1598" t="s">
        <v>3</v>
      </c>
      <c r="D46" s="1598" t="s">
        <v>5</v>
      </c>
      <c r="E46" s="2302" t="s">
        <v>7</v>
      </c>
      <c r="F46" s="2302"/>
      <c r="G46" s="2302"/>
      <c r="H46" s="1600"/>
      <c r="I46" s="355"/>
      <c r="J46" s="356"/>
      <c r="K46" s="356"/>
      <c r="L46" s="357"/>
      <c r="M46" s="358"/>
      <c r="N46" s="357"/>
    </row>
    <row r="47" spans="1:19" s="39" customFormat="1" ht="18" customHeight="1">
      <c r="A47" s="141"/>
      <c r="B47" s="1632" t="s">
        <v>200</v>
      </c>
      <c r="C47" s="1632" t="s">
        <v>203</v>
      </c>
      <c r="D47" s="1632"/>
      <c r="E47" s="1632" t="s">
        <v>191</v>
      </c>
      <c r="F47" s="1632" t="s">
        <v>190</v>
      </c>
      <c r="G47" s="1632" t="s">
        <v>189</v>
      </c>
      <c r="H47" s="1633"/>
      <c r="I47" s="158"/>
      <c r="J47" s="158"/>
      <c r="K47" s="158"/>
      <c r="L47" s="337"/>
      <c r="M47" s="338"/>
      <c r="N47" s="338"/>
    </row>
    <row r="48" spans="1:19" ht="18" customHeight="1">
      <c r="A48" s="121"/>
      <c r="B48" s="1597" t="s">
        <v>6</v>
      </c>
      <c r="C48" s="106" t="s">
        <v>124</v>
      </c>
      <c r="D48" s="106"/>
      <c r="E48" s="106" t="s">
        <v>4</v>
      </c>
      <c r="F48" s="106" t="s">
        <v>2</v>
      </c>
      <c r="G48" s="106" t="s">
        <v>1</v>
      </c>
      <c r="H48" s="120"/>
      <c r="I48" s="237"/>
      <c r="J48" s="339"/>
      <c r="K48" s="339"/>
      <c r="L48" s="338"/>
      <c r="M48" s="338"/>
      <c r="N48" s="338"/>
    </row>
    <row r="49" spans="1:15" ht="18" customHeight="1">
      <c r="A49" s="1101" t="s">
        <v>1214</v>
      </c>
      <c r="B49" s="32"/>
      <c r="C49" s="1099"/>
      <c r="D49" s="1099"/>
      <c r="E49" s="1099"/>
      <c r="F49" s="1099"/>
      <c r="G49" s="1099"/>
      <c r="H49" s="1100" t="s">
        <v>1215</v>
      </c>
      <c r="I49" s="237"/>
      <c r="J49" s="339"/>
      <c r="K49" s="339"/>
      <c r="L49" s="338"/>
      <c r="M49" s="338"/>
      <c r="N49" s="338"/>
    </row>
    <row r="50" spans="1:15" ht="18" customHeight="1">
      <c r="A50" s="232" t="s">
        <v>9</v>
      </c>
      <c r="B50" s="321">
        <f>'[7]P151--153socR10'!B50</f>
        <v>27240</v>
      </c>
      <c r="C50" s="321">
        <f>'[7]P151--153socR10'!C50</f>
        <v>50166</v>
      </c>
      <c r="D50" s="322">
        <f>'[7]P151--153socR10'!D50</f>
        <v>6553</v>
      </c>
      <c r="E50" s="322">
        <f>'[7]P151--153socR10'!E50</f>
        <v>43613</v>
      </c>
      <c r="F50" s="322">
        <f>'[7]P151--153socR10'!F50</f>
        <v>16737</v>
      </c>
      <c r="G50" s="322">
        <f>'[7]P151--153socR10'!G50</f>
        <v>26876</v>
      </c>
      <c r="H50" s="122" t="s">
        <v>198</v>
      </c>
      <c r="I50" s="237"/>
      <c r="J50" s="339"/>
      <c r="K50" s="339"/>
      <c r="L50" s="338"/>
      <c r="M50" s="338"/>
      <c r="N50" s="338"/>
    </row>
    <row r="51" spans="1:15" ht="18" customHeight="1">
      <c r="A51" s="30" t="s">
        <v>10</v>
      </c>
      <c r="B51" s="481">
        <f>'[7]P151--153socR10'!B51</f>
        <v>1.1577487991118825E-2</v>
      </c>
      <c r="C51" s="481">
        <f>'[7]P151--153socR10'!C51</f>
        <v>1.1955333011289718E-2</v>
      </c>
      <c r="D51" s="481">
        <f>'[7]P151--153socR10'!D51</f>
        <v>9.5368105168331333E-3</v>
      </c>
      <c r="E51" s="481">
        <f>'[7]P151--153socR10'!E51</f>
        <v>1.2428925457795286E-2</v>
      </c>
      <c r="F51" s="481">
        <f>'[7]P151--153socR10'!F51</f>
        <v>8.5941964911523984E-3</v>
      </c>
      <c r="G51" s="481">
        <f>'[7]P151--153socR10'!G51</f>
        <v>1.7211490123373776E-2</v>
      </c>
      <c r="H51" s="123" t="s">
        <v>188</v>
      </c>
      <c r="I51" s="340"/>
      <c r="J51" s="339"/>
      <c r="K51" s="339"/>
      <c r="L51" s="338"/>
      <c r="M51" s="338"/>
      <c r="N51" s="338"/>
    </row>
    <row r="52" spans="1:15" ht="18" customHeight="1">
      <c r="A52" s="269" t="s">
        <v>501</v>
      </c>
      <c r="B52" s="1634">
        <f>'[7]P151--153socR10'!B52</f>
        <v>0</v>
      </c>
      <c r="C52" s="1634">
        <f>'[7]P151--153socR10'!C52</f>
        <v>210</v>
      </c>
      <c r="D52" s="1634">
        <f>'[7]P151--153socR10'!D52</f>
        <v>43</v>
      </c>
      <c r="E52" s="331">
        <f>'[7]P151--153socR10'!E52</f>
        <v>167</v>
      </c>
      <c r="F52" s="331">
        <f>'[7]P151--153socR10'!F52</f>
        <v>107</v>
      </c>
      <c r="G52" s="332">
        <f>'[7]P151--153socR10'!G52</f>
        <v>60</v>
      </c>
      <c r="H52" s="122" t="s">
        <v>500</v>
      </c>
      <c r="I52" s="359"/>
      <c r="J52" s="360"/>
      <c r="K52" s="359"/>
      <c r="L52" s="359"/>
      <c r="M52" s="359"/>
      <c r="N52" s="359"/>
    </row>
    <row r="53" spans="1:15" ht="18" customHeight="1">
      <c r="A53" s="30" t="s">
        <v>10</v>
      </c>
      <c r="B53" s="482">
        <f>'[7]P151--153socR10'!B53</f>
        <v>0</v>
      </c>
      <c r="C53" s="481">
        <f>'[7]P151--153socR10'!C53</f>
        <v>1.9757267852102738E-2</v>
      </c>
      <c r="D53" s="481">
        <f>'[7]P151--153socR10'!D53</f>
        <v>1.4680778422669852E-2</v>
      </c>
      <c r="E53" s="481">
        <f>'[7]P151--153socR10'!E53</f>
        <v>2.1688311688311687E-2</v>
      </c>
      <c r="F53" s="481">
        <f>'[7]P151--153socR10'!F53</f>
        <v>2.264071096064325E-2</v>
      </c>
      <c r="G53" s="481">
        <f>'[7]P151--153socR10'!G53</f>
        <v>2.0174848688634835E-2</v>
      </c>
      <c r="H53" s="116" t="s">
        <v>188</v>
      </c>
      <c r="I53" s="359"/>
      <c r="J53" s="360"/>
      <c r="K53" s="359"/>
      <c r="L53" s="359"/>
      <c r="M53" s="359"/>
      <c r="N53" s="359"/>
    </row>
    <row r="54" spans="1:15" ht="15" customHeight="1">
      <c r="A54" s="1106"/>
      <c r="B54" s="1107"/>
      <c r="C54" s="1108"/>
      <c r="D54" s="1108"/>
      <c r="E54" s="1108"/>
      <c r="F54" s="1108"/>
      <c r="G54" s="1108"/>
      <c r="H54" s="329"/>
      <c r="I54" s="359"/>
      <c r="J54" s="360"/>
      <c r="K54" s="359"/>
      <c r="L54" s="359"/>
      <c r="M54" s="359"/>
      <c r="N54" s="359"/>
    </row>
    <row r="55" spans="1:15" ht="15" customHeight="1">
      <c r="A55" s="1102" t="s">
        <v>1216</v>
      </c>
      <c r="B55" s="1103"/>
      <c r="C55" s="1104"/>
      <c r="D55" s="1104"/>
      <c r="E55" s="1105"/>
      <c r="F55" s="1105"/>
      <c r="G55" s="1105"/>
      <c r="H55" s="1098" t="s">
        <v>1217</v>
      </c>
      <c r="I55" s="612"/>
      <c r="J55" s="612"/>
      <c r="K55" s="612"/>
      <c r="L55" s="612"/>
      <c r="M55" s="612"/>
      <c r="N55" s="612"/>
      <c r="O55" s="1"/>
    </row>
    <row r="56" spans="1:15" ht="18" customHeight="1">
      <c r="A56" s="232" t="s">
        <v>9</v>
      </c>
      <c r="B56" s="321">
        <f>'[7]P151--153socR10'!B56</f>
        <v>24424</v>
      </c>
      <c r="C56" s="321">
        <f>'[7]P151--153socR10'!C56</f>
        <v>51652</v>
      </c>
      <c r="D56" s="322">
        <f>'[7]P151--153socR10'!D56</f>
        <v>7160</v>
      </c>
      <c r="E56" s="322">
        <f>'[7]P151--153socR10'!E56</f>
        <v>44492</v>
      </c>
      <c r="F56" s="322">
        <f>'[7]P151--153socR10'!F56</f>
        <v>16882</v>
      </c>
      <c r="G56" s="322">
        <f>'[7]P151--153socR10'!G56</f>
        <v>27610</v>
      </c>
      <c r="H56" s="122" t="s">
        <v>198</v>
      </c>
      <c r="I56" s="612"/>
      <c r="J56" s="612"/>
      <c r="K56" s="612"/>
      <c r="L56" s="2304"/>
      <c r="M56" s="2304"/>
      <c r="N56" s="2304"/>
      <c r="O56" s="1"/>
    </row>
    <row r="57" spans="1:15" ht="18" customHeight="1">
      <c r="A57" s="30" t="s">
        <v>10</v>
      </c>
      <c r="B57" s="481">
        <f>'[7]P151--153socR10'!B57</f>
        <v>1.190504624026415E-2</v>
      </c>
      <c r="C57" s="481">
        <f>'[7]P151--153socR10'!C57</f>
        <v>1.4367349300269033E-2</v>
      </c>
      <c r="D57" s="481">
        <f>'[7]P151--153socR10'!D57</f>
        <v>9.9129982112299321E-3</v>
      </c>
      <c r="E57" s="481">
        <f>'[7]P151--153socR10'!E57</f>
        <v>1.2402383358305168E-2</v>
      </c>
      <c r="F57" s="481">
        <f>'[7]P151--153socR10'!F57</f>
        <v>8.493917103555149E-3</v>
      </c>
      <c r="G57" s="481">
        <f>'[7]P151--153socR10'!G57</f>
        <v>1.7258029734316352E-2</v>
      </c>
      <c r="H57" s="123" t="s">
        <v>188</v>
      </c>
      <c r="I57" s="612"/>
      <c r="J57" s="612"/>
      <c r="K57" s="612"/>
      <c r="L57" s="612"/>
      <c r="M57" s="612"/>
      <c r="N57" s="612"/>
      <c r="O57" s="767"/>
    </row>
    <row r="58" spans="1:15" ht="18" customHeight="1">
      <c r="A58" s="269" t="s">
        <v>501</v>
      </c>
      <c r="B58" s="1634">
        <f>'[7]P151--153socR10'!B58</f>
        <v>0</v>
      </c>
      <c r="C58" s="1634">
        <f>'[7]P151--153socR10'!C58</f>
        <v>213</v>
      </c>
      <c r="D58" s="1634">
        <f>'[7]P151--153socR10'!D58</f>
        <v>44</v>
      </c>
      <c r="E58" s="331">
        <f>'[7]P151--153socR10'!E58</f>
        <v>169</v>
      </c>
      <c r="F58" s="331">
        <f>'[7]P151--153socR10'!F58</f>
        <v>107</v>
      </c>
      <c r="G58" s="332">
        <f>'[7]P151--153socR10'!G58</f>
        <v>62</v>
      </c>
      <c r="H58" s="122" t="s">
        <v>500</v>
      </c>
      <c r="I58" s="612"/>
      <c r="J58" s="362"/>
      <c r="K58" s="362"/>
      <c r="L58" s="362"/>
      <c r="M58" s="362"/>
      <c r="N58" s="362"/>
      <c r="O58" s="1"/>
    </row>
    <row r="59" spans="1:15" ht="18" customHeight="1" thickBot="1">
      <c r="A59" s="1183" t="s">
        <v>10</v>
      </c>
      <c r="B59" s="1184">
        <f>'[7]P151--153socR10'!B59</f>
        <v>0</v>
      </c>
      <c r="C59" s="1185">
        <f>'[7]P151--153socR10'!C59</f>
        <v>1.9645821804095187E-2</v>
      </c>
      <c r="D59" s="1185">
        <f>'[7]P151--153socR10'!D59</f>
        <v>1.4098045498237744E-2</v>
      </c>
      <c r="E59" s="1185">
        <f>'[7]P151--153socR10'!E59</f>
        <v>2.1888356430514181E-2</v>
      </c>
      <c r="F59" s="1185">
        <f>'[7]P151--153socR10'!F59</f>
        <v>2.2592905405405407E-2</v>
      </c>
      <c r="G59" s="1185">
        <f>'[7]P151--153socR10'!G59</f>
        <v>2.0770519262981575E-2</v>
      </c>
      <c r="H59" s="1179" t="s">
        <v>188</v>
      </c>
      <c r="I59" s="363"/>
      <c r="J59" s="363"/>
      <c r="K59" s="363"/>
      <c r="L59" s="364"/>
      <c r="M59" s="365"/>
      <c r="N59" s="364"/>
    </row>
    <row r="60" spans="1:15" ht="22.5" customHeight="1" thickTop="1" thickBot="1">
      <c r="A60" s="102"/>
      <c r="B60" s="8"/>
      <c r="C60" s="15"/>
      <c r="D60" s="15"/>
      <c r="E60" s="16"/>
      <c r="F60" s="16"/>
      <c r="G60" s="16"/>
      <c r="H60" s="81"/>
      <c r="I60" s="325"/>
      <c r="J60" s="369"/>
      <c r="K60" s="370"/>
      <c r="L60" s="370"/>
      <c r="M60" s="506"/>
      <c r="N60" s="371"/>
    </row>
    <row r="61" spans="1:15" ht="13.5" customHeight="1" thickTop="1">
      <c r="A61" s="927"/>
      <c r="B61" s="942"/>
      <c r="C61" s="955"/>
      <c r="D61" s="955"/>
      <c r="E61" s="956"/>
      <c r="F61" s="956"/>
      <c r="G61" s="956"/>
      <c r="H61" s="928"/>
      <c r="I61" s="373"/>
      <c r="J61" s="374"/>
      <c r="K61" s="373"/>
      <c r="L61" s="373"/>
      <c r="M61" s="375"/>
      <c r="N61" s="373"/>
    </row>
    <row r="62" spans="1:15" ht="18" customHeight="1">
      <c r="A62" s="102"/>
      <c r="B62" s="8"/>
      <c r="C62" s="15"/>
      <c r="D62" s="15"/>
      <c r="E62" s="16"/>
      <c r="F62" s="16"/>
      <c r="G62" s="16"/>
      <c r="H62" s="81"/>
      <c r="I62" s="325"/>
      <c r="J62" s="369"/>
      <c r="K62" s="370"/>
      <c r="L62" s="370"/>
      <c r="M62" s="370"/>
      <c r="N62" s="376"/>
    </row>
    <row r="63" spans="1:15" ht="18" customHeight="1" thickBot="1">
      <c r="A63" s="29" t="s">
        <v>103</v>
      </c>
      <c r="B63" s="52"/>
      <c r="C63" s="27"/>
      <c r="D63" s="27"/>
      <c r="E63" s="26"/>
      <c r="F63" s="26"/>
      <c r="G63" s="26"/>
      <c r="H63" s="107" t="s">
        <v>205</v>
      </c>
      <c r="I63" s="373"/>
      <c r="J63" s="374"/>
      <c r="K63" s="373"/>
      <c r="L63" s="373"/>
      <c r="M63" s="373"/>
      <c r="N63" s="373"/>
    </row>
    <row r="64" spans="1:15" ht="18" customHeight="1" thickTop="1">
      <c r="A64" s="1215"/>
      <c r="B64" s="1594" t="s">
        <v>199</v>
      </c>
      <c r="C64" s="1595" t="s">
        <v>191</v>
      </c>
      <c r="D64" s="1595" t="s">
        <v>202</v>
      </c>
      <c r="E64" s="1595"/>
      <c r="F64" s="1595" t="s">
        <v>201</v>
      </c>
      <c r="G64" s="1595"/>
      <c r="H64" s="1217"/>
      <c r="I64" s="325"/>
      <c r="J64" s="377"/>
      <c r="K64" s="370"/>
      <c r="L64" s="370"/>
      <c r="M64" s="370"/>
      <c r="N64" s="371"/>
    </row>
    <row r="65" spans="1:16" ht="18" customHeight="1">
      <c r="A65" s="229"/>
      <c r="B65" s="1598" t="s">
        <v>8</v>
      </c>
      <c r="C65" s="1598" t="s">
        <v>3</v>
      </c>
      <c r="D65" s="1598" t="s">
        <v>5</v>
      </c>
      <c r="E65" s="2302" t="s">
        <v>7</v>
      </c>
      <c r="F65" s="2302"/>
      <c r="G65" s="2302"/>
      <c r="H65" s="1600"/>
      <c r="I65" s="373"/>
      <c r="J65" s="374"/>
      <c r="K65" s="373"/>
      <c r="L65" s="373"/>
      <c r="M65" s="373"/>
      <c r="N65" s="373"/>
    </row>
    <row r="66" spans="1:16" ht="18" customHeight="1">
      <c r="A66" s="141"/>
      <c r="B66" s="1632" t="s">
        <v>200</v>
      </c>
      <c r="C66" s="1632" t="s">
        <v>203</v>
      </c>
      <c r="D66" s="1632"/>
      <c r="E66" s="1632" t="s">
        <v>191</v>
      </c>
      <c r="F66" s="1632" t="s">
        <v>190</v>
      </c>
      <c r="G66" s="1632" t="s">
        <v>189</v>
      </c>
      <c r="H66" s="1633"/>
      <c r="I66" s="325"/>
      <c r="J66" s="378"/>
      <c r="K66" s="325"/>
      <c r="L66" s="325"/>
      <c r="M66" s="370"/>
      <c r="N66" s="371"/>
    </row>
    <row r="67" spans="1:16" ht="18" customHeight="1">
      <c r="A67" s="121"/>
      <c r="B67" s="1597" t="s">
        <v>6</v>
      </c>
      <c r="C67" s="106" t="s">
        <v>124</v>
      </c>
      <c r="D67" s="106"/>
      <c r="E67" s="106" t="s">
        <v>4</v>
      </c>
      <c r="F67" s="106" t="s">
        <v>2</v>
      </c>
      <c r="G67" s="106" t="s">
        <v>1</v>
      </c>
      <c r="H67" s="120"/>
      <c r="I67" s="373"/>
      <c r="J67" s="374"/>
      <c r="K67" s="373"/>
      <c r="L67" s="373"/>
      <c r="M67" s="373"/>
      <c r="N67" s="373"/>
    </row>
    <row r="68" spans="1:16" ht="18" customHeight="1">
      <c r="A68" s="1101" t="s">
        <v>1214</v>
      </c>
      <c r="B68" s="32"/>
      <c r="C68" s="1099"/>
      <c r="D68" s="1099"/>
      <c r="E68" s="1099"/>
      <c r="F68" s="1099"/>
      <c r="G68" s="1099"/>
      <c r="H68" s="1100" t="s">
        <v>1215</v>
      </c>
      <c r="I68" s="373"/>
      <c r="J68" s="379"/>
      <c r="K68" s="373"/>
      <c r="L68" s="373"/>
      <c r="M68" s="373"/>
      <c r="N68" s="380"/>
    </row>
    <row r="69" spans="1:16" ht="18" customHeight="1">
      <c r="A69" s="269" t="s">
        <v>9</v>
      </c>
      <c r="B69" s="1636">
        <f>'[7]P151--153socR10'!B69</f>
        <v>10070</v>
      </c>
      <c r="C69" s="1636">
        <f>'[7]P151--153socR10'!C69</f>
        <v>22313</v>
      </c>
      <c r="D69" s="1636">
        <f>'[7]P151--153socR10'!D69</f>
        <v>661</v>
      </c>
      <c r="E69" s="84">
        <f>'[7]P151--153socR10'!E69</f>
        <v>21652</v>
      </c>
      <c r="F69" s="84">
        <f>'[7]P151--153socR10'!F69</f>
        <v>9770</v>
      </c>
      <c r="G69" s="84">
        <f>'[7]P151--153socR10'!G69</f>
        <v>11882</v>
      </c>
      <c r="H69" s="122" t="s">
        <v>198</v>
      </c>
      <c r="I69" s="370"/>
      <c r="J69" s="369"/>
      <c r="K69" s="370"/>
      <c r="L69" s="370"/>
      <c r="M69" s="370"/>
      <c r="N69" s="370"/>
    </row>
    <row r="70" spans="1:16" ht="18" customHeight="1">
      <c r="A70" s="1109" t="s">
        <v>10</v>
      </c>
      <c r="B70" s="1110">
        <f>'[7]P151--153socR10'!B70</f>
        <v>1.3152962290052207E-2</v>
      </c>
      <c r="C70" s="1110">
        <f>'[7]P151--153socR10'!C70</f>
        <v>1.3331222292590247E-2</v>
      </c>
      <c r="D70" s="1110">
        <f>'[7]P151--153socR10'!D70</f>
        <v>4.429730798356778E-3</v>
      </c>
      <c r="E70" s="1110">
        <f>'[7]P151--153socR10'!E70</f>
        <v>1.420249376689465E-2</v>
      </c>
      <c r="F70" s="1110">
        <f>'[7]P151--153socR10'!F70</f>
        <v>1.8599816476734046E-2</v>
      </c>
      <c r="G70" s="1110">
        <f>'[7]P151--153socR10'!G70</f>
        <v>1.1890953888277872E-2</v>
      </c>
      <c r="H70" s="961" t="s">
        <v>188</v>
      </c>
      <c r="I70" s="373"/>
      <c r="J70" s="374"/>
      <c r="K70" s="373"/>
      <c r="L70" s="373"/>
      <c r="M70" s="373"/>
      <c r="N70" s="373"/>
    </row>
    <row r="71" spans="1:16" ht="18" customHeight="1">
      <c r="A71" s="269" t="s">
        <v>501</v>
      </c>
      <c r="B71" s="84"/>
      <c r="C71" s="85">
        <f>'[7]P151--153socR10'!C71</f>
        <v>53</v>
      </c>
      <c r="D71" s="85">
        <f>'[7]P151--153socR10'!D71</f>
        <v>10</v>
      </c>
      <c r="E71" s="86">
        <f>'[7]P151--153socR10'!E71</f>
        <v>43</v>
      </c>
      <c r="F71" s="85">
        <f>'[7]P151--153socR10'!F71</f>
        <v>19</v>
      </c>
      <c r="G71" s="85">
        <f>'[7]P151--153socR10'!G71</f>
        <v>24</v>
      </c>
      <c r="H71" s="122" t="s">
        <v>500</v>
      </c>
    </row>
    <row r="72" spans="1:16" ht="18" customHeight="1">
      <c r="A72" s="976" t="s">
        <v>10</v>
      </c>
      <c r="B72" s="1111"/>
      <c r="C72" s="1112">
        <f>'[7]P151--153socR10'!C72</f>
        <v>1.6168395363026236E-2</v>
      </c>
      <c r="D72" s="1112">
        <f>'[7]P151--153socR10'!D72</f>
        <v>7.5642965204236008E-3</v>
      </c>
      <c r="E72" s="1112">
        <f>'[7]P151--153socR10'!E72</f>
        <v>2.198364008179959E-2</v>
      </c>
      <c r="F72" s="1112">
        <f>'[7]P151--153socR10'!F72</f>
        <v>2.2405660377358489E-2</v>
      </c>
      <c r="G72" s="1112">
        <f>'[7]P151--153socR10'!G72</f>
        <v>2.1660649819494584E-2</v>
      </c>
      <c r="H72" s="116" t="s">
        <v>188</v>
      </c>
    </row>
    <row r="73" spans="1:16" ht="18" customHeight="1">
      <c r="A73" s="1106"/>
      <c r="B73" s="1107"/>
      <c r="C73" s="1108"/>
      <c r="D73" s="1108"/>
      <c r="E73" s="1108"/>
      <c r="F73" s="1108"/>
      <c r="G73" s="1108"/>
      <c r="H73" s="329"/>
    </row>
    <row r="74" spans="1:16" ht="18" customHeight="1">
      <c r="A74" s="1102" t="s">
        <v>1216</v>
      </c>
      <c r="B74" s="1103"/>
      <c r="C74" s="1104"/>
      <c r="D74" s="1104"/>
      <c r="E74" s="1105"/>
      <c r="F74" s="1105"/>
      <c r="G74" s="1105"/>
      <c r="H74" s="1098" t="s">
        <v>1217</v>
      </c>
    </row>
    <row r="75" spans="1:16" ht="18" customHeight="1">
      <c r="A75" s="269" t="s">
        <v>9</v>
      </c>
      <c r="B75" s="1636">
        <f>'[7]P151--153socR10'!B75</f>
        <v>10044</v>
      </c>
      <c r="C75" s="1636">
        <f>'[7]P151--153socR10'!C75</f>
        <v>22050</v>
      </c>
      <c r="D75" s="1636">
        <f>'[7]P151--153socR10'!D75</f>
        <v>730</v>
      </c>
      <c r="E75" s="84">
        <f>'[7]P151--153socR10'!E75</f>
        <v>21320</v>
      </c>
      <c r="F75" s="84">
        <f>'[7]P151--153socR10'!F75</f>
        <v>6157</v>
      </c>
      <c r="G75" s="84">
        <f>'[7]P151--153socR10'!G75</f>
        <v>15163</v>
      </c>
      <c r="H75" s="122" t="s">
        <v>198</v>
      </c>
    </row>
    <row r="76" spans="1:16" ht="18" customHeight="1">
      <c r="A76" s="1109" t="s">
        <v>10</v>
      </c>
      <c r="B76" s="1110">
        <f>'[7]P151--153socR10'!B76</f>
        <v>5.5632176268257422E-2</v>
      </c>
      <c r="C76" s="1110">
        <f>'[7]P151--153socR10'!C76</f>
        <v>1.3064963382551607E-2</v>
      </c>
      <c r="D76" s="1110">
        <f>'[7]P151--153socR10'!D76</f>
        <v>4.602745253813028E-3</v>
      </c>
      <c r="E76" s="1110">
        <f>'[7]P151--153socR10'!E76</f>
        <v>1.3942668948590659E-2</v>
      </c>
      <c r="F76" s="1110">
        <f>'[7]P151--153socR10'!F76</f>
        <v>1.143652145485481E-2</v>
      </c>
      <c r="G76" s="1110">
        <f>'[7]P151--153socR10'!G76</f>
        <v>1.5304474562859069E-2</v>
      </c>
      <c r="H76" s="961" t="s">
        <v>188</v>
      </c>
    </row>
    <row r="77" spans="1:16" ht="18" customHeight="1">
      <c r="A77" s="269" t="s">
        <v>501</v>
      </c>
      <c r="B77" s="84"/>
      <c r="C77" s="85">
        <f>'[7]P151--153socR10'!C77</f>
        <v>55</v>
      </c>
      <c r="D77" s="85">
        <f>'[7]P151--153socR10'!D77</f>
        <v>11</v>
      </c>
      <c r="E77" s="86">
        <f>'[7]P151--153socR10'!E77</f>
        <v>44</v>
      </c>
      <c r="F77" s="85">
        <f>'[7]P151--153socR10'!F77</f>
        <v>0</v>
      </c>
      <c r="G77" s="85">
        <f>'[7]P151--153socR10'!G77</f>
        <v>0</v>
      </c>
      <c r="H77" s="122" t="s">
        <v>500</v>
      </c>
    </row>
    <row r="78" spans="1:16" s="39" customFormat="1" ht="18" customHeight="1" thickBot="1">
      <c r="A78" s="1177" t="s">
        <v>10</v>
      </c>
      <c r="B78" s="1186"/>
      <c r="C78" s="1187">
        <f>'[7]P151--153socR10'!C78</f>
        <v>1.6072472238457043E-2</v>
      </c>
      <c r="D78" s="1187">
        <f>'[7]P151--153socR10'!D78</f>
        <v>7.6124567474048447E-3</v>
      </c>
      <c r="E78" s="1187">
        <f>'[7]P151--153socR10'!E78</f>
        <v>2.2255943348507841E-2</v>
      </c>
      <c r="F78" s="1187">
        <f>'[7]P151--153socR10'!F78</f>
        <v>0</v>
      </c>
      <c r="G78" s="1187">
        <f>'[7]P151--153socR10'!G78</f>
        <v>0</v>
      </c>
      <c r="H78" s="1179" t="s">
        <v>188</v>
      </c>
    </row>
    <row r="79" spans="1:16" ht="18" customHeight="1" thickTop="1">
      <c r="A79" s="102"/>
      <c r="B79" s="8"/>
      <c r="C79" s="15"/>
      <c r="D79" s="15"/>
      <c r="E79" s="16"/>
      <c r="F79" s="16"/>
      <c r="G79" s="16"/>
      <c r="H79" s="81"/>
      <c r="P79" s="768"/>
    </row>
    <row r="80" spans="1:16" ht="18" customHeight="1" thickBot="1">
      <c r="A80" s="29" t="s">
        <v>104</v>
      </c>
      <c r="B80" s="52"/>
      <c r="C80" s="27"/>
      <c r="D80" s="27"/>
      <c r="E80" s="26"/>
      <c r="F80" s="26"/>
      <c r="G80" s="26"/>
      <c r="H80" s="107" t="s">
        <v>206</v>
      </c>
    </row>
    <row r="81" spans="1:8" ht="18" customHeight="1" thickTop="1">
      <c r="A81" s="1215"/>
      <c r="B81" s="1594" t="s">
        <v>199</v>
      </c>
      <c r="C81" s="1595" t="s">
        <v>191</v>
      </c>
      <c r="D81" s="1595" t="s">
        <v>202</v>
      </c>
      <c r="E81" s="1595"/>
      <c r="F81" s="1595" t="s">
        <v>201</v>
      </c>
      <c r="G81" s="1595"/>
      <c r="H81" s="1217"/>
    </row>
    <row r="82" spans="1:8" ht="18" customHeight="1">
      <c r="A82" s="229"/>
      <c r="B82" s="1598" t="s">
        <v>8</v>
      </c>
      <c r="C82" s="1598" t="s">
        <v>3</v>
      </c>
      <c r="D82" s="1598" t="s">
        <v>5</v>
      </c>
      <c r="E82" s="2302" t="s">
        <v>7</v>
      </c>
      <c r="F82" s="2302"/>
      <c r="G82" s="2302"/>
      <c r="H82" s="1600"/>
    </row>
    <row r="83" spans="1:8" ht="18" customHeight="1">
      <c r="A83" s="141"/>
      <c r="B83" s="1632" t="s">
        <v>200</v>
      </c>
      <c r="C83" s="1632" t="s">
        <v>203</v>
      </c>
      <c r="D83" s="1632"/>
      <c r="E83" s="1632" t="s">
        <v>191</v>
      </c>
      <c r="F83" s="1632" t="s">
        <v>190</v>
      </c>
      <c r="G83" s="1632" t="s">
        <v>189</v>
      </c>
      <c r="H83" s="1633"/>
    </row>
    <row r="84" spans="1:8" ht="18" customHeight="1">
      <c r="A84" s="121"/>
      <c r="B84" s="1597" t="s">
        <v>6</v>
      </c>
      <c r="C84" s="106" t="s">
        <v>124</v>
      </c>
      <c r="D84" s="106"/>
      <c r="E84" s="106" t="s">
        <v>4</v>
      </c>
      <c r="F84" s="106" t="s">
        <v>2</v>
      </c>
      <c r="G84" s="106" t="s">
        <v>1</v>
      </c>
      <c r="H84" s="120"/>
    </row>
    <row r="85" spans="1:8" ht="18" customHeight="1">
      <c r="A85" s="1101" t="s">
        <v>1214</v>
      </c>
      <c r="B85" s="32"/>
      <c r="C85" s="1099"/>
      <c r="D85" s="1099"/>
      <c r="E85" s="1099"/>
      <c r="F85" s="1099"/>
      <c r="G85" s="1099"/>
      <c r="H85" s="1100" t="s">
        <v>1215</v>
      </c>
    </row>
    <row r="86" spans="1:8" ht="18" customHeight="1">
      <c r="A86" s="269" t="s">
        <v>9</v>
      </c>
      <c r="B86" s="87">
        <f>'[7]P151--153socR10'!B86</f>
        <v>7793</v>
      </c>
      <c r="C86" s="85">
        <f>'[7]P151--153socR10'!C86</f>
        <v>16555</v>
      </c>
      <c r="D86" s="85">
        <f>'[7]P151--153socR10'!D86</f>
        <v>101</v>
      </c>
      <c r="E86" s="1636">
        <f>'[7]P151--153socR10'!E86</f>
        <v>16454</v>
      </c>
      <c r="F86" s="1636">
        <f>'[7]P151--153socR10'!F86</f>
        <v>3490</v>
      </c>
      <c r="G86" s="1636">
        <f>'[7]P151--153socR10'!G86</f>
        <v>12964</v>
      </c>
      <c r="H86" s="122" t="s">
        <v>198</v>
      </c>
    </row>
    <row r="87" spans="1:8" ht="18" customHeight="1">
      <c r="A87" s="23" t="s">
        <v>10</v>
      </c>
      <c r="B87" s="483">
        <f>'[7]P151--153socR10'!B87</f>
        <v>1.5723930316738431E-2</v>
      </c>
      <c r="C87" s="483">
        <f>'[7]P151--153socR10'!C87</f>
        <v>1.6482821723672041E-2</v>
      </c>
      <c r="D87" s="483">
        <f>'[7]P151--153socR10'!D87</f>
        <v>1.1895367873084668E-3</v>
      </c>
      <c r="E87" s="483">
        <f>'[7]P151--153socR10'!E87</f>
        <v>1.789505281291872E-2</v>
      </c>
      <c r="F87" s="483">
        <f>'[7]P151--153socR10'!F87</f>
        <v>2.2167034000038111E-2</v>
      </c>
      <c r="G87" s="483">
        <f>'[7]P151--153socR10'!G87</f>
        <v>1.7012431252796802E-2</v>
      </c>
      <c r="H87" s="123" t="s">
        <v>188</v>
      </c>
    </row>
    <row r="88" spans="1:8" ht="18" customHeight="1">
      <c r="A88" s="269" t="s">
        <v>501</v>
      </c>
      <c r="B88" s="90"/>
      <c r="C88" s="89">
        <f>'[7]P151--153socR10'!C88</f>
        <v>41</v>
      </c>
      <c r="D88" s="89">
        <f>'[7]P151--153socR10'!D88</f>
        <v>2</v>
      </c>
      <c r="E88" s="85">
        <f>'[7]P151--153socR10'!E88</f>
        <v>39</v>
      </c>
      <c r="F88" s="85">
        <f>'[7]P151--153socR10'!F88</f>
        <v>16</v>
      </c>
      <c r="G88" s="88">
        <f>'[7]P151--153socR10'!G88</f>
        <v>23</v>
      </c>
      <c r="H88" s="122" t="s">
        <v>500</v>
      </c>
    </row>
    <row r="89" spans="1:8" ht="18" customHeight="1">
      <c r="A89" s="23" t="s">
        <v>10</v>
      </c>
      <c r="B89" s="484"/>
      <c r="C89" s="485">
        <f>'[7]P151--153socR10'!C89</f>
        <v>2.1983914209115281E-2</v>
      </c>
      <c r="D89" s="485">
        <f>'[7]P151--153socR10'!D89</f>
        <v>2.8694404591104736E-3</v>
      </c>
      <c r="E89" s="485">
        <f>'[7]P151--153socR10'!E89</f>
        <v>3.3390410958904111E-2</v>
      </c>
      <c r="F89" s="485">
        <f>'[7]P151--153socR10'!F89</f>
        <v>0.05</v>
      </c>
      <c r="G89" s="485">
        <f>'[7]P151--153socR10'!G89</f>
        <v>2.7122641509433963E-2</v>
      </c>
      <c r="H89" s="116" t="s">
        <v>188</v>
      </c>
    </row>
    <row r="90" spans="1:8" ht="18" customHeight="1">
      <c r="A90" s="1106"/>
      <c r="B90" s="1107"/>
      <c r="C90" s="1108"/>
      <c r="D90" s="1108"/>
      <c r="E90" s="1108"/>
      <c r="F90" s="1108"/>
      <c r="G90" s="1108"/>
      <c r="H90" s="329"/>
    </row>
    <row r="91" spans="1:8" ht="18" customHeight="1">
      <c r="A91" s="1102" t="s">
        <v>1216</v>
      </c>
      <c r="B91" s="1103"/>
      <c r="C91" s="1104"/>
      <c r="D91" s="1104"/>
      <c r="E91" s="1105"/>
      <c r="F91" s="1105"/>
      <c r="G91" s="1105"/>
      <c r="H91" s="1098" t="s">
        <v>1217</v>
      </c>
    </row>
    <row r="92" spans="1:8" s="262" customFormat="1" ht="18" customHeight="1">
      <c r="A92" s="269" t="s">
        <v>9</v>
      </c>
      <c r="B92" s="1636">
        <f>'[7]P151--153socR10'!B92</f>
        <v>7372</v>
      </c>
      <c r="C92" s="1636">
        <f>'[7]P151--153socR10'!C92</f>
        <v>15175</v>
      </c>
      <c r="D92" s="1636">
        <f>'[7]P151--153socR10'!D92</f>
        <v>128</v>
      </c>
      <c r="E92" s="84">
        <f>'[7]P151--153socR10'!E92</f>
        <v>15047</v>
      </c>
      <c r="F92" s="84">
        <f>'[7]P151--153socR10'!F92</f>
        <v>3140</v>
      </c>
      <c r="G92" s="84">
        <f>'[7]P151--153socR10'!G92</f>
        <v>11907</v>
      </c>
      <c r="H92" s="122" t="s">
        <v>198</v>
      </c>
    </row>
    <row r="93" spans="1:8" s="262" customFormat="1" ht="18" customHeight="1">
      <c r="A93" s="1109" t="s">
        <v>10</v>
      </c>
      <c r="B93" s="1110">
        <f>'[7]P151--153socR10'!B93</f>
        <v>1.4557403205709219E-2</v>
      </c>
      <c r="C93" s="1110">
        <f>'[7]P151--153socR10'!C93</f>
        <v>1.5059673023982343E-2</v>
      </c>
      <c r="D93" s="1110">
        <f>'[7]P151--153socR10'!D93</f>
        <v>1.4196038418028969E-3</v>
      </c>
      <c r="E93" s="1110">
        <f>'[7]P151--153socR10'!E93</f>
        <v>1.640014299852206E-2</v>
      </c>
      <c r="F93" s="1110">
        <f>'[7]P151--153socR10'!F93</f>
        <v>1.9184359248510769E-2</v>
      </c>
      <c r="G93" s="1110">
        <f>'[7]P151--153socR10'!G93</f>
        <v>1.5795610871073482E-2</v>
      </c>
      <c r="H93" s="961" t="s">
        <v>188</v>
      </c>
    </row>
    <row r="94" spans="1:8" s="262" customFormat="1" ht="18" customHeight="1">
      <c r="A94" s="269" t="s">
        <v>501</v>
      </c>
      <c r="B94" s="84"/>
      <c r="C94" s="85">
        <f>'[7]P151--153socR10'!C94</f>
        <v>43</v>
      </c>
      <c r="D94" s="85">
        <f>'[7]P151--153socR10'!D94</f>
        <v>2</v>
      </c>
      <c r="E94" s="86">
        <f>'[7]P151--153socR10'!E94</f>
        <v>41</v>
      </c>
      <c r="F94" s="85">
        <f>'[7]P151--153socR10'!F94</f>
        <v>17</v>
      </c>
      <c r="G94" s="85">
        <f>'[7]P151--153socR10'!G94</f>
        <v>24</v>
      </c>
      <c r="H94" s="122" t="s">
        <v>500</v>
      </c>
    </row>
    <row r="95" spans="1:8" s="262" customFormat="1" ht="18" customHeight="1" thickBot="1">
      <c r="A95" s="1177" t="s">
        <v>10</v>
      </c>
      <c r="B95" s="1186"/>
      <c r="C95" s="1187">
        <f>'[7]P151--153socR10'!C95</f>
        <v>2.1276595744680851E-2</v>
      </c>
      <c r="D95" s="1187">
        <f>'[7]P151--153socR10'!D95</f>
        <v>2.4570024570024569E-3</v>
      </c>
      <c r="E95" s="1187">
        <f>'[7]P151--153socR10'!E95</f>
        <v>3.3968516984258491E-2</v>
      </c>
      <c r="F95" s="1187">
        <f>'[7]P151--153socR10'!F95</f>
        <v>4.8991354466858789E-2</v>
      </c>
      <c r="G95" s="1187">
        <f>'[7]P151--153socR10'!G95</f>
        <v>2.7906976744186046E-2</v>
      </c>
      <c r="H95" s="1179" t="s">
        <v>188</v>
      </c>
    </row>
    <row r="96" spans="1:8" ht="18" customHeight="1" thickTop="1">
      <c r="A96" s="98" t="s">
        <v>497</v>
      </c>
      <c r="B96" s="99"/>
      <c r="C96" s="99"/>
      <c r="D96" s="99"/>
      <c r="E96" s="100"/>
      <c r="F96" s="16"/>
      <c r="G96" s="16"/>
      <c r="H96" s="81" t="s">
        <v>498</v>
      </c>
    </row>
    <row r="97" spans="1:16" ht="18" customHeight="1">
      <c r="A97" s="98"/>
      <c r="B97" s="99"/>
      <c r="C97" s="99"/>
      <c r="D97" s="99"/>
      <c r="E97" s="100"/>
      <c r="F97" s="16"/>
      <c r="G97" s="16"/>
      <c r="H97" s="81"/>
    </row>
    <row r="98" spans="1:16" ht="18" customHeight="1">
      <c r="A98" s="18" t="s">
        <v>977</v>
      </c>
      <c r="B98" s="7"/>
      <c r="C98" s="7"/>
      <c r="D98" s="7"/>
      <c r="E98" s="7"/>
      <c r="F98" s="7"/>
      <c r="G98" s="7"/>
      <c r="H98" s="107" t="s">
        <v>760</v>
      </c>
    </row>
    <row r="99" spans="1:16" ht="18" customHeight="1" thickBot="1">
      <c r="A99" s="48" t="s">
        <v>1219</v>
      </c>
      <c r="B99" s="7"/>
      <c r="C99" s="7"/>
      <c r="D99" s="7"/>
      <c r="E99" s="7"/>
      <c r="F99" s="3"/>
      <c r="G99" s="19"/>
      <c r="H99" s="114" t="s">
        <v>1218</v>
      </c>
    </row>
    <row r="100" spans="1:16" ht="18" customHeight="1" thickTop="1">
      <c r="A100" s="1214"/>
      <c r="B100" s="2296" t="s">
        <v>191</v>
      </c>
      <c r="C100" s="2296"/>
      <c r="D100" s="2296" t="s">
        <v>202</v>
      </c>
      <c r="E100" s="2296"/>
      <c r="F100" s="2296" t="s">
        <v>201</v>
      </c>
      <c r="G100" s="2296"/>
      <c r="H100" s="1174"/>
    </row>
    <row r="101" spans="1:16" ht="18" customHeight="1">
      <c r="A101" s="95"/>
      <c r="B101" s="2299" t="s">
        <v>3</v>
      </c>
      <c r="C101" s="2299"/>
      <c r="D101" s="2299" t="s">
        <v>5</v>
      </c>
      <c r="E101" s="2299"/>
      <c r="F101" s="2299" t="s">
        <v>7</v>
      </c>
      <c r="G101" s="2299"/>
      <c r="H101" s="117"/>
    </row>
    <row r="102" spans="1:16" ht="18" customHeight="1">
      <c r="A102" s="95"/>
      <c r="B102" s="1097" t="s">
        <v>1221</v>
      </c>
      <c r="C102" s="1097" t="s">
        <v>1220</v>
      </c>
      <c r="D102" s="1097" t="s">
        <v>1221</v>
      </c>
      <c r="E102" s="1097" t="s">
        <v>1220</v>
      </c>
      <c r="F102" s="1097" t="s">
        <v>1221</v>
      </c>
      <c r="G102" s="1097" t="s">
        <v>1220</v>
      </c>
      <c r="H102" s="117"/>
    </row>
    <row r="103" spans="1:16" s="39" customFormat="1" ht="18" customHeight="1">
      <c r="A103" s="232" t="s">
        <v>63</v>
      </c>
      <c r="B103" s="125">
        <f>'[7]P151--153socR10'!B103</f>
        <v>1239</v>
      </c>
      <c r="C103" s="125">
        <f>'[7]P151--153socR10'!C103</f>
        <v>1688</v>
      </c>
      <c r="D103" s="1113">
        <f>'[7]P151--153socR10'!D103</f>
        <v>173</v>
      </c>
      <c r="E103" s="1113">
        <f>'[7]P151--153socR10'!E103</f>
        <v>0</v>
      </c>
      <c r="F103" s="191">
        <f>'[7]P151--153socR10'!F103</f>
        <v>1066</v>
      </c>
      <c r="G103" s="191">
        <f>'[7]P151--153socR10'!G103</f>
        <v>1688</v>
      </c>
      <c r="H103" s="128" t="s">
        <v>212</v>
      </c>
    </row>
    <row r="104" spans="1:16" s="39" customFormat="1" ht="18" customHeight="1">
      <c r="A104" s="23" t="s">
        <v>10</v>
      </c>
      <c r="B104" s="1377">
        <f>'[7]P151--153socR10'!B104</f>
        <v>2.2898223955349389E-2</v>
      </c>
      <c r="C104" s="1377">
        <f>'[7]P151--153socR10'!C104</f>
        <v>3.2092474999049395E-2</v>
      </c>
      <c r="D104" s="1114">
        <f>'[7]P151--153socR10'!D104</f>
        <v>1.0023755721652471E-2</v>
      </c>
      <c r="E104" s="1114">
        <f>'[7]P151--153socR10'!E104</f>
        <v>0</v>
      </c>
      <c r="F104" s="1377">
        <f>'[7]P151--153socR10'!F104</f>
        <v>2.8928086838534598E-2</v>
      </c>
      <c r="G104" s="1377">
        <f>'[7]P151--153socR10'!G104</f>
        <v>3.5770290315744864E-2</v>
      </c>
      <c r="H104" s="123" t="s">
        <v>188</v>
      </c>
      <c r="P104" s="769"/>
    </row>
    <row r="105" spans="1:16" ht="18" customHeight="1">
      <c r="A105" s="269" t="s">
        <v>64</v>
      </c>
      <c r="B105" s="1630">
        <f>'[7]P151--153socR10'!B105</f>
        <v>1246</v>
      </c>
      <c r="C105" s="1630">
        <f>'[7]P151--153socR10'!C105</f>
        <v>1142</v>
      </c>
      <c r="D105" s="1113">
        <f>'[7]P151--153socR10'!D105</f>
        <v>12</v>
      </c>
      <c r="E105" s="1113">
        <f>'[7]P151--153socR10'!E105</f>
        <v>1</v>
      </c>
      <c r="F105" s="192">
        <f>'[7]P151--153socR10'!F105</f>
        <v>1234</v>
      </c>
      <c r="G105" s="192">
        <f>'[7]P151--153socR10'!G105</f>
        <v>1141</v>
      </c>
      <c r="H105" s="129" t="s">
        <v>214</v>
      </c>
      <c r="P105" s="768"/>
    </row>
    <row r="106" spans="1:16" ht="18" customHeight="1">
      <c r="A106" s="23" t="s">
        <v>10</v>
      </c>
      <c r="B106" s="1377">
        <f>'[7]P151--153socR10'!B106</f>
        <v>1.5047218800570007E-2</v>
      </c>
      <c r="C106" s="1377">
        <f>'[7]P151--153socR10'!C106</f>
        <v>1.449661703289031E-2</v>
      </c>
      <c r="D106" s="1114">
        <f>'[7]P151--153socR10'!D106</f>
        <v>1.2310217480508822E-3</v>
      </c>
      <c r="E106" s="1114">
        <f>'[7]P151--153socR10'!E106</f>
        <v>1.7085255424568598E-4</v>
      </c>
      <c r="F106" s="1377">
        <f>'[7]P151--153socR10'!F106</f>
        <v>1.6890689589093597E-2</v>
      </c>
      <c r="G106" s="1377">
        <f>'[7]P151--153socR10'!G106</f>
        <v>1.5646426416543249E-2</v>
      </c>
      <c r="H106" s="123" t="s">
        <v>188</v>
      </c>
    </row>
    <row r="107" spans="1:16" ht="18" customHeight="1">
      <c r="A107" s="269" t="s">
        <v>65</v>
      </c>
      <c r="B107" s="1630">
        <f>'[7]P151--153socR10'!B107</f>
        <v>2315</v>
      </c>
      <c r="C107" s="1630">
        <f>'[7]P151--153socR10'!C107</f>
        <v>2417</v>
      </c>
      <c r="D107" s="1113">
        <f>'[7]P151--153socR10'!D107</f>
        <v>15</v>
      </c>
      <c r="E107" s="1113">
        <f>'[7]P151--153socR10'!E107</f>
        <v>71</v>
      </c>
      <c r="F107" s="193">
        <f>'[7]P151--153socR10'!F107</f>
        <v>2300</v>
      </c>
      <c r="G107" s="193">
        <f>'[7]P151--153socR10'!G107</f>
        <v>2346</v>
      </c>
      <c r="H107" s="129" t="s">
        <v>213</v>
      </c>
    </row>
    <row r="108" spans="1:16" ht="18" customHeight="1">
      <c r="A108" s="23" t="s">
        <v>10</v>
      </c>
      <c r="B108" s="1377">
        <f>'[7]P151--153socR10'!B108</f>
        <v>2.0758049908987383E-2</v>
      </c>
      <c r="C108" s="1377">
        <f>'[7]P151--153socR10'!C108</f>
        <v>2.1424455967734787E-2</v>
      </c>
      <c r="D108" s="1114">
        <f>'[7]P151--153socR10'!D108</f>
        <v>7.4734691843953967E-4</v>
      </c>
      <c r="E108" s="1114">
        <f>'[7]P151--153socR10'!E108</f>
        <v>4.8332198774676651E-3</v>
      </c>
      <c r="F108" s="1377">
        <f>'[7]P151--153socR10'!F108</f>
        <v>2.514980536237589E-2</v>
      </c>
      <c r="G108" s="1377">
        <f>'[7]P151--153socR10'!G108</f>
        <v>2.3908280254777071E-2</v>
      </c>
      <c r="H108" s="123" t="s">
        <v>188</v>
      </c>
    </row>
    <row r="109" spans="1:16" ht="18" customHeight="1">
      <c r="A109" s="269" t="s">
        <v>66</v>
      </c>
      <c r="B109" s="1636">
        <f>'[7]P151--153socR10'!B109</f>
        <v>1122</v>
      </c>
      <c r="C109" s="1636">
        <f>'[7]P151--153socR10'!C109</f>
        <v>1093</v>
      </c>
      <c r="D109" s="1113">
        <f>'[7]P151--153socR10'!D109</f>
        <v>23</v>
      </c>
      <c r="E109" s="1113">
        <f>'[7]P151--153socR10'!E109</f>
        <v>17</v>
      </c>
      <c r="F109" s="194">
        <f>'[7]P151--153socR10'!F109</f>
        <v>1099</v>
      </c>
      <c r="G109" s="194">
        <f>'[7]P151--153socR10'!G109</f>
        <v>1076</v>
      </c>
      <c r="H109" s="129" t="s">
        <v>215</v>
      </c>
    </row>
    <row r="110" spans="1:16" ht="18" customHeight="1">
      <c r="A110" s="23" t="s">
        <v>10</v>
      </c>
      <c r="B110" s="1377">
        <f>'[7]P151--153socR10'!B110</f>
        <v>7.596942264592968E-3</v>
      </c>
      <c r="C110" s="1377">
        <f>'[7]P151--153socR10'!C110</f>
        <v>7.9908759257499209E-3</v>
      </c>
      <c r="D110" s="1114">
        <f>'[7]P151--153socR10'!D110</f>
        <v>7.8535819162739873E-4</v>
      </c>
      <c r="E110" s="1114">
        <f>'[7]P151--153socR10'!E110</f>
        <v>7.6188768879128762E-4</v>
      </c>
      <c r="F110" s="1377">
        <f>'[7]P151--153socR10'!F110</f>
        <v>9.2817026308010635E-3</v>
      </c>
      <c r="G110" s="1377">
        <f>'[7]P151--153socR10'!G110</f>
        <v>9.4000069888527799E-3</v>
      </c>
      <c r="H110" s="123" t="s">
        <v>188</v>
      </c>
    </row>
    <row r="111" spans="1:16" ht="18" customHeight="1">
      <c r="A111" s="22"/>
      <c r="B111" s="53"/>
      <c r="C111" s="53"/>
      <c r="D111" s="53"/>
      <c r="E111" s="53"/>
      <c r="F111" s="53"/>
      <c r="G111" s="53"/>
      <c r="H111" s="122"/>
    </row>
    <row r="112" spans="1:16" ht="18" customHeight="1">
      <c r="A112" s="23" t="s">
        <v>67</v>
      </c>
      <c r="B112" s="1631">
        <f>'[7]P151--153socR10'!B112</f>
        <v>5922</v>
      </c>
      <c r="C112" s="1631">
        <f>'[7]P151--153socR10'!C112</f>
        <v>6340</v>
      </c>
      <c r="D112" s="1115">
        <f>'[7]P151--153socR10'!D112</f>
        <v>223</v>
      </c>
      <c r="E112" s="1115">
        <f>'[7]P151--153socR10'!E112</f>
        <v>89</v>
      </c>
      <c r="F112" s="1631">
        <f>'[7]P151--153socR10'!F112</f>
        <v>5699</v>
      </c>
      <c r="G112" s="1631">
        <f>'[7]P151--153socR10'!G112</f>
        <v>6251</v>
      </c>
      <c r="H112" s="123" t="s">
        <v>204</v>
      </c>
    </row>
    <row r="113" spans="1:8" ht="18" customHeight="1" thickBot="1">
      <c r="A113" s="1177" t="s">
        <v>10</v>
      </c>
      <c r="B113" s="1188">
        <f>'[7]P151--153socR10'!B113</f>
        <v>1.4949675484501261E-2</v>
      </c>
      <c r="C113" s="1188">
        <f>'[7]P151--153socR10'!C113</f>
        <v>1.664168663756559E-2</v>
      </c>
      <c r="D113" s="1189">
        <f>'[7]P151--153socR10'!D113</f>
        <v>2.9202241894086219E-3</v>
      </c>
      <c r="E113" s="1189">
        <f>'[7]P151--153socR10'!E113</f>
        <v>1.8440245317420851E-3</v>
      </c>
      <c r="F113" s="1188">
        <f>'[7]P151--153socR10'!F113</f>
        <v>1.7822463371538474E-2</v>
      </c>
      <c r="G113" s="1188">
        <f>'[7]P151--153socR10'!G113</f>
        <v>1.8788303221753674E-2</v>
      </c>
      <c r="H113" s="1179" t="s">
        <v>188</v>
      </c>
    </row>
    <row r="114" spans="1:8" ht="18" customHeight="1" thickTop="1">
      <c r="A114" s="101" t="s">
        <v>390</v>
      </c>
      <c r="B114" s="98"/>
      <c r="C114" s="7"/>
      <c r="D114" s="7"/>
      <c r="E114" s="7"/>
      <c r="F114" s="7"/>
      <c r="G114" s="7"/>
      <c r="H114" s="265" t="s">
        <v>207</v>
      </c>
    </row>
    <row r="115" spans="1:8" ht="18" customHeight="1">
      <c r="A115" s="101" t="s">
        <v>399</v>
      </c>
      <c r="B115" s="98"/>
      <c r="C115" s="7"/>
      <c r="D115" s="7"/>
      <c r="E115" s="7"/>
      <c r="F115" s="7"/>
      <c r="G115" s="7"/>
      <c r="H115" s="118" t="s">
        <v>400</v>
      </c>
    </row>
    <row r="116" spans="1:8" ht="18" customHeight="1">
      <c r="A116" s="102"/>
      <c r="B116" s="8"/>
      <c r="C116" s="15"/>
      <c r="D116" s="15"/>
      <c r="E116" s="16"/>
      <c r="F116" s="16"/>
      <c r="G116" s="16"/>
      <c r="H116" s="81"/>
    </row>
    <row r="117" spans="1:8" ht="25.5" customHeight="1">
      <c r="A117" s="677"/>
      <c r="B117" s="677"/>
      <c r="C117" s="677"/>
      <c r="D117" s="677"/>
      <c r="E117" s="784"/>
      <c r="F117" s="26"/>
      <c r="G117" s="26"/>
      <c r="H117" s="237"/>
    </row>
    <row r="118" spans="1:8" ht="18" customHeight="1" thickBot="1">
      <c r="A118" s="158"/>
      <c r="B118" s="21"/>
      <c r="C118" s="27"/>
      <c r="D118" s="27"/>
      <c r="E118" s="26"/>
      <c r="F118" s="26"/>
      <c r="G118" s="26"/>
      <c r="H118" s="237"/>
    </row>
    <row r="119" spans="1:8" ht="13.5" customHeight="1" thickTop="1">
      <c r="A119" s="927"/>
      <c r="B119" s="942"/>
      <c r="C119" s="955"/>
      <c r="D119" s="955"/>
      <c r="E119" s="956"/>
      <c r="F119" s="956"/>
      <c r="G119" s="956"/>
      <c r="H119" s="928"/>
    </row>
    <row r="120" spans="1:8" ht="18" customHeight="1">
      <c r="A120" s="2"/>
      <c r="B120" s="8"/>
      <c r="C120" s="15"/>
      <c r="D120" s="15"/>
      <c r="E120" s="16"/>
      <c r="F120" s="16"/>
      <c r="G120" s="16"/>
      <c r="H120" s="7"/>
    </row>
    <row r="121" spans="1:8" ht="18" customHeight="1">
      <c r="A121" s="426" t="s">
        <v>391</v>
      </c>
      <c r="B121" s="427"/>
      <c r="C121" s="7"/>
      <c r="D121" s="7"/>
      <c r="E121" s="7"/>
      <c r="F121" s="7"/>
      <c r="G121" s="427"/>
      <c r="H121" s="428" t="s">
        <v>208</v>
      </c>
    </row>
    <row r="122" spans="1:8" ht="13.5" customHeight="1">
      <c r="A122" s="44"/>
      <c r="B122" s="20"/>
      <c r="C122" s="20"/>
      <c r="D122" s="20"/>
      <c r="E122" s="20"/>
      <c r="F122" s="20"/>
      <c r="G122" s="20"/>
      <c r="H122" s="20"/>
    </row>
    <row r="123" spans="1:8" ht="18" customHeight="1" thickBot="1">
      <c r="A123" s="18" t="s">
        <v>108</v>
      </c>
      <c r="B123" s="7"/>
      <c r="C123" s="7"/>
      <c r="D123" s="7"/>
      <c r="E123" s="7"/>
      <c r="F123" s="7"/>
      <c r="G123" s="7"/>
      <c r="H123" s="107" t="s">
        <v>211</v>
      </c>
    </row>
    <row r="124" spans="1:8" ht="18" customHeight="1" thickTop="1">
      <c r="A124" s="1212"/>
      <c r="B124" s="2298" t="s">
        <v>188</v>
      </c>
      <c r="C124" s="2298"/>
      <c r="D124" s="1213"/>
      <c r="E124" s="1174"/>
      <c r="F124" s="2294" t="s">
        <v>187</v>
      </c>
      <c r="G124" s="2294"/>
      <c r="H124" s="1174"/>
    </row>
    <row r="125" spans="1:8" ht="18" customHeight="1">
      <c r="A125" s="130"/>
      <c r="B125" s="2299" t="s">
        <v>10</v>
      </c>
      <c r="C125" s="2299"/>
      <c r="D125" s="143"/>
      <c r="E125" s="1596"/>
      <c r="F125" s="2299" t="s">
        <v>14</v>
      </c>
      <c r="G125" s="2299"/>
      <c r="H125" s="1596"/>
    </row>
    <row r="126" spans="1:8" ht="18" customHeight="1">
      <c r="A126" s="130"/>
      <c r="B126" s="1097">
        <v>2017</v>
      </c>
      <c r="C126" s="1097">
        <v>2016</v>
      </c>
      <c r="D126" s="1097"/>
      <c r="E126" s="1097"/>
      <c r="F126" s="1097">
        <v>2017</v>
      </c>
      <c r="G126" s="1097">
        <v>2016</v>
      </c>
      <c r="H126" s="1596"/>
    </row>
    <row r="127" spans="1:8" ht="18" customHeight="1">
      <c r="A127" s="130" t="s">
        <v>12</v>
      </c>
      <c r="B127" s="31"/>
      <c r="C127" s="31"/>
      <c r="D127" s="31"/>
      <c r="E127" s="31"/>
      <c r="F127" s="31"/>
      <c r="G127" s="31"/>
      <c r="H127" s="131" t="s">
        <v>209</v>
      </c>
    </row>
    <row r="128" spans="1:8" ht="18" customHeight="1">
      <c r="A128" s="54" t="s">
        <v>107</v>
      </c>
      <c r="B128" s="2019">
        <f>'[8]P151--153socR10'!B128</f>
        <v>1.6066431988446612E-2</v>
      </c>
      <c r="C128" s="1380" t="str">
        <f>'[8]P151--153socR10'!C128</f>
        <v>…</v>
      </c>
      <c r="D128" s="1380"/>
      <c r="E128" s="63"/>
      <c r="F128" s="1768">
        <f>'[8]P151--153socR10'!F128</f>
        <v>178</v>
      </c>
      <c r="G128" s="38" t="str">
        <f>'[8]P151--153socR10'!G128</f>
        <v>…</v>
      </c>
      <c r="H128" s="126" t="s">
        <v>216</v>
      </c>
    </row>
    <row r="129" spans="1:8" ht="18" customHeight="1">
      <c r="A129" s="54" t="s">
        <v>106</v>
      </c>
      <c r="B129" s="2023">
        <f>'[8]P151--153socR10'!B129</f>
        <v>1.7429193899782137E-2</v>
      </c>
      <c r="C129" s="1380" t="str">
        <f>'[8]P151--153socR10'!C129</f>
        <v>…</v>
      </c>
      <c r="D129" s="1380"/>
      <c r="E129" s="63"/>
      <c r="F129" s="1768">
        <f>'[8]P151--153socR10'!F129</f>
        <v>8</v>
      </c>
      <c r="G129" s="38" t="str">
        <f>'[8]P151--153socR10'!G129</f>
        <v>…</v>
      </c>
      <c r="H129" s="126" t="s">
        <v>217</v>
      </c>
    </row>
    <row r="130" spans="1:8" ht="18" customHeight="1">
      <c r="A130" s="1116" t="s">
        <v>402</v>
      </c>
      <c r="B130" s="2024">
        <f>'[8]P151--153socR10'!B130</f>
        <v>2.3050194378504835E-2</v>
      </c>
      <c r="C130" s="1117" t="str">
        <f>'[8]P151--153socR10'!C130</f>
        <v>…</v>
      </c>
      <c r="D130" s="1117"/>
      <c r="E130" s="140"/>
      <c r="F130" s="1763">
        <f>'[8]P151--153socR10'!F130</f>
        <v>670</v>
      </c>
      <c r="G130" s="1847" t="str">
        <f>'[8]P151--153socR10'!G130</f>
        <v>…</v>
      </c>
      <c r="H130" s="1118" t="s">
        <v>401</v>
      </c>
    </row>
    <row r="131" spans="1:8" ht="18" customHeight="1">
      <c r="A131" s="34" t="s">
        <v>11</v>
      </c>
      <c r="B131" s="2023"/>
      <c r="C131" s="1888"/>
      <c r="D131" s="1888"/>
      <c r="E131" s="38"/>
      <c r="F131" s="1768"/>
      <c r="G131" s="38"/>
      <c r="H131" s="127" t="s">
        <v>210</v>
      </c>
    </row>
    <row r="132" spans="1:8" ht="18" customHeight="1">
      <c r="A132" s="54" t="s">
        <v>107</v>
      </c>
      <c r="B132" s="2023">
        <f>'[8]P151--153socR10'!B132</f>
        <v>3.0322897885592527E-3</v>
      </c>
      <c r="C132" s="1380" t="str">
        <f>'[8]P151--153socR10'!C132</f>
        <v>…</v>
      </c>
      <c r="D132" s="1380"/>
      <c r="E132" s="38"/>
      <c r="F132" s="1768">
        <f>'[8]P151--153socR10'!F132</f>
        <v>37</v>
      </c>
      <c r="G132" s="38" t="str">
        <f>'[8]P151--153socR10'!G132</f>
        <v>…</v>
      </c>
      <c r="H132" s="126" t="s">
        <v>216</v>
      </c>
    </row>
    <row r="133" spans="1:8" ht="18" customHeight="1" thickBot="1">
      <c r="A133" s="1190" t="s">
        <v>106</v>
      </c>
      <c r="B133" s="2025">
        <f>'[8]P151--153socR10'!B133</f>
        <v>6.0877923742390259E-3</v>
      </c>
      <c r="C133" s="1191" t="str">
        <f>'[8]P151--153socR10'!C133</f>
        <v>…</v>
      </c>
      <c r="D133" s="1191"/>
      <c r="E133" s="1848"/>
      <c r="F133" s="1193">
        <f>'[8]P151--153socR10'!F133</f>
        <v>19</v>
      </c>
      <c r="G133" s="1848" t="str">
        <f>'[8]P151--153socR10'!G133</f>
        <v>…</v>
      </c>
      <c r="H133" s="1194" t="s">
        <v>217</v>
      </c>
    </row>
    <row r="134" spans="1:8" ht="13.5" customHeight="1" thickTop="1">
      <c r="A134" s="98" t="s">
        <v>453</v>
      </c>
      <c r="B134" s="98"/>
      <c r="C134" s="98"/>
      <c r="D134" s="98"/>
      <c r="E134" s="7"/>
      <c r="F134" s="7"/>
      <c r="G134" s="7"/>
      <c r="H134" s="118" t="s">
        <v>454</v>
      </c>
    </row>
    <row r="135" spans="1:8" ht="13.5" customHeight="1">
      <c r="A135" s="98" t="s">
        <v>455</v>
      </c>
      <c r="B135" s="98"/>
      <c r="C135" s="98"/>
      <c r="D135" s="98"/>
      <c r="E135" s="7"/>
      <c r="F135" s="7"/>
      <c r="G135" s="7"/>
      <c r="H135" s="118" t="s">
        <v>456</v>
      </c>
    </row>
    <row r="136" spans="1:8" ht="13.5" customHeight="1">
      <c r="A136" s="98" t="s">
        <v>457</v>
      </c>
      <c r="B136" s="98"/>
      <c r="C136" s="98"/>
      <c r="D136" s="98"/>
      <c r="E136" s="7"/>
      <c r="F136" s="7"/>
      <c r="G136" s="7"/>
      <c r="H136" s="118" t="s">
        <v>458</v>
      </c>
    </row>
    <row r="137" spans="1:8" ht="15.95" customHeight="1">
      <c r="A137" s="55"/>
      <c r="B137" s="21"/>
      <c r="C137" s="56"/>
      <c r="D137" s="21"/>
      <c r="E137" s="21"/>
      <c r="F137" s="57"/>
      <c r="G137" s="21"/>
      <c r="H137" s="7"/>
    </row>
    <row r="138" spans="1:8" ht="18" customHeight="1" thickBot="1">
      <c r="A138" s="18" t="s">
        <v>109</v>
      </c>
      <c r="B138" s="7"/>
      <c r="C138" s="7"/>
      <c r="D138" s="7"/>
      <c r="E138" s="7"/>
      <c r="F138" s="7"/>
      <c r="G138" s="7"/>
      <c r="H138" s="184" t="s">
        <v>410</v>
      </c>
    </row>
    <row r="139" spans="1:8" ht="18" customHeight="1" thickTop="1">
      <c r="A139" s="1212"/>
      <c r="B139" s="2298" t="s">
        <v>188</v>
      </c>
      <c r="C139" s="2298"/>
      <c r="D139" s="1213"/>
      <c r="E139" s="1174"/>
      <c r="F139" s="2294" t="s">
        <v>187</v>
      </c>
      <c r="G139" s="2294"/>
      <c r="H139" s="1174"/>
    </row>
    <row r="140" spans="1:8" ht="18" customHeight="1">
      <c r="A140" s="130"/>
      <c r="B140" s="2299" t="s">
        <v>10</v>
      </c>
      <c r="C140" s="2299"/>
      <c r="D140" s="143"/>
      <c r="E140" s="1596"/>
      <c r="F140" s="2299" t="s">
        <v>14</v>
      </c>
      <c r="G140" s="2299"/>
      <c r="H140" s="1596"/>
    </row>
    <row r="141" spans="1:8" ht="18" customHeight="1">
      <c r="A141" s="130"/>
      <c r="B141" s="1097">
        <v>2017</v>
      </c>
      <c r="C141" s="1097">
        <v>2016</v>
      </c>
      <c r="D141" s="1097"/>
      <c r="E141" s="1097"/>
      <c r="F141" s="1097">
        <v>2017</v>
      </c>
      <c r="G141" s="1097">
        <v>2016</v>
      </c>
      <c r="H141" s="1596"/>
    </row>
    <row r="142" spans="1:8" ht="18" customHeight="1">
      <c r="A142" s="388" t="s">
        <v>502</v>
      </c>
      <c r="B142" s="2018">
        <f>'[8]P151--153socR10'!B142</f>
        <v>2.6315789473684209E-2</v>
      </c>
      <c r="C142" s="389" t="str">
        <f>'[8]P151--153socR10'!C142</f>
        <v>…</v>
      </c>
      <c r="D142" s="32"/>
      <c r="E142" s="188"/>
      <c r="F142" s="391">
        <f>'[8]P151--153socR10'!F142</f>
        <v>3</v>
      </c>
      <c r="G142" s="32" t="str">
        <f>'[8]P151--153socR10'!G142</f>
        <v>…</v>
      </c>
      <c r="H142" s="46" t="s">
        <v>503</v>
      </c>
    </row>
    <row r="143" spans="1:8" ht="18" customHeight="1">
      <c r="A143" s="388" t="s">
        <v>459</v>
      </c>
      <c r="B143" s="2018">
        <f>'[8]P151--153socR10'!B143</f>
        <v>2.5270758122743681E-2</v>
      </c>
      <c r="C143" s="389" t="str">
        <f>'[8]P151--153socR10'!C143</f>
        <v>…</v>
      </c>
      <c r="D143" s="32"/>
      <c r="E143" s="188"/>
      <c r="F143" s="391">
        <f>'[8]P151--153socR10'!F143</f>
        <v>21</v>
      </c>
      <c r="G143" s="32" t="str">
        <f>'[8]P151--153socR10'!G143</f>
        <v>…</v>
      </c>
      <c r="H143" s="46" t="s">
        <v>218</v>
      </c>
    </row>
    <row r="144" spans="1:8" ht="18" customHeight="1">
      <c r="A144" s="395" t="s">
        <v>411</v>
      </c>
      <c r="B144" s="2018">
        <f>'[8]P151--153socR10'!B144</f>
        <v>3.5340314136125657E-2</v>
      </c>
      <c r="C144" s="389" t="str">
        <f>'[8]P151--153socR10'!C144</f>
        <v>…</v>
      </c>
      <c r="D144" s="32"/>
      <c r="E144" s="188"/>
      <c r="F144" s="391">
        <f>'[8]P151--153socR10'!F144</f>
        <v>27</v>
      </c>
      <c r="G144" s="32" t="str">
        <f>'[8]P151--153socR10'!G144</f>
        <v>…</v>
      </c>
      <c r="H144" s="46" t="s">
        <v>219</v>
      </c>
    </row>
    <row r="145" spans="1:8" ht="18" customHeight="1">
      <c r="A145" s="388" t="s">
        <v>460</v>
      </c>
      <c r="B145" s="2018">
        <f>'[8]P151--153socR10'!B145</f>
        <v>3.5433070866141732E-2</v>
      </c>
      <c r="C145" s="396" t="str">
        <f>'[8]P151--153socR10'!C145</f>
        <v>…</v>
      </c>
      <c r="D145" s="32"/>
      <c r="E145" s="32"/>
      <c r="F145" s="32">
        <f>'[8]P151--153socR10'!F145</f>
        <v>45</v>
      </c>
      <c r="G145" s="32" t="str">
        <f>'[8]P151--153socR10'!G145</f>
        <v>…</v>
      </c>
      <c r="H145" s="46" t="s">
        <v>220</v>
      </c>
    </row>
    <row r="146" spans="1:8" ht="18" customHeight="1">
      <c r="A146" s="51" t="s">
        <v>461</v>
      </c>
      <c r="B146" s="2019">
        <f>'[8]P151--153socR10'!B146</f>
        <v>0</v>
      </c>
      <c r="C146" s="271" t="str">
        <f>'[8]P151--153socR10'!C146</f>
        <v>…</v>
      </c>
      <c r="D146" s="1766"/>
      <c r="E146" s="1766"/>
      <c r="F146" s="271">
        <f>'[8]P151--153socR10'!F146</f>
        <v>0</v>
      </c>
      <c r="G146" s="38" t="str">
        <f>'[8]P151--153socR10'!G146</f>
        <v>…</v>
      </c>
      <c r="H146" s="59" t="s">
        <v>221</v>
      </c>
    </row>
    <row r="147" spans="1:8" ht="18" customHeight="1">
      <c r="A147" s="51" t="s">
        <v>125</v>
      </c>
      <c r="B147" s="2019">
        <f>'[8]P151--153socR10'!B147</f>
        <v>3.2432432432432434E-2</v>
      </c>
      <c r="C147" s="271" t="str">
        <f>'[8]P151--153socR10'!C147</f>
        <v>…</v>
      </c>
      <c r="D147" s="50"/>
      <c r="E147" s="1766"/>
      <c r="F147" s="271">
        <f>'[8]P151--153socR10'!F147</f>
        <v>12</v>
      </c>
      <c r="G147" s="38" t="str">
        <f>'[8]P151--153socR10'!G147</f>
        <v>…</v>
      </c>
      <c r="H147" s="59" t="s">
        <v>439</v>
      </c>
    </row>
    <row r="148" spans="1:8" ht="18" customHeight="1">
      <c r="A148" s="395" t="s">
        <v>13</v>
      </c>
      <c r="B148" s="2018">
        <f>'[8]P151--153socR10'!B148</f>
        <v>3.896103896103896E-2</v>
      </c>
      <c r="C148" s="391" t="str">
        <f>'[8]P151--153socR10'!C148</f>
        <v>…</v>
      </c>
      <c r="D148" s="65"/>
      <c r="E148" s="32"/>
      <c r="F148" s="391">
        <f>'[8]P151--153socR10'!F148</f>
        <v>3</v>
      </c>
      <c r="G148" s="32" t="str">
        <f>'[8]P151--153socR10'!G148</f>
        <v>…</v>
      </c>
      <c r="H148" s="397" t="s">
        <v>222</v>
      </c>
    </row>
    <row r="149" spans="1:8" ht="18" customHeight="1" thickBot="1">
      <c r="A149" s="1195" t="s">
        <v>85</v>
      </c>
      <c r="B149" s="2020">
        <f>'[8]P151--153socR10'!B149</f>
        <v>3.8461538461538464E-2</v>
      </c>
      <c r="C149" s="1197" t="str">
        <f>'[8]P151--153socR10'!C149</f>
        <v>…</v>
      </c>
      <c r="D149" s="1296"/>
      <c r="E149" s="1296"/>
      <c r="F149" s="1197">
        <f>'[8]P151--153socR10'!F149</f>
        <v>1</v>
      </c>
      <c r="G149" s="1296" t="str">
        <f>'[8]P151--153socR10'!G149</f>
        <v>…</v>
      </c>
      <c r="H149" s="1198" t="s">
        <v>223</v>
      </c>
    </row>
    <row r="150" spans="1:8" ht="13.5" customHeight="1" thickTop="1">
      <c r="A150" s="98" t="s">
        <v>462</v>
      </c>
      <c r="B150" s="98"/>
      <c r="C150" s="98"/>
      <c r="D150" s="98"/>
      <c r="E150" s="7"/>
      <c r="F150" s="7"/>
      <c r="G150" s="7"/>
      <c r="H150" s="7"/>
    </row>
    <row r="151" spans="1:8" ht="13.5" customHeight="1">
      <c r="A151" s="98" t="s">
        <v>95</v>
      </c>
      <c r="B151" s="98"/>
      <c r="C151" s="98"/>
      <c r="D151" s="98"/>
      <c r="E151" s="7"/>
      <c r="F151" s="7"/>
      <c r="G151" s="7"/>
      <c r="H151" s="118" t="s">
        <v>224</v>
      </c>
    </row>
    <row r="152" spans="1:8" ht="13.5" customHeight="1">
      <c r="A152" s="98" t="s">
        <v>463</v>
      </c>
      <c r="B152" s="98"/>
      <c r="C152" s="98"/>
      <c r="D152" s="98"/>
      <c r="E152" s="7"/>
      <c r="F152" s="7"/>
      <c r="G152" s="7"/>
      <c r="H152" s="118" t="s">
        <v>464</v>
      </c>
    </row>
    <row r="153" spans="1:8" ht="15.95" customHeight="1">
      <c r="A153" s="98"/>
      <c r="B153" s="98"/>
      <c r="C153" s="98"/>
      <c r="D153" s="98"/>
      <c r="E153" s="7"/>
      <c r="F153" s="7"/>
      <c r="G153" s="7"/>
      <c r="H153" s="118"/>
    </row>
    <row r="154" spans="1:8" ht="18" customHeight="1">
      <c r="A154" s="2300" t="s">
        <v>160</v>
      </c>
      <c r="B154" s="2300"/>
      <c r="C154" s="7"/>
      <c r="D154" s="7"/>
      <c r="E154" s="7"/>
      <c r="F154" s="7"/>
      <c r="G154" s="7"/>
      <c r="H154" s="107" t="s">
        <v>226</v>
      </c>
    </row>
    <row r="155" spans="1:8" ht="18" customHeight="1" thickBot="1">
      <c r="A155" s="2301" t="s">
        <v>560</v>
      </c>
      <c r="B155" s="2301"/>
      <c r="C155" s="2301"/>
      <c r="D155" s="7"/>
      <c r="E155" s="7"/>
      <c r="F155" s="7"/>
      <c r="G155" s="7"/>
      <c r="H155" s="133" t="s">
        <v>562</v>
      </c>
    </row>
    <row r="156" spans="1:8" ht="18" customHeight="1" thickTop="1">
      <c r="A156" s="1212"/>
      <c r="B156" s="2298" t="s">
        <v>188</v>
      </c>
      <c r="C156" s="2298"/>
      <c r="D156" s="1213"/>
      <c r="E156" s="1174"/>
      <c r="F156" s="2294" t="s">
        <v>187</v>
      </c>
      <c r="G156" s="2294"/>
      <c r="H156" s="1174"/>
    </row>
    <row r="157" spans="1:8" ht="18" customHeight="1">
      <c r="A157" s="130"/>
      <c r="B157" s="2299" t="s">
        <v>10</v>
      </c>
      <c r="C157" s="2299"/>
      <c r="D157" s="143"/>
      <c r="E157" s="1596"/>
      <c r="F157" s="2299" t="s">
        <v>14</v>
      </c>
      <c r="G157" s="2299"/>
      <c r="H157" s="1596"/>
    </row>
    <row r="158" spans="1:8" ht="18" customHeight="1">
      <c r="A158" s="130"/>
      <c r="B158" s="1097">
        <v>2017</v>
      </c>
      <c r="C158" s="1097">
        <v>2016</v>
      </c>
      <c r="D158" s="1097"/>
      <c r="E158" s="1097"/>
      <c r="F158" s="1097">
        <v>2017</v>
      </c>
      <c r="G158" s="1097">
        <v>2016</v>
      </c>
      <c r="H158" s="1596"/>
    </row>
    <row r="159" spans="1:8" ht="30" customHeight="1">
      <c r="A159" s="105" t="s">
        <v>161</v>
      </c>
      <c r="B159" s="2021">
        <f>'[8]P151--153socR10'!B159</f>
        <v>1.9661119412047328E-2</v>
      </c>
      <c r="C159" s="480">
        <f>'[8]P151--153socR10'!C159</f>
        <v>1.9449245563837324E-2</v>
      </c>
      <c r="D159" s="1827"/>
      <c r="E159" s="1827"/>
      <c r="F159" s="195">
        <f>'[8]P151--153socR10'!F159</f>
        <v>59582</v>
      </c>
      <c r="G159" s="1827">
        <f>'[8]P151--153socR10'!G159</f>
        <v>58818</v>
      </c>
      <c r="H159" s="132" t="s">
        <v>225</v>
      </c>
    </row>
    <row r="160" spans="1:8" ht="18" customHeight="1" thickBot="1">
      <c r="A160" s="1199" t="s">
        <v>162</v>
      </c>
      <c r="B160" s="2042">
        <f>'[8]P151--153socR10'!B160</f>
        <v>7.627518600909349E-3</v>
      </c>
      <c r="C160" s="1200">
        <f>'[8]P151--153socR10'!C160</f>
        <v>7.2738720936158597E-3</v>
      </c>
      <c r="D160" s="1828"/>
      <c r="E160" s="1828"/>
      <c r="F160" s="1203">
        <f>'[8]P151--153socR10'!F160</f>
        <v>49762</v>
      </c>
      <c r="G160" s="1828">
        <f>'[8]P151--153socR10'!G160</f>
        <v>44245</v>
      </c>
      <c r="H160" s="1204" t="s">
        <v>427</v>
      </c>
    </row>
    <row r="161" spans="1:8" ht="15" customHeight="1" thickTop="1">
      <c r="A161" s="102" t="s">
        <v>440</v>
      </c>
      <c r="B161" s="7"/>
      <c r="C161" s="7"/>
      <c r="D161" s="7"/>
      <c r="E161" s="7"/>
      <c r="F161" s="7"/>
      <c r="G161" s="7"/>
      <c r="H161" s="118" t="s">
        <v>429</v>
      </c>
    </row>
    <row r="162" spans="1:8" ht="15" customHeight="1">
      <c r="A162" s="924" t="s">
        <v>403</v>
      </c>
      <c r="B162" s="925"/>
      <c r="C162" s="925"/>
      <c r="D162" s="925"/>
      <c r="E162" s="925"/>
      <c r="F162" s="925"/>
      <c r="G162" s="925"/>
      <c r="H162" s="926" t="s">
        <v>606</v>
      </c>
    </row>
    <row r="163" spans="1:8" ht="13.5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449" t="s">
        <v>558</v>
      </c>
      <c r="B164" s="20"/>
      <c r="C164" s="20"/>
      <c r="D164" s="7"/>
      <c r="E164" s="7"/>
      <c r="F164" s="7"/>
      <c r="G164" s="7"/>
      <c r="H164" s="133" t="s">
        <v>559</v>
      </c>
    </row>
    <row r="165" spans="1:8" ht="18" customHeight="1" thickBot="1">
      <c r="A165" s="28" t="s">
        <v>465</v>
      </c>
      <c r="B165" s="20"/>
      <c r="C165" s="20"/>
      <c r="D165" s="7"/>
      <c r="E165" s="7"/>
      <c r="F165" s="7"/>
      <c r="G165" s="7"/>
      <c r="H165" s="133" t="s">
        <v>466</v>
      </c>
    </row>
    <row r="166" spans="1:8" ht="18" customHeight="1" thickTop="1">
      <c r="A166" s="1210"/>
      <c r="B166" s="2298" t="s">
        <v>188</v>
      </c>
      <c r="C166" s="2298"/>
      <c r="D166" s="1594" t="s">
        <v>435</v>
      </c>
      <c r="E166" s="2298" t="s">
        <v>188</v>
      </c>
      <c r="F166" s="2298"/>
      <c r="G166" s="1594" t="s">
        <v>187</v>
      </c>
      <c r="H166" s="1209"/>
    </row>
    <row r="167" spans="1:8" ht="18" customHeight="1">
      <c r="A167" s="31"/>
      <c r="B167" s="2299" t="s">
        <v>10</v>
      </c>
      <c r="C167" s="2299"/>
      <c r="D167" s="1596" t="s">
        <v>428</v>
      </c>
      <c r="E167" s="2299" t="s">
        <v>10</v>
      </c>
      <c r="F167" s="2299"/>
      <c r="G167" s="1596" t="s">
        <v>14</v>
      </c>
      <c r="H167" s="136"/>
    </row>
    <row r="168" spans="1:8" ht="18" customHeight="1">
      <c r="A168" s="1101" t="s">
        <v>1222</v>
      </c>
      <c r="B168" s="1124"/>
      <c r="C168" s="74"/>
      <c r="D168" s="74"/>
      <c r="E168" s="74"/>
      <c r="F168" s="74"/>
      <c r="G168" s="74"/>
      <c r="H168" s="397" t="s">
        <v>1223</v>
      </c>
    </row>
    <row r="169" spans="1:8" ht="30">
      <c r="A169" s="134" t="s">
        <v>161</v>
      </c>
      <c r="B169" s="2303">
        <f>'[8]P151--153socR10'!B169:C169</f>
        <v>6.1724769229326397E-3</v>
      </c>
      <c r="C169" s="2303"/>
      <c r="D169" s="1123">
        <f>'[8]P151--153socR10'!D169</f>
        <v>12505</v>
      </c>
      <c r="E169" s="2303">
        <f>'[8]P151--153socR10'!E169:F169</f>
        <v>5.8594178620805688E-3</v>
      </c>
      <c r="F169" s="2303"/>
      <c r="G169" s="243">
        <f>'[8]P151--153socR10'!G169</f>
        <v>801</v>
      </c>
      <c r="H169" s="135" t="s">
        <v>225</v>
      </c>
    </row>
    <row r="170" spans="1:8" ht="18" customHeight="1">
      <c r="A170" s="73" t="s">
        <v>162</v>
      </c>
      <c r="B170" s="2292">
        <f>'[8]P151--153socR10'!B170:C170</f>
        <v>1.9091790413531095E-3</v>
      </c>
      <c r="C170" s="2292"/>
      <c r="D170" s="243">
        <f>'[8]P151--153socR10'!D170</f>
        <v>3275</v>
      </c>
      <c r="E170" s="2292">
        <f>'[8]P151--153socR10'!E170:F170</f>
        <v>1.5565363867033413E-3</v>
      </c>
      <c r="F170" s="2292"/>
      <c r="G170" s="242">
        <f>'[8]P151--153socR10'!G170</f>
        <v>219</v>
      </c>
      <c r="H170" s="109" t="s">
        <v>427</v>
      </c>
    </row>
    <row r="171" spans="1:8" ht="15" customHeight="1">
      <c r="A171" s="93"/>
      <c r="B171" s="1119"/>
      <c r="C171" s="1119"/>
      <c r="D171" s="1120"/>
      <c r="E171" s="1119"/>
      <c r="F171" s="1119"/>
      <c r="G171" s="1121"/>
      <c r="H171" s="1122"/>
    </row>
    <row r="172" spans="1:8" ht="15" customHeight="1">
      <c r="A172" s="1102" t="s">
        <v>1224</v>
      </c>
      <c r="B172" s="723"/>
      <c r="C172" s="262"/>
      <c r="D172" s="262"/>
      <c r="E172" s="262"/>
      <c r="F172" s="262"/>
      <c r="G172" s="262"/>
      <c r="H172" s="1125" t="s">
        <v>1225</v>
      </c>
    </row>
    <row r="173" spans="1:8" ht="30">
      <c r="A173" s="134" t="s">
        <v>161</v>
      </c>
      <c r="B173" s="2292">
        <f>'[8]P151--153socR10'!B173:C173</f>
        <v>6.4401158760135349E-3</v>
      </c>
      <c r="C173" s="2292"/>
      <c r="D173" s="244">
        <f>'[8]P151--153socR10'!D173</f>
        <v>14817</v>
      </c>
      <c r="E173" s="2292">
        <f>'[8]P151--153socR10'!E173:F173</f>
        <v>6.2464430929149838E-3</v>
      </c>
      <c r="F173" s="2292"/>
      <c r="G173" s="195">
        <f>'[8]P151--153socR10'!G173</f>
        <v>911</v>
      </c>
      <c r="H173" s="135" t="s">
        <v>225</v>
      </c>
    </row>
    <row r="174" spans="1:8" ht="18" customHeight="1" thickBot="1">
      <c r="A174" s="1199" t="s">
        <v>162</v>
      </c>
      <c r="B174" s="2293">
        <f>'[8]P151--153socR10'!B174:C174</f>
        <v>2.3764085715144031E-3</v>
      </c>
      <c r="C174" s="2293"/>
      <c r="D174" s="1203">
        <f>'[8]P151--153socR10'!D174</f>
        <v>4509</v>
      </c>
      <c r="E174" s="2293">
        <f>'[8]P151--153socR10'!E174:F174</f>
        <v>1.7079022043235844E-3</v>
      </c>
      <c r="F174" s="2293"/>
      <c r="G174" s="1205">
        <f>'[8]P151--153socR10'!G174</f>
        <v>257</v>
      </c>
      <c r="H174" s="1204" t="s">
        <v>427</v>
      </c>
    </row>
    <row r="175" spans="1:8" ht="15" customHeight="1" thickTop="1">
      <c r="A175" s="102" t="s">
        <v>437</v>
      </c>
      <c r="B175" s="7"/>
      <c r="C175" s="7"/>
      <c r="D175" s="7"/>
      <c r="E175" s="7"/>
      <c r="F175" s="7"/>
      <c r="G175" s="7"/>
      <c r="H175" s="118" t="s">
        <v>429</v>
      </c>
    </row>
    <row r="176" spans="1:8" ht="15" customHeight="1">
      <c r="A176" s="102" t="s">
        <v>431</v>
      </c>
      <c r="B176" s="7"/>
      <c r="C176" s="7"/>
      <c r="D176" s="7"/>
      <c r="E176" s="7"/>
      <c r="F176" s="7"/>
      <c r="G176" s="7"/>
      <c r="H176" s="118" t="s">
        <v>430</v>
      </c>
    </row>
    <row r="177" spans="1:8" ht="15" customHeight="1">
      <c r="A177" s="102" t="s">
        <v>403</v>
      </c>
      <c r="B177" s="7"/>
      <c r="C177" s="7"/>
      <c r="D177" s="7"/>
      <c r="E177" s="7"/>
      <c r="F177" s="7"/>
      <c r="G177" s="7"/>
      <c r="H177" s="118" t="s">
        <v>606</v>
      </c>
    </row>
    <row r="178" spans="1:8" ht="18" customHeight="1" thickBot="1">
      <c r="A178" s="924"/>
      <c r="B178" s="925"/>
      <c r="C178" s="925"/>
      <c r="D178" s="925"/>
      <c r="E178" s="925"/>
      <c r="F178" s="925"/>
      <c r="G178" s="925"/>
      <c r="H178" s="926"/>
    </row>
    <row r="179" spans="1:8" ht="13.5" thickTop="1">
      <c r="A179" s="927"/>
      <c r="B179" s="942"/>
      <c r="C179" s="942"/>
      <c r="D179" s="942"/>
      <c r="E179" s="942"/>
      <c r="F179" s="942"/>
      <c r="G179" s="942"/>
      <c r="H179" s="943"/>
    </row>
  </sheetData>
  <mergeCells count="58">
    <mergeCell ref="Q24:R24"/>
    <mergeCell ref="L56:N56"/>
    <mergeCell ref="D13:E13"/>
    <mergeCell ref="F17:H17"/>
    <mergeCell ref="F30:H30"/>
    <mergeCell ref="E46:G46"/>
    <mergeCell ref="B8:C8"/>
    <mergeCell ref="D8:E8"/>
    <mergeCell ref="F8:G8"/>
    <mergeCell ref="B9:C9"/>
    <mergeCell ref="D9:E9"/>
    <mergeCell ref="F9:G9"/>
    <mergeCell ref="B19:C19"/>
    <mergeCell ref="D19:E19"/>
    <mergeCell ref="F19:G19"/>
    <mergeCell ref="B20:C20"/>
    <mergeCell ref="D20:E20"/>
    <mergeCell ref="F20:G20"/>
    <mergeCell ref="B32:C32"/>
    <mergeCell ref="D32:E32"/>
    <mergeCell ref="F32:G32"/>
    <mergeCell ref="B33:C33"/>
    <mergeCell ref="D33:E33"/>
    <mergeCell ref="F33:G33"/>
    <mergeCell ref="E65:G65"/>
    <mergeCell ref="E82:G82"/>
    <mergeCell ref="B100:C100"/>
    <mergeCell ref="D100:E100"/>
    <mergeCell ref="F100:G100"/>
    <mergeCell ref="B101:C101"/>
    <mergeCell ref="D101:E101"/>
    <mergeCell ref="F101:G101"/>
    <mergeCell ref="B124:C124"/>
    <mergeCell ref="F124:G124"/>
    <mergeCell ref="B125:C125"/>
    <mergeCell ref="F125:G125"/>
    <mergeCell ref="B139:C139"/>
    <mergeCell ref="F139:G139"/>
    <mergeCell ref="B140:C140"/>
    <mergeCell ref="F140:G140"/>
    <mergeCell ref="A154:B154"/>
    <mergeCell ref="A155:C155"/>
    <mergeCell ref="B156:C156"/>
    <mergeCell ref="F156:G156"/>
    <mergeCell ref="B157:C157"/>
    <mergeCell ref="F157:G157"/>
    <mergeCell ref="B166:C166"/>
    <mergeCell ref="E166:F166"/>
    <mergeCell ref="B167:C167"/>
    <mergeCell ref="E167:F167"/>
    <mergeCell ref="B169:C169"/>
    <mergeCell ref="E169:F169"/>
    <mergeCell ref="B170:C170"/>
    <mergeCell ref="E170:F170"/>
    <mergeCell ref="B173:C173"/>
    <mergeCell ref="E173:F173"/>
    <mergeCell ref="B174:C174"/>
    <mergeCell ref="E174:F174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>
  <sheetPr codeName="Feuil64"/>
  <dimension ref="A1:N306"/>
  <sheetViews>
    <sheetView showGridLines="0" topLeftCell="A88" zoomScaleNormal="100" workbookViewId="0">
      <selection activeCell="G110" sqref="G110"/>
    </sheetView>
  </sheetViews>
  <sheetFormatPr baseColWidth="10" defaultColWidth="9.33203125" defaultRowHeight="12.75"/>
  <cols>
    <col min="1" max="1" width="25.1640625" style="81" customWidth="1"/>
    <col min="2" max="2" width="10.6640625" style="81" customWidth="1"/>
    <col min="3" max="3" width="10.33203125" style="81" customWidth="1"/>
    <col min="4" max="4" width="8.83203125" style="81" customWidth="1"/>
    <col min="5" max="6" width="9.83203125" style="81" customWidth="1"/>
    <col min="7" max="7" width="9.33203125" style="81" customWidth="1"/>
    <col min="8" max="8" width="9.83203125" style="81" customWidth="1"/>
    <col min="9" max="9" width="9.5" style="81" customWidth="1"/>
    <col min="10" max="10" width="9.6640625" style="81" customWidth="1"/>
    <col min="11" max="11" width="8.83203125" style="81" customWidth="1"/>
    <col min="12" max="12" width="8" style="81" customWidth="1"/>
    <col min="13" max="13" width="12.1640625" style="81" customWidth="1"/>
    <col min="14" max="16384" width="9.33203125" style="81"/>
  </cols>
  <sheetData>
    <row r="1" spans="1:13" ht="15" customHeight="1"/>
    <row r="2" spans="1:13" ht="21" customHeight="1">
      <c r="A2" s="260" t="s">
        <v>235</v>
      </c>
      <c r="M2" s="261" t="s">
        <v>236</v>
      </c>
    </row>
    <row r="3" spans="1:13" ht="18" customHeight="1">
      <c r="A3" s="262"/>
    </row>
    <row r="4" spans="1:13" ht="18" customHeight="1">
      <c r="A4" s="431" t="s">
        <v>122</v>
      </c>
      <c r="B4" s="427"/>
      <c r="C4" s="263"/>
      <c r="K4" s="427"/>
      <c r="L4" s="427"/>
      <c r="M4" s="428" t="s">
        <v>237</v>
      </c>
    </row>
    <row r="5" spans="1:13" s="263" customFormat="1" ht="18" customHeight="1">
      <c r="A5" s="719"/>
    </row>
    <row r="6" spans="1:13" ht="18" customHeight="1" thickBot="1">
      <c r="A6" s="150" t="s">
        <v>110</v>
      </c>
      <c r="M6" s="107" t="s">
        <v>238</v>
      </c>
    </row>
    <row r="7" spans="1:13" ht="15.95" customHeight="1" thickTop="1">
      <c r="A7" s="1218"/>
      <c r="B7" s="1218"/>
      <c r="C7" s="1218"/>
      <c r="D7" s="1594" t="s">
        <v>244</v>
      </c>
      <c r="E7" s="1218"/>
      <c r="F7" s="1218"/>
      <c r="G7" s="1218"/>
      <c r="H7" s="1218"/>
      <c r="I7" s="1594" t="s">
        <v>243</v>
      </c>
      <c r="J7" s="1218"/>
      <c r="K7" s="1219"/>
      <c r="L7" s="1219"/>
      <c r="M7" s="1218"/>
    </row>
    <row r="8" spans="1:13" ht="15.95" customHeight="1">
      <c r="A8" s="95" t="s">
        <v>68</v>
      </c>
      <c r="B8" s="143"/>
      <c r="C8" s="143"/>
      <c r="D8" s="1596" t="s">
        <v>148</v>
      </c>
      <c r="E8" s="143"/>
      <c r="F8" s="1596"/>
      <c r="G8" s="143"/>
      <c r="H8" s="143"/>
      <c r="I8" s="1596" t="s">
        <v>182</v>
      </c>
      <c r="J8" s="143"/>
      <c r="K8" s="143"/>
      <c r="L8" s="143"/>
      <c r="M8" s="144" t="s">
        <v>239</v>
      </c>
    </row>
    <row r="9" spans="1:13" ht="15" customHeight="1">
      <c r="A9" s="95"/>
      <c r="B9" s="31"/>
      <c r="C9" s="1097" t="s">
        <v>1220</v>
      </c>
      <c r="E9" s="1097" t="s">
        <v>1252</v>
      </c>
      <c r="F9" s="1097"/>
      <c r="G9" s="1097"/>
      <c r="H9" s="1097" t="s">
        <v>1220</v>
      </c>
      <c r="I9" s="264"/>
      <c r="J9" s="1097" t="s">
        <v>1252</v>
      </c>
      <c r="K9" s="140"/>
      <c r="L9" s="140"/>
      <c r="M9" s="145"/>
    </row>
    <row r="10" spans="1:13" ht="23.1" customHeight="1">
      <c r="A10" s="121" t="s">
        <v>872</v>
      </c>
      <c r="B10" s="232"/>
      <c r="C10" s="247">
        <f>'[6]P154--158écoR10'!C10</f>
        <v>53.7</v>
      </c>
      <c r="D10" s="247"/>
      <c r="E10" s="2185">
        <f>'[6]P154--158écoR10'!E10</f>
        <v>0</v>
      </c>
      <c r="F10" s="721"/>
      <c r="G10" s="277"/>
      <c r="H10" s="721">
        <f>'[6]P154--158écoR10'!H10</f>
        <v>28.8</v>
      </c>
      <c r="I10" s="247"/>
      <c r="J10" s="721">
        <f>'[6]P154--158écoR10'!J10</f>
        <v>7.1</v>
      </c>
      <c r="K10" s="721"/>
      <c r="L10" s="721"/>
      <c r="M10" s="145" t="s">
        <v>240</v>
      </c>
    </row>
    <row r="11" spans="1:13" ht="23.1" customHeight="1">
      <c r="A11" s="269" t="s">
        <v>446</v>
      </c>
      <c r="B11" s="269"/>
      <c r="C11" s="247">
        <f>'[6]P154--158écoR10'!C11</f>
        <v>1.9</v>
      </c>
      <c r="D11" s="247"/>
      <c r="E11" s="2185">
        <f>'[6]P154--158écoR10'!E11</f>
        <v>0</v>
      </c>
      <c r="F11" s="247"/>
      <c r="G11" s="271"/>
      <c r="H11" s="247">
        <f>'[6]P154--158écoR10'!H11</f>
        <v>1.2</v>
      </c>
      <c r="I11" s="268"/>
      <c r="J11" s="247">
        <f>'[6]P154--158écoR10'!J11</f>
        <v>0.4</v>
      </c>
      <c r="K11" s="247"/>
      <c r="L11" s="247"/>
      <c r="M11" s="512" t="s">
        <v>449</v>
      </c>
    </row>
    <row r="12" spans="1:13" ht="23.1" customHeight="1">
      <c r="A12" s="269" t="s">
        <v>447</v>
      </c>
      <c r="B12" s="269"/>
      <c r="C12" s="247">
        <f>'[6]P154--158écoR10'!C12</f>
        <v>38.799999999999997</v>
      </c>
      <c r="D12" s="268"/>
      <c r="E12" s="2185">
        <f>'[6]P154--158écoR10'!E12</f>
        <v>0</v>
      </c>
      <c r="F12" s="247"/>
      <c r="G12" s="271"/>
      <c r="H12" s="247">
        <f>'[6]P154--158écoR10'!H12</f>
        <v>9.6</v>
      </c>
      <c r="I12" s="268"/>
      <c r="J12" s="247">
        <f>'[6]P154--158écoR10'!J12</f>
        <v>1.1000000000000001</v>
      </c>
      <c r="K12" s="247"/>
      <c r="L12" s="247"/>
      <c r="M12" s="512" t="s">
        <v>450</v>
      </c>
    </row>
    <row r="13" spans="1:13" ht="23.1" customHeight="1">
      <c r="A13" s="269" t="s">
        <v>448</v>
      </c>
      <c r="B13" s="269"/>
      <c r="C13" s="247">
        <f>'[6]P154--158écoR10'!C13</f>
        <v>13</v>
      </c>
      <c r="D13" s="268"/>
      <c r="E13" s="2185">
        <f>'[6]P154--158écoR10'!E13</f>
        <v>0</v>
      </c>
      <c r="F13" s="247"/>
      <c r="G13" s="271"/>
      <c r="H13" s="247">
        <f>'[6]P154--158écoR10'!H13</f>
        <v>18</v>
      </c>
      <c r="I13" s="247"/>
      <c r="J13" s="247">
        <f>'[6]P154--158écoR10'!J13</f>
        <v>5.6</v>
      </c>
      <c r="K13" s="247"/>
      <c r="L13" s="247"/>
      <c r="M13" s="512" t="s">
        <v>451</v>
      </c>
    </row>
    <row r="14" spans="1:13" ht="23.1" customHeight="1">
      <c r="A14" s="46" t="s">
        <v>70</v>
      </c>
      <c r="B14" s="269"/>
      <c r="C14" s="2185">
        <f>'[6]P154--158écoR10'!C14</f>
        <v>0</v>
      </c>
      <c r="D14" s="2185"/>
      <c r="E14" s="2185">
        <f>'[6]P154--158écoR10'!E14</f>
        <v>0</v>
      </c>
      <c r="F14" s="2185"/>
      <c r="G14" s="2185"/>
      <c r="H14" s="2185">
        <f>'[6]P154--158écoR10'!H14</f>
        <v>0</v>
      </c>
      <c r="I14" s="2185"/>
      <c r="J14" s="2185">
        <f>'[6]P154--158écoR10'!J14</f>
        <v>0</v>
      </c>
      <c r="K14" s="247"/>
      <c r="L14" s="247"/>
      <c r="M14" s="147" t="s">
        <v>241</v>
      </c>
    </row>
    <row r="15" spans="1:13" ht="23.1" customHeight="1">
      <c r="A15" s="46" t="s">
        <v>1099</v>
      </c>
      <c r="B15" s="269"/>
      <c r="C15" s="2185">
        <f>'[6]P154--158écoR10'!C15</f>
        <v>0</v>
      </c>
      <c r="D15" s="2185"/>
      <c r="E15" s="2185">
        <f>'[6]P154--158écoR10'!E15</f>
        <v>0</v>
      </c>
      <c r="F15" s="2185"/>
      <c r="G15" s="2185"/>
      <c r="H15" s="2185">
        <f>'[6]P154--158écoR10'!H15</f>
        <v>0</v>
      </c>
      <c r="I15" s="2185"/>
      <c r="J15" s="2185">
        <f>'[6]P154--158écoR10'!J15</f>
        <v>0</v>
      </c>
      <c r="K15" s="247"/>
      <c r="L15" s="247"/>
      <c r="M15" s="147" t="s">
        <v>1098</v>
      </c>
    </row>
    <row r="16" spans="1:13" ht="23.1" customHeight="1" thickBot="1">
      <c r="A16" s="2195" t="s">
        <v>71</v>
      </c>
      <c r="B16" s="2196"/>
      <c r="C16" s="2197">
        <f>'[6]P154--158écoR10'!C16</f>
        <v>0</v>
      </c>
      <c r="D16" s="2197"/>
      <c r="E16" s="2197">
        <f>'[6]P154--158écoR10'!E16</f>
        <v>0</v>
      </c>
      <c r="F16" s="2197"/>
      <c r="G16" s="2197"/>
      <c r="H16" s="2197">
        <f>'[6]P154--158écoR10'!H16</f>
        <v>0</v>
      </c>
      <c r="I16" s="2197"/>
      <c r="J16" s="2197">
        <f>'[6]P154--158écoR10'!J16</f>
        <v>0</v>
      </c>
      <c r="K16" s="2198"/>
      <c r="L16" s="2198"/>
      <c r="M16" s="2199" t="s">
        <v>242</v>
      </c>
    </row>
    <row r="17" spans="1:13" ht="18" customHeight="1" thickTop="1">
      <c r="A17" s="47"/>
      <c r="B17" s="237"/>
      <c r="C17" s="336"/>
      <c r="D17" s="336"/>
      <c r="E17" s="336"/>
      <c r="F17" s="336"/>
      <c r="G17" s="340"/>
      <c r="H17" s="336"/>
      <c r="I17" s="336"/>
      <c r="J17" s="336"/>
      <c r="K17" s="728"/>
      <c r="L17" s="728"/>
      <c r="M17" s="2085"/>
    </row>
    <row r="18" spans="1:13" ht="3.75" customHeight="1">
      <c r="A18" s="47"/>
      <c r="B18" s="237"/>
      <c r="C18" s="336"/>
      <c r="D18" s="336"/>
      <c r="E18" s="336"/>
      <c r="F18" s="336"/>
      <c r="G18" s="336"/>
      <c r="H18" s="336"/>
      <c r="I18" s="336"/>
      <c r="J18" s="336"/>
      <c r="K18" s="728"/>
      <c r="L18" s="728"/>
      <c r="M18" s="2085"/>
    </row>
    <row r="19" spans="1:13" ht="3.75" customHeight="1">
      <c r="A19" s="47"/>
      <c r="B19" s="237"/>
      <c r="C19" s="336"/>
      <c r="D19" s="336"/>
      <c r="E19" s="336"/>
      <c r="F19" s="336"/>
      <c r="G19" s="336"/>
      <c r="H19" s="336"/>
      <c r="I19" s="336"/>
      <c r="J19" s="336"/>
      <c r="K19" s="728"/>
      <c r="L19" s="728"/>
      <c r="M19" s="2085"/>
    </row>
    <row r="20" spans="1:13" ht="3.75" customHeight="1">
      <c r="A20" s="47"/>
      <c r="B20" s="237"/>
      <c r="C20" s="336"/>
      <c r="D20" s="336"/>
      <c r="E20" s="336"/>
      <c r="F20" s="336"/>
      <c r="G20" s="336"/>
      <c r="H20" s="336"/>
      <c r="I20" s="336"/>
      <c r="J20" s="336"/>
      <c r="K20" s="728"/>
      <c r="L20" s="728"/>
      <c r="M20" s="2085"/>
    </row>
    <row r="21" spans="1:13" ht="3.75" customHeight="1">
      <c r="A21" s="102"/>
      <c r="C21" s="82"/>
      <c r="D21" s="82"/>
      <c r="E21" s="82"/>
      <c r="F21" s="82"/>
      <c r="M21" s="265"/>
    </row>
    <row r="22" spans="1:13" ht="18" customHeight="1" thickBot="1">
      <c r="A22" s="262" t="s">
        <v>165</v>
      </c>
      <c r="M22" s="114" t="s">
        <v>247</v>
      </c>
    </row>
    <row r="23" spans="1:13" ht="15.95" customHeight="1" thickTop="1">
      <c r="A23" s="1221"/>
      <c r="B23" s="1615"/>
      <c r="C23" s="2333" t="s">
        <v>250</v>
      </c>
      <c r="D23" s="2333"/>
      <c r="E23" s="1615"/>
      <c r="F23" s="2333" t="s">
        <v>249</v>
      </c>
      <c r="G23" s="2333"/>
      <c r="H23" s="1615"/>
      <c r="I23" s="2333" t="s">
        <v>248</v>
      </c>
      <c r="J23" s="2333"/>
      <c r="K23" s="1219"/>
      <c r="L23" s="1219"/>
      <c r="M23" s="1218"/>
    </row>
    <row r="24" spans="1:13" ht="15.95" customHeight="1">
      <c r="A24" s="232"/>
      <c r="B24" s="69"/>
      <c r="C24" s="2302" t="s">
        <v>83</v>
      </c>
      <c r="D24" s="2302"/>
      <c r="E24" s="69"/>
      <c r="F24" s="2302" t="s">
        <v>82</v>
      </c>
      <c r="G24" s="2302"/>
      <c r="H24" s="69"/>
      <c r="I24" s="2302" t="s">
        <v>81</v>
      </c>
      <c r="J24" s="2302"/>
      <c r="K24" s="69"/>
      <c r="L24" s="69"/>
      <c r="M24" s="142"/>
    </row>
    <row r="25" spans="1:13" ht="15" customHeight="1">
      <c r="A25" s="269"/>
      <c r="B25" s="1097"/>
      <c r="C25" s="1097">
        <v>2017</v>
      </c>
      <c r="D25" s="1097">
        <v>2016</v>
      </c>
      <c r="E25" s="69"/>
      <c r="F25" s="1097">
        <v>2017</v>
      </c>
      <c r="G25" s="1097">
        <v>2016</v>
      </c>
      <c r="H25" s="1597"/>
      <c r="I25" s="1097">
        <v>2017</v>
      </c>
      <c r="J25" s="1097">
        <v>2016</v>
      </c>
      <c r="K25" s="69"/>
      <c r="L25" s="69"/>
      <c r="M25" s="142"/>
    </row>
    <row r="26" spans="1:13" ht="23.1" customHeight="1" thickBot="1">
      <c r="A26" s="2200" t="s">
        <v>1228</v>
      </c>
      <c r="B26" s="2201"/>
      <c r="C26" s="2202">
        <f>'[6]P154--158écoR10'!C26</f>
        <v>182.3</v>
      </c>
      <c r="D26" s="2203">
        <f>'[6]P154--158écoR10'!D26</f>
        <v>145</v>
      </c>
      <c r="E26" s="2202"/>
      <c r="F26" s="2202">
        <f>'[6]P154--158écoR10'!F26</f>
        <v>236.7</v>
      </c>
      <c r="G26" s="2202">
        <f>'[6]P154--158écoR10'!G26</f>
        <v>138.4</v>
      </c>
      <c r="H26" s="2202"/>
      <c r="I26" s="2203">
        <f>'[6]P154--158écoR10'!I26</f>
        <v>10.8</v>
      </c>
      <c r="J26" s="2202">
        <f>'[6]P154--158écoR10'!J26</f>
        <v>2.7</v>
      </c>
      <c r="K26" s="2204"/>
      <c r="L26" s="2204"/>
      <c r="M26" s="2204" t="s">
        <v>1229</v>
      </c>
    </row>
    <row r="27" spans="1:13" ht="6.75" customHeight="1" thickTop="1">
      <c r="A27" s="47"/>
      <c r="B27" s="728"/>
      <c r="C27" s="157"/>
      <c r="D27" s="157"/>
      <c r="E27" s="157"/>
      <c r="F27" s="157"/>
      <c r="G27" s="157"/>
      <c r="H27" s="157"/>
      <c r="I27" s="157"/>
      <c r="J27" s="157"/>
      <c r="K27" s="728"/>
      <c r="L27" s="728"/>
      <c r="M27" s="1098"/>
    </row>
    <row r="28" spans="1:13" ht="15" customHeight="1">
      <c r="A28" s="924" t="s">
        <v>404</v>
      </c>
      <c r="B28" s="924"/>
      <c r="C28" s="924"/>
      <c r="D28" s="695"/>
      <c r="E28" s="695"/>
      <c r="F28" s="695"/>
      <c r="G28" s="695"/>
      <c r="H28" s="695"/>
      <c r="I28" s="695"/>
      <c r="J28" s="695"/>
      <c r="K28" s="695"/>
      <c r="L28" s="695"/>
      <c r="M28" s="695" t="s">
        <v>405</v>
      </c>
    </row>
    <row r="29" spans="1:13" ht="18" customHeight="1">
      <c r="A29" s="456"/>
    </row>
    <row r="30" spans="1:13" ht="18" customHeight="1">
      <c r="A30" s="150" t="s">
        <v>111</v>
      </c>
      <c r="M30" s="107" t="s">
        <v>441</v>
      </c>
    </row>
    <row r="31" spans="1:13" ht="18" customHeight="1" thickBot="1">
      <c r="A31" s="723" t="s">
        <v>506</v>
      </c>
      <c r="M31" s="150" t="s">
        <v>392</v>
      </c>
    </row>
    <row r="32" spans="1:13" ht="15.95" customHeight="1" thickTop="1">
      <c r="A32" s="1220"/>
      <c r="B32" s="1220"/>
      <c r="C32" s="2294" t="s">
        <v>420</v>
      </c>
      <c r="D32" s="2294"/>
      <c r="E32" s="1220"/>
      <c r="F32" s="2294" t="s">
        <v>961</v>
      </c>
      <c r="G32" s="2294"/>
      <c r="H32" s="1220"/>
      <c r="I32" s="2294" t="s">
        <v>962</v>
      </c>
      <c r="J32" s="2294"/>
      <c r="K32" s="1220"/>
      <c r="L32" s="1594"/>
      <c r="M32" s="1218"/>
    </row>
    <row r="33" spans="1:14" ht="15.95" customHeight="1">
      <c r="A33" s="232"/>
      <c r="B33" s="69"/>
      <c r="C33" s="2302" t="s">
        <v>175</v>
      </c>
      <c r="D33" s="2302"/>
      <c r="E33" s="69"/>
      <c r="F33" s="2302" t="s">
        <v>963</v>
      </c>
      <c r="G33" s="2302"/>
      <c r="H33" s="69"/>
      <c r="I33" s="2302" t="s">
        <v>964</v>
      </c>
      <c r="J33" s="2302"/>
      <c r="K33" s="69"/>
      <c r="L33" s="615"/>
      <c r="M33" s="142"/>
      <c r="N33" s="722"/>
    </row>
    <row r="34" spans="1:14" ht="15" customHeight="1">
      <c r="A34" s="269"/>
      <c r="B34" s="239"/>
      <c r="C34" s="1097">
        <v>2017</v>
      </c>
      <c r="D34" s="1097">
        <v>2016</v>
      </c>
      <c r="E34" s="299"/>
      <c r="F34" s="1097">
        <v>2017</v>
      </c>
      <c r="G34" s="1097">
        <v>2016</v>
      </c>
      <c r="H34" s="299"/>
      <c r="I34" s="1097">
        <v>2017</v>
      </c>
      <c r="J34" s="1097">
        <v>2016</v>
      </c>
      <c r="K34" s="239"/>
      <c r="L34" s="32"/>
      <c r="M34" s="239"/>
      <c r="N34" s="722"/>
    </row>
    <row r="35" spans="1:14" ht="18" customHeight="1">
      <c r="A35" s="121" t="s">
        <v>15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186" t="s">
        <v>251</v>
      </c>
      <c r="N35" s="42"/>
    </row>
    <row r="36" spans="1:14" ht="18" customHeight="1">
      <c r="A36" s="269" t="s">
        <v>18</v>
      </c>
      <c r="B36" s="623"/>
      <c r="C36" s="2035">
        <f>'[6]P154--158écoR10'!C36</f>
        <v>10780</v>
      </c>
      <c r="D36" s="2035">
        <f>'[6]P154--158écoR10'!D36</f>
        <v>10349</v>
      </c>
      <c r="E36" s="2035"/>
      <c r="F36" s="2035">
        <f>'[6]P154--158écoR10'!F36</f>
        <v>1608</v>
      </c>
      <c r="G36" s="2035">
        <f>'[6]P154--158écoR10'!G36</f>
        <v>1511</v>
      </c>
      <c r="H36" s="2035"/>
      <c r="I36" s="2035">
        <f>'[6]P154--158écoR10'!I36</f>
        <v>8966</v>
      </c>
      <c r="J36" s="2035">
        <f>'[6]P154--158écoR10'!J36</f>
        <v>8604</v>
      </c>
      <c r="K36" s="623"/>
      <c r="L36" s="623"/>
      <c r="M36" s="139" t="s">
        <v>252</v>
      </c>
      <c r="N36" s="41"/>
    </row>
    <row r="37" spans="1:14" ht="18" customHeight="1">
      <c r="A37" s="269" t="s">
        <v>19</v>
      </c>
      <c r="B37" s="623"/>
      <c r="C37" s="2035">
        <f>'[6]P154--158écoR10'!C37</f>
        <v>183905</v>
      </c>
      <c r="D37" s="2035">
        <f>'[6]P154--158écoR10'!D37</f>
        <v>191234</v>
      </c>
      <c r="E37" s="2035"/>
      <c r="F37" s="2035">
        <f>'[6]P154--158écoR10'!F37</f>
        <v>37430</v>
      </c>
      <c r="G37" s="2035">
        <f>'[6]P154--158écoR10'!G37</f>
        <v>31630</v>
      </c>
      <c r="H37" s="2035"/>
      <c r="I37" s="2035">
        <f>'[6]P154--158écoR10'!I37</f>
        <v>141450</v>
      </c>
      <c r="J37" s="2035">
        <f>'[6]P154--158écoR10'!J37</f>
        <v>154063</v>
      </c>
      <c r="K37" s="623"/>
      <c r="L37" s="623"/>
      <c r="M37" s="139" t="s">
        <v>253</v>
      </c>
      <c r="N37" s="725"/>
    </row>
    <row r="38" spans="1:14" ht="18" customHeight="1">
      <c r="A38" s="46" t="s">
        <v>16</v>
      </c>
      <c r="B38" s="623"/>
      <c r="C38" s="2035"/>
      <c r="D38" s="2035"/>
      <c r="E38" s="2035"/>
      <c r="F38" s="2035"/>
      <c r="G38" s="2035"/>
      <c r="H38" s="2035"/>
      <c r="I38" s="2035"/>
      <c r="J38" s="2035"/>
      <c r="K38" s="623"/>
      <c r="L38" s="623"/>
      <c r="M38" s="166" t="s">
        <v>254</v>
      </c>
      <c r="N38" s="725"/>
    </row>
    <row r="39" spans="1:14" ht="18" customHeight="1">
      <c r="A39" s="269" t="s">
        <v>18</v>
      </c>
      <c r="B39" s="623"/>
      <c r="C39" s="2035">
        <f>'[6]P154--158écoR10'!C39</f>
        <v>60944</v>
      </c>
      <c r="D39" s="2035">
        <f>'[6]P154--158écoR10'!D39</f>
        <v>93629</v>
      </c>
      <c r="E39" s="2035"/>
      <c r="F39" s="2035">
        <f>'[6]P154--158écoR10'!F39</f>
        <v>20840</v>
      </c>
      <c r="G39" s="2035">
        <f>'[6]P154--158écoR10'!G39</f>
        <v>11557</v>
      </c>
      <c r="H39" s="2035"/>
      <c r="I39" s="2035">
        <f>'[6]P154--158écoR10'!I39</f>
        <v>40102</v>
      </c>
      <c r="J39" s="2035">
        <f>'[6]P154--158écoR10'!J39</f>
        <v>82067</v>
      </c>
      <c r="K39" s="623"/>
      <c r="L39" s="623"/>
      <c r="M39" s="139" t="s">
        <v>252</v>
      </c>
      <c r="N39" s="725"/>
    </row>
    <row r="40" spans="1:14" ht="18" customHeight="1">
      <c r="A40" s="269" t="s">
        <v>19</v>
      </c>
      <c r="B40" s="623"/>
      <c r="C40" s="2035">
        <f>'[6]P154--158écoR10'!C40</f>
        <v>162602</v>
      </c>
      <c r="D40" s="2035">
        <f>'[6]P154--158écoR10'!D40</f>
        <v>160833</v>
      </c>
      <c r="E40" s="2035"/>
      <c r="F40" s="2035">
        <f>'[6]P154--158écoR10'!F40</f>
        <v>62248</v>
      </c>
      <c r="G40" s="2035">
        <f>'[6]P154--158écoR10'!G40</f>
        <v>34630</v>
      </c>
      <c r="H40" s="2035"/>
      <c r="I40" s="2035">
        <f>'[6]P154--158écoR10'!I40</f>
        <v>100313</v>
      </c>
      <c r="J40" s="2035">
        <f>'[6]P154--158écoR10'!J40</f>
        <v>126143</v>
      </c>
      <c r="K40" s="623"/>
      <c r="L40" s="623"/>
      <c r="M40" s="139" t="s">
        <v>253</v>
      </c>
      <c r="N40" s="725"/>
    </row>
    <row r="41" spans="1:14" ht="18" customHeight="1">
      <c r="A41" s="46" t="s">
        <v>1271</v>
      </c>
      <c r="B41" s="623"/>
      <c r="C41" s="2035"/>
      <c r="D41" s="2035"/>
      <c r="E41" s="2035"/>
      <c r="F41" s="2035"/>
      <c r="G41" s="2035"/>
      <c r="H41" s="2035"/>
      <c r="I41" s="2035"/>
      <c r="J41" s="2035"/>
      <c r="K41" s="623"/>
      <c r="L41" s="623"/>
      <c r="M41" s="149" t="s">
        <v>1253</v>
      </c>
      <c r="N41" s="725"/>
    </row>
    <row r="42" spans="1:14" ht="18" customHeight="1">
      <c r="A42" s="269" t="s">
        <v>18</v>
      </c>
      <c r="B42" s="623"/>
      <c r="C42" s="2035">
        <f>'[6]P154--158écoR10'!C42</f>
        <v>241</v>
      </c>
      <c r="D42" s="2035">
        <f>'[6]P154--158écoR10'!D42</f>
        <v>189</v>
      </c>
      <c r="E42" s="2035"/>
      <c r="F42" s="2035">
        <f>'[6]P154--158écoR10'!F42</f>
        <v>21</v>
      </c>
      <c r="G42" s="2035">
        <f>'[6]P154--158écoR10'!G42</f>
        <v>17</v>
      </c>
      <c r="H42" s="2035"/>
      <c r="I42" s="510">
        <f>'[6]P154--158écoR10'!I42</f>
        <v>211</v>
      </c>
      <c r="J42" s="2035">
        <f>'[6]P154--158écoR10'!J42</f>
        <v>151</v>
      </c>
      <c r="K42" s="623"/>
      <c r="L42" s="623"/>
      <c r="M42" s="139" t="s">
        <v>252</v>
      </c>
      <c r="N42" s="725"/>
    </row>
    <row r="43" spans="1:14" ht="18" customHeight="1">
      <c r="A43" s="269" t="s">
        <v>19</v>
      </c>
      <c r="B43" s="623"/>
      <c r="C43" s="2035">
        <f>'[6]P154--158écoR10'!C43</f>
        <v>17060</v>
      </c>
      <c r="D43" s="2035">
        <f>'[6]P154--158écoR10'!D43</f>
        <v>8660</v>
      </c>
      <c r="E43" s="2035"/>
      <c r="F43" s="2035">
        <f>'[6]P154--158écoR10'!F43</f>
        <v>2914</v>
      </c>
      <c r="G43" s="2035">
        <f>'[6]P154--158écoR10'!G43</f>
        <v>672</v>
      </c>
      <c r="H43" s="2035"/>
      <c r="I43" s="2035">
        <f>'[6]P154--158écoR10'!I43</f>
        <v>13266</v>
      </c>
      <c r="J43" s="2035">
        <f>'[6]P154--158écoR10'!J43</f>
        <v>5906</v>
      </c>
      <c r="K43" s="623"/>
      <c r="L43" s="623"/>
      <c r="M43" s="139" t="s">
        <v>253</v>
      </c>
      <c r="N43" s="725"/>
    </row>
    <row r="44" spans="1:14" ht="18" customHeight="1">
      <c r="A44" s="46" t="s">
        <v>17</v>
      </c>
      <c r="B44" s="623"/>
      <c r="C44" s="2035"/>
      <c r="D44" s="2035"/>
      <c r="E44" s="2035"/>
      <c r="F44" s="2035"/>
      <c r="G44" s="2035"/>
      <c r="H44" s="2035"/>
      <c r="I44" s="2035"/>
      <c r="J44" s="2035"/>
      <c r="K44" s="623"/>
      <c r="L44" s="623"/>
      <c r="M44" s="149" t="s">
        <v>256</v>
      </c>
      <c r="N44" s="725"/>
    </row>
    <row r="45" spans="1:14" ht="18" customHeight="1">
      <c r="A45" s="269" t="s">
        <v>18</v>
      </c>
      <c r="B45" s="623"/>
      <c r="C45" s="2035">
        <f>'[6]P154--158écoR10'!C45</f>
        <v>2503</v>
      </c>
      <c r="D45" s="2035">
        <f>'[6]P154--158écoR10'!D45</f>
        <v>2597</v>
      </c>
      <c r="E45" s="2035"/>
      <c r="F45" s="2035">
        <f>'[6]P154--158écoR10'!F45</f>
        <v>146</v>
      </c>
      <c r="G45" s="2035">
        <f>'[6]P154--158écoR10'!G45</f>
        <v>161</v>
      </c>
      <c r="H45" s="2035"/>
      <c r="I45" s="2035">
        <f>'[6]P154--158écoR10'!I45</f>
        <v>2104</v>
      </c>
      <c r="J45" s="2035">
        <f>'[6]P154--158écoR10'!J45</f>
        <v>2157</v>
      </c>
      <c r="K45" s="623"/>
      <c r="L45" s="623"/>
      <c r="M45" s="139" t="s">
        <v>252</v>
      </c>
      <c r="N45" s="725"/>
    </row>
    <row r="46" spans="1:14" ht="18" customHeight="1">
      <c r="A46" s="269" t="s">
        <v>19</v>
      </c>
      <c r="B46" s="623"/>
      <c r="C46" s="2035">
        <f>'[6]P154--158écoR10'!C46</f>
        <v>158604</v>
      </c>
      <c r="D46" s="2035">
        <f>'[6]P154--158écoR10'!D46</f>
        <v>131209</v>
      </c>
      <c r="E46" s="2035"/>
      <c r="F46" s="2035">
        <f>'[6]P154--158écoR10'!F46</f>
        <v>9780</v>
      </c>
      <c r="G46" s="2035">
        <f>'[6]P154--158écoR10'!G46</f>
        <v>9658</v>
      </c>
      <c r="H46" s="2035"/>
      <c r="I46" s="2035">
        <f>'[6]P154--158écoR10'!I46</f>
        <v>130836</v>
      </c>
      <c r="J46" s="2035">
        <f>'[6]P154--158écoR10'!J46</f>
        <v>106215</v>
      </c>
      <c r="K46" s="623"/>
      <c r="L46" s="623"/>
      <c r="M46" s="139" t="s">
        <v>253</v>
      </c>
      <c r="N46" s="725"/>
    </row>
    <row r="47" spans="1:14" ht="18" customHeight="1">
      <c r="A47" s="46" t="s">
        <v>880</v>
      </c>
      <c r="B47" s="623"/>
      <c r="C47" s="2035"/>
      <c r="D47" s="2035"/>
      <c r="E47" s="2035"/>
      <c r="F47" s="2035"/>
      <c r="G47" s="2035"/>
      <c r="H47" s="2035"/>
      <c r="I47" s="2035"/>
      <c r="J47" s="2035"/>
      <c r="K47" s="623"/>
      <c r="L47" s="623"/>
      <c r="M47" s="149" t="s">
        <v>257</v>
      </c>
      <c r="N47" s="725"/>
    </row>
    <row r="48" spans="1:14" ht="18" customHeight="1">
      <c r="A48" s="46" t="s">
        <v>18</v>
      </c>
      <c r="B48" s="624"/>
      <c r="C48" s="2036">
        <f>'[6]P154--158écoR10'!C48</f>
        <v>74468</v>
      </c>
      <c r="D48" s="2036">
        <f>'[6]P154--158écoR10'!D48</f>
        <v>106764</v>
      </c>
      <c r="E48" s="2036"/>
      <c r="F48" s="2036">
        <f>'[6]P154--158écoR10'!F48</f>
        <v>22615</v>
      </c>
      <c r="G48" s="2036">
        <f>'[6]P154--158écoR10'!G48</f>
        <v>13246</v>
      </c>
      <c r="H48" s="2036"/>
      <c r="I48" s="2036">
        <f>'[6]P154--158écoR10'!I48</f>
        <v>51383</v>
      </c>
      <c r="J48" s="2036">
        <f>'[6]P154--158écoR10'!J48</f>
        <v>92979</v>
      </c>
      <c r="K48" s="624"/>
      <c r="L48" s="624"/>
      <c r="M48" s="149" t="s">
        <v>252</v>
      </c>
      <c r="N48" s="83"/>
    </row>
    <row r="49" spans="1:14" ht="18" customHeight="1" thickBot="1">
      <c r="A49" s="1196" t="s">
        <v>19</v>
      </c>
      <c r="B49" s="1628"/>
      <c r="C49" s="2037">
        <f>'[6]P154--158écoR10'!C49</f>
        <v>522171</v>
      </c>
      <c r="D49" s="2037">
        <f>'[6]P154--158écoR10'!D49</f>
        <v>491936</v>
      </c>
      <c r="E49" s="2037"/>
      <c r="F49" s="2037">
        <f>'[6]P154--158écoR10'!F49</f>
        <v>112372</v>
      </c>
      <c r="G49" s="2037">
        <f>'[6]P154--158écoR10'!G49</f>
        <v>76590</v>
      </c>
      <c r="H49" s="2037"/>
      <c r="I49" s="2037">
        <f>'[6]P154--158écoR10'!I49</f>
        <v>385865</v>
      </c>
      <c r="J49" s="2037">
        <f>'[6]P154--158écoR10'!J49</f>
        <v>392327</v>
      </c>
      <c r="K49" s="1628"/>
      <c r="L49" s="1628"/>
      <c r="M49" s="1267" t="s">
        <v>253</v>
      </c>
      <c r="N49" s="725"/>
    </row>
    <row r="50" spans="1:14" ht="15" customHeight="1" thickTop="1">
      <c r="A50" s="102" t="s">
        <v>406</v>
      </c>
      <c r="B50" s="102"/>
      <c r="K50" s="726"/>
      <c r="L50" s="726"/>
      <c r="M50" s="265" t="s">
        <v>408</v>
      </c>
      <c r="N50" s="725"/>
    </row>
    <row r="51" spans="1:14" ht="15" customHeight="1">
      <c r="A51" s="102" t="s">
        <v>407</v>
      </c>
      <c r="B51" s="102"/>
      <c r="K51" s="726"/>
      <c r="L51" s="726"/>
      <c r="M51" s="81" t="s">
        <v>409</v>
      </c>
      <c r="N51" s="725"/>
    </row>
    <row r="52" spans="1:14" ht="18" customHeight="1">
      <c r="A52" s="102"/>
      <c r="B52" s="102"/>
      <c r="K52" s="726"/>
      <c r="L52" s="726"/>
      <c r="N52" s="725"/>
    </row>
    <row r="53" spans="1:14" ht="18" customHeight="1">
      <c r="A53" s="431" t="s">
        <v>128</v>
      </c>
      <c r="B53" s="427"/>
      <c r="C53" s="263"/>
      <c r="E53" s="336"/>
      <c r="G53" s="66"/>
      <c r="K53" s="427"/>
      <c r="L53" s="427"/>
      <c r="M53" s="428" t="s">
        <v>258</v>
      </c>
      <c r="N53" s="83"/>
    </row>
    <row r="54" spans="1:14" s="263" customFormat="1" ht="9.9499999999999993" customHeight="1">
      <c r="A54" s="668"/>
      <c r="B54" s="20"/>
      <c r="E54" s="336"/>
      <c r="G54" s="66"/>
      <c r="K54" s="20"/>
      <c r="L54" s="20"/>
      <c r="M54" s="669"/>
    </row>
    <row r="55" spans="1:14" s="263" customFormat="1" ht="18" customHeight="1">
      <c r="A55" s="150" t="s">
        <v>112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107" t="s">
        <v>259</v>
      </c>
    </row>
    <row r="56" spans="1:14" ht="15.95" customHeight="1" thickBot="1">
      <c r="A56" s="103" t="s">
        <v>20</v>
      </c>
      <c r="M56" s="81" t="s">
        <v>260</v>
      </c>
    </row>
    <row r="57" spans="1:14" ht="15.95" customHeight="1" thickTop="1">
      <c r="A57" s="1387"/>
      <c r="B57" s="1322"/>
      <c r="C57" s="1322"/>
      <c r="D57" s="1323"/>
      <c r="E57" s="1323">
        <v>2017</v>
      </c>
      <c r="F57" s="1323"/>
      <c r="G57" s="1576"/>
      <c r="H57" s="1323">
        <v>2016</v>
      </c>
      <c r="I57" s="1316"/>
      <c r="J57" s="1318"/>
      <c r="K57" s="1319"/>
      <c r="L57" s="1319"/>
      <c r="M57" s="1316"/>
    </row>
    <row r="58" spans="1:14" ht="18" customHeight="1">
      <c r="A58" s="262" t="s">
        <v>949</v>
      </c>
      <c r="B58" s="69"/>
      <c r="C58" s="69"/>
      <c r="D58" s="615"/>
      <c r="E58" s="1875"/>
      <c r="F58" s="753"/>
      <c r="G58" s="1875"/>
      <c r="H58" s="1875"/>
      <c r="I58" s="615"/>
      <c r="J58" s="69"/>
      <c r="K58" s="69"/>
      <c r="L58" s="69"/>
      <c r="M58" s="133" t="s">
        <v>950</v>
      </c>
    </row>
    <row r="59" spans="1:14" ht="18" customHeight="1" thickBot="1">
      <c r="A59" s="1275" t="s">
        <v>965</v>
      </c>
      <c r="B59" s="1294"/>
      <c r="C59" s="1294"/>
      <c r="D59" s="1295"/>
      <c r="E59" s="1295">
        <f>'[9]P154--158écoR10'!E59</f>
        <v>380</v>
      </c>
      <c r="F59" s="1295"/>
      <c r="G59" s="1295"/>
      <c r="H59" s="1295">
        <f>'[9]P154--158écoR10'!H59</f>
        <v>327.39999999999998</v>
      </c>
      <c r="I59" s="1295"/>
      <c r="J59" s="1294"/>
      <c r="K59" s="1294"/>
      <c r="L59" s="1294"/>
      <c r="M59" s="1207" t="s">
        <v>966</v>
      </c>
    </row>
    <row r="60" spans="1:14" ht="42" customHeight="1" thickTop="1" thickBot="1">
      <c r="A60" s="693" t="s">
        <v>482</v>
      </c>
      <c r="B60" s="694"/>
      <c r="C60" s="694"/>
      <c r="D60" s="694"/>
      <c r="E60" s="694"/>
      <c r="F60" s="694"/>
      <c r="G60" s="694"/>
      <c r="H60" s="694"/>
      <c r="I60" s="694"/>
      <c r="J60" s="694"/>
      <c r="K60" s="694"/>
      <c r="L60" s="694"/>
      <c r="M60" s="694" t="s">
        <v>483</v>
      </c>
    </row>
    <row r="61" spans="1:14" ht="13.5" customHeight="1" thickTop="1">
      <c r="A61" s="993"/>
      <c r="B61" s="992"/>
      <c r="C61" s="992"/>
      <c r="D61" s="992"/>
      <c r="E61" s="992"/>
      <c r="F61" s="992"/>
      <c r="G61" s="992"/>
      <c r="H61" s="992"/>
      <c r="I61" s="992"/>
      <c r="J61" s="992"/>
      <c r="K61" s="992"/>
      <c r="L61" s="992"/>
      <c r="M61" s="992"/>
    </row>
    <row r="62" spans="1:14" ht="18" customHeight="1">
      <c r="A62" s="318"/>
      <c r="B62" s="302"/>
      <c r="C62" s="302"/>
      <c r="D62" s="302"/>
      <c r="E62" s="302"/>
      <c r="F62" s="302"/>
      <c r="G62" s="302"/>
      <c r="H62" s="302"/>
      <c r="I62" s="302"/>
      <c r="J62" s="302"/>
      <c r="K62" s="302"/>
      <c r="L62" s="302"/>
      <c r="M62" s="302"/>
    </row>
    <row r="63" spans="1:14" ht="18" customHeight="1">
      <c r="A63" s="150" t="s">
        <v>590</v>
      </c>
      <c r="B63" s="153"/>
      <c r="C63" s="153"/>
      <c r="D63" s="612"/>
      <c r="E63" s="153"/>
      <c r="F63" s="336"/>
      <c r="G63" s="153"/>
      <c r="H63" s="153"/>
      <c r="I63" s="612"/>
      <c r="J63" s="153"/>
      <c r="K63" s="153"/>
      <c r="L63" s="153"/>
      <c r="M63" s="468" t="s">
        <v>598</v>
      </c>
    </row>
    <row r="64" spans="1:14" ht="15.95" customHeight="1" thickBot="1">
      <c r="A64" s="124" t="s">
        <v>20</v>
      </c>
      <c r="B64" s="229"/>
      <c r="C64" s="229"/>
      <c r="D64" s="229"/>
      <c r="E64" s="229"/>
      <c r="F64" s="229"/>
      <c r="G64" s="229"/>
      <c r="H64" s="229"/>
      <c r="I64" s="229"/>
      <c r="J64" s="229"/>
      <c r="K64" s="229"/>
      <c r="L64" s="229"/>
      <c r="M64" s="229" t="s">
        <v>260</v>
      </c>
    </row>
    <row r="65" spans="1:13" ht="18" customHeight="1" thickTop="1">
      <c r="A65" s="1387"/>
      <c r="B65" s="1322"/>
      <c r="C65" s="1322"/>
      <c r="D65" s="1323"/>
      <c r="E65" s="1323">
        <v>2017</v>
      </c>
      <c r="F65" s="1323"/>
      <c r="G65" s="1576"/>
      <c r="H65" s="1323">
        <v>2016</v>
      </c>
      <c r="I65" s="1316"/>
      <c r="J65" s="1318"/>
      <c r="K65" s="1319"/>
      <c r="L65" s="1319"/>
      <c r="M65" s="1316"/>
    </row>
    <row r="66" spans="1:13" ht="18" customHeight="1">
      <c r="A66" s="762" t="s">
        <v>731</v>
      </c>
      <c r="B66" s="734"/>
      <c r="C66" s="731"/>
      <c r="D66" s="732"/>
      <c r="E66" s="732">
        <f>'[9]P154--158écoR10'!E66</f>
        <v>179.6</v>
      </c>
      <c r="F66" s="519"/>
      <c r="G66" s="732"/>
      <c r="H66" s="732">
        <f>'[9]P154--158écoR10'!H66</f>
        <v>173</v>
      </c>
      <c r="I66" s="247"/>
      <c r="J66" s="272"/>
      <c r="K66" s="272"/>
      <c r="L66" s="272"/>
      <c r="M66" s="755" t="s">
        <v>967</v>
      </c>
    </row>
    <row r="67" spans="1:13" ht="18" customHeight="1" thickBot="1">
      <c r="A67" s="1183" t="s">
        <v>10</v>
      </c>
      <c r="B67" s="1565"/>
      <c r="C67" s="1268"/>
      <c r="D67" s="1653"/>
      <c r="E67" s="1878">
        <f>'[9]P154--158écoR10'!E67</f>
        <v>0.6</v>
      </c>
      <c r="F67" s="1575"/>
      <c r="G67" s="1876"/>
      <c r="H67" s="1876">
        <f>'[9]P154--158écoR10'!H67</f>
        <v>0.6</v>
      </c>
      <c r="I67" s="1653"/>
      <c r="J67" s="1268"/>
      <c r="K67" s="1388"/>
      <c r="L67" s="1388"/>
      <c r="M67" s="1566" t="s">
        <v>188</v>
      </c>
    </row>
    <row r="68" spans="1:13" ht="15.95" customHeight="1" thickTop="1">
      <c r="A68" s="1664" t="s">
        <v>482</v>
      </c>
      <c r="B68" s="988"/>
      <c r="C68" s="988"/>
      <c r="D68" s="988"/>
      <c r="E68" s="988"/>
      <c r="F68" s="988"/>
      <c r="G68" s="988"/>
      <c r="H68" s="988"/>
      <c r="I68" s="988"/>
      <c r="J68" s="988"/>
      <c r="K68" s="988"/>
      <c r="L68" s="988"/>
      <c r="M68" s="988" t="s">
        <v>483</v>
      </c>
    </row>
    <row r="69" spans="1:13" ht="18" customHeight="1"/>
    <row r="70" spans="1:13" s="302" customFormat="1" ht="18" customHeight="1" thickBot="1">
      <c r="A70" s="150" t="s">
        <v>625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107" t="s">
        <v>626</v>
      </c>
    </row>
    <row r="71" spans="1:13" s="302" customFormat="1" ht="18" customHeight="1" thickTop="1">
      <c r="A71" s="1234"/>
      <c r="B71" s="2329" t="s">
        <v>262</v>
      </c>
      <c r="C71" s="2329"/>
      <c r="D71" s="2329" t="s">
        <v>487</v>
      </c>
      <c r="E71" s="2329"/>
      <c r="F71" s="2329"/>
      <c r="G71" s="2329"/>
      <c r="H71" s="2349" t="s">
        <v>261</v>
      </c>
      <c r="I71" s="2349"/>
      <c r="J71" s="1650"/>
      <c r="K71" s="1236"/>
      <c r="L71" s="1236"/>
      <c r="M71" s="1237"/>
    </row>
    <row r="72" spans="1:13" s="302" customFormat="1" ht="18" customHeight="1">
      <c r="A72" s="303"/>
      <c r="B72" s="2330"/>
      <c r="C72" s="2330"/>
      <c r="D72" s="2330"/>
      <c r="E72" s="2330"/>
      <c r="F72" s="2330"/>
      <c r="G72" s="2330"/>
      <c r="H72" s="303" t="s">
        <v>488</v>
      </c>
      <c r="I72" s="1507"/>
      <c r="J72" s="1507"/>
      <c r="K72" s="305"/>
      <c r="L72" s="305"/>
      <c r="M72" s="304"/>
    </row>
    <row r="73" spans="1:13" s="302" customFormat="1" ht="18" customHeight="1">
      <c r="A73" s="306"/>
      <c r="B73" s="2331" t="s">
        <v>94</v>
      </c>
      <c r="C73" s="2331"/>
      <c r="D73" s="2331" t="s">
        <v>489</v>
      </c>
      <c r="E73" s="2331"/>
      <c r="F73" s="2331"/>
      <c r="G73" s="2331"/>
      <c r="H73" s="2331" t="s">
        <v>93</v>
      </c>
      <c r="I73" s="2331"/>
      <c r="J73" s="1649"/>
      <c r="K73" s="307"/>
      <c r="L73" s="307"/>
      <c r="M73" s="304"/>
    </row>
    <row r="74" spans="1:13" ht="18" customHeight="1">
      <c r="A74" s="306"/>
      <c r="B74" s="2332"/>
      <c r="C74" s="2332"/>
      <c r="D74" s="2332"/>
      <c r="E74" s="2332"/>
      <c r="F74" s="2332"/>
      <c r="G74" s="2332"/>
      <c r="H74" s="2348" t="s">
        <v>490</v>
      </c>
      <c r="I74" s="2348"/>
      <c r="J74" s="1674"/>
      <c r="K74" s="309"/>
      <c r="L74" s="307"/>
      <c r="M74" s="304"/>
    </row>
    <row r="75" spans="1:13" ht="18" customHeight="1">
      <c r="A75" s="236"/>
      <c r="B75" s="2327" t="s">
        <v>491</v>
      </c>
      <c r="C75" s="2327"/>
      <c r="D75" s="2327" t="s">
        <v>492</v>
      </c>
      <c r="E75" s="2327"/>
      <c r="F75" s="2328" t="s">
        <v>600</v>
      </c>
      <c r="G75" s="2328"/>
      <c r="H75" s="154"/>
      <c r="I75" s="1659"/>
      <c r="J75" s="1659"/>
      <c r="K75" s="154"/>
      <c r="L75" s="154"/>
      <c r="M75" s="141"/>
    </row>
    <row r="76" spans="1:13" ht="18" customHeight="1">
      <c r="A76" s="232"/>
      <c r="B76" s="2326" t="s">
        <v>264</v>
      </c>
      <c r="C76" s="2326"/>
      <c r="D76" s="2326" t="s">
        <v>263</v>
      </c>
      <c r="E76" s="2326"/>
      <c r="F76" s="2326" t="s">
        <v>601</v>
      </c>
      <c r="G76" s="2326"/>
      <c r="H76" s="1660"/>
      <c r="I76" s="1660"/>
      <c r="J76" s="1660"/>
      <c r="K76" s="152"/>
      <c r="L76" s="152"/>
      <c r="M76" s="142"/>
    </row>
    <row r="77" spans="1:13" ht="18" customHeight="1">
      <c r="A77" s="232"/>
      <c r="B77" s="1097">
        <v>2017</v>
      </c>
      <c r="C77" s="1097">
        <v>2016</v>
      </c>
      <c r="D77" s="1097">
        <v>2017</v>
      </c>
      <c r="E77" s="1097">
        <v>2016</v>
      </c>
      <c r="F77" s="1097">
        <v>2017</v>
      </c>
      <c r="G77" s="1097">
        <v>2016</v>
      </c>
      <c r="H77" s="1097">
        <v>2017</v>
      </c>
      <c r="I77" s="1097">
        <v>2016</v>
      </c>
      <c r="J77" s="1660"/>
      <c r="K77" s="152"/>
      <c r="L77" s="187"/>
      <c r="M77" s="239"/>
    </row>
    <row r="78" spans="1:13" s="317" customFormat="1" ht="18" customHeight="1">
      <c r="A78" s="232" t="s">
        <v>493</v>
      </c>
      <c r="B78" s="1879">
        <f>'[9]P154--158écoR10'!B78</f>
        <v>84698</v>
      </c>
      <c r="C78" s="1879">
        <f>'[9]P154--158écoR10'!C78</f>
        <v>81679</v>
      </c>
      <c r="D78" s="1879">
        <f>'[9]P154--158écoR10'!D78</f>
        <v>8927</v>
      </c>
      <c r="E78" s="1879">
        <f>'[9]P154--158écoR10'!E78</f>
        <v>8377</v>
      </c>
      <c r="F78" s="1879" t="str">
        <f>'[9]P154--158écoR10'!F78</f>
        <v xml:space="preserve"> -</v>
      </c>
      <c r="G78" s="1879" t="str">
        <f>'[9]P154--158écoR10'!G78</f>
        <v xml:space="preserve"> -</v>
      </c>
      <c r="H78" s="1879">
        <f>'[9]P154--158écoR10'!H78</f>
        <v>11807</v>
      </c>
      <c r="I78" s="1877">
        <f>'[9]P154--158écoR10'!I78</f>
        <v>10889</v>
      </c>
      <c r="J78" s="619"/>
      <c r="K78" s="756"/>
      <c r="L78" s="736"/>
      <c r="M78" s="302" t="s">
        <v>494</v>
      </c>
    </row>
    <row r="79" spans="1:13" s="302" customFormat="1" ht="18" customHeight="1" thickBot="1">
      <c r="A79" s="1183" t="s">
        <v>10</v>
      </c>
      <c r="B79" s="1575">
        <f>'[9]P154--158écoR10'!B79</f>
        <v>4.0999999999999996</v>
      </c>
      <c r="C79" s="1878">
        <f>'[9]P154--158écoR10'!C79</f>
        <v>4.0999999999999996</v>
      </c>
      <c r="D79" s="1878">
        <f>'[9]P154--158écoR10'!D79</f>
        <v>2.9</v>
      </c>
      <c r="E79" s="1878">
        <f>'[9]P154--158écoR10'!E79</f>
        <v>2.8</v>
      </c>
      <c r="F79" s="1575" t="str">
        <f>'[9]P154--158écoR10'!F79</f>
        <v xml:space="preserve"> -</v>
      </c>
      <c r="G79" s="1876" t="str">
        <f>'[9]P154--158écoR10'!G79</f>
        <v xml:space="preserve"> -</v>
      </c>
      <c r="H79" s="1876">
        <f>'[9]P154--158écoR10'!H79</f>
        <v>1</v>
      </c>
      <c r="I79" s="1878">
        <f>'[9]P154--158écoR10'!I79</f>
        <v>1</v>
      </c>
      <c r="J79" s="1268"/>
      <c r="K79" s="1388"/>
      <c r="L79" s="1388"/>
      <c r="M79" s="1566" t="s">
        <v>188</v>
      </c>
    </row>
    <row r="80" spans="1:13" ht="15.95" customHeight="1" thickTop="1">
      <c r="A80" s="313" t="s">
        <v>495</v>
      </c>
      <c r="B80" s="314"/>
      <c r="C80" s="315"/>
      <c r="D80" s="315"/>
      <c r="E80" s="315"/>
      <c r="F80" s="315"/>
      <c r="G80" s="315"/>
      <c r="H80" s="315"/>
      <c r="I80" s="315"/>
      <c r="J80" s="315"/>
      <c r="K80" s="314"/>
      <c r="L80" s="314"/>
      <c r="M80" s="316" t="s">
        <v>496</v>
      </c>
    </row>
    <row r="81" spans="1:13" s="695" customFormat="1" ht="15.95" customHeight="1">
      <c r="A81" s="693" t="s">
        <v>482</v>
      </c>
      <c r="B81" s="694"/>
      <c r="C81" s="694"/>
      <c r="D81" s="694"/>
      <c r="E81" s="694"/>
      <c r="F81" s="694"/>
      <c r="G81" s="694"/>
      <c r="H81" s="694"/>
      <c r="I81" s="694"/>
      <c r="J81" s="694"/>
      <c r="K81" s="694"/>
      <c r="L81" s="694"/>
      <c r="M81" s="694" t="s">
        <v>483</v>
      </c>
    </row>
    <row r="82" spans="1:13" s="695" customFormat="1" ht="18" customHeight="1">
      <c r="A82" s="693"/>
      <c r="B82" s="694"/>
      <c r="C82" s="694"/>
      <c r="D82" s="694"/>
      <c r="E82" s="694"/>
      <c r="F82" s="694"/>
      <c r="G82" s="694"/>
      <c r="H82" s="694"/>
      <c r="I82" s="694"/>
      <c r="J82" s="694"/>
      <c r="K82" s="694"/>
      <c r="L82" s="694"/>
      <c r="M82" s="694"/>
    </row>
    <row r="83" spans="1:13" ht="18" customHeight="1">
      <c r="A83" s="431" t="s">
        <v>567</v>
      </c>
      <c r="B83" s="427"/>
      <c r="C83" s="263"/>
      <c r="K83" s="427"/>
      <c r="L83" s="427"/>
      <c r="M83" s="428" t="s">
        <v>574</v>
      </c>
    </row>
    <row r="84" spans="1:13" s="263" customFormat="1" ht="18" customHeight="1">
      <c r="A84" s="28"/>
      <c r="B84" s="20"/>
    </row>
    <row r="85" spans="1:13" ht="18" customHeight="1">
      <c r="A85" s="18" t="s">
        <v>113</v>
      </c>
      <c r="M85" s="107" t="s">
        <v>265</v>
      </c>
    </row>
    <row r="86" spans="1:13" ht="15.95" customHeight="1" thickBot="1">
      <c r="A86" s="103" t="s">
        <v>21</v>
      </c>
      <c r="K86" s="24"/>
      <c r="L86" s="24"/>
      <c r="M86" s="81" t="s">
        <v>276</v>
      </c>
    </row>
    <row r="87" spans="1:13" ht="18" customHeight="1" thickTop="1">
      <c r="A87" s="1238"/>
      <c r="B87" s="2316" t="s">
        <v>272</v>
      </c>
      <c r="C87" s="2316" t="s">
        <v>271</v>
      </c>
      <c r="D87" s="2316"/>
      <c r="E87" s="2316" t="s">
        <v>261</v>
      </c>
      <c r="F87" s="1639" t="s">
        <v>269</v>
      </c>
      <c r="G87" s="1639" t="s">
        <v>267</v>
      </c>
      <c r="H87" s="2294" t="s">
        <v>266</v>
      </c>
      <c r="I87" s="2294"/>
      <c r="J87" s="2183" t="s">
        <v>266</v>
      </c>
      <c r="K87" s="1239"/>
      <c r="L87" s="1239"/>
      <c r="M87" s="1218"/>
    </row>
    <row r="88" spans="1:13" ht="18" customHeight="1">
      <c r="A88" s="124"/>
      <c r="B88" s="2323"/>
      <c r="C88" s="2323"/>
      <c r="D88" s="2323"/>
      <c r="E88" s="2323"/>
      <c r="F88" s="1648" t="s">
        <v>270</v>
      </c>
      <c r="G88" s="1648" t="s">
        <v>268</v>
      </c>
      <c r="H88" s="2307" t="s">
        <v>499</v>
      </c>
      <c r="I88" s="2307"/>
      <c r="J88" s="2184" t="s">
        <v>1255</v>
      </c>
      <c r="K88" s="179"/>
      <c r="L88" s="179"/>
      <c r="M88" s="229"/>
    </row>
    <row r="89" spans="1:13" ht="18" customHeight="1">
      <c r="A89" s="237"/>
      <c r="B89" s="1640"/>
      <c r="C89" s="2304"/>
      <c r="D89" s="2304"/>
      <c r="E89" s="1640"/>
      <c r="F89" s="1640"/>
      <c r="G89" s="1640" t="s">
        <v>23</v>
      </c>
      <c r="H89" s="2304" t="s">
        <v>22</v>
      </c>
      <c r="I89" s="2304"/>
      <c r="J89" s="1343" t="s">
        <v>180</v>
      </c>
      <c r="K89" s="153"/>
      <c r="L89" s="153"/>
      <c r="M89" s="229"/>
    </row>
    <row r="90" spans="1:13" ht="18" customHeight="1">
      <c r="A90" s="237"/>
      <c r="B90" s="70" t="s">
        <v>274</v>
      </c>
      <c r="C90" s="2304" t="s">
        <v>273</v>
      </c>
      <c r="D90" s="2304"/>
      <c r="E90" s="1640" t="s">
        <v>27</v>
      </c>
      <c r="F90" s="1640" t="s">
        <v>86</v>
      </c>
      <c r="G90" s="1640" t="s">
        <v>24</v>
      </c>
      <c r="H90" s="2304" t="s">
        <v>507</v>
      </c>
      <c r="I90" s="2304"/>
      <c r="J90" s="180" t="s">
        <v>1256</v>
      </c>
      <c r="K90" s="153"/>
      <c r="L90" s="153"/>
      <c r="M90" s="229"/>
    </row>
    <row r="91" spans="1:13" ht="18" customHeight="1">
      <c r="A91" s="232"/>
      <c r="B91" s="1642"/>
      <c r="C91" s="2302"/>
      <c r="D91" s="2302"/>
      <c r="E91" s="1642"/>
      <c r="F91" s="1642" t="s">
        <v>26</v>
      </c>
      <c r="G91" s="1642" t="s">
        <v>25</v>
      </c>
      <c r="H91" s="2302"/>
      <c r="I91" s="2302"/>
      <c r="J91" s="1642"/>
      <c r="K91" s="69"/>
      <c r="L91" s="69"/>
      <c r="M91" s="142"/>
    </row>
    <row r="92" spans="1:13" ht="18" customHeight="1">
      <c r="A92" s="1101" t="s">
        <v>1222</v>
      </c>
      <c r="B92" s="32"/>
      <c r="C92" s="1099"/>
      <c r="D92" s="1099"/>
      <c r="E92" s="1099"/>
      <c r="F92" s="1099"/>
      <c r="G92" s="1099"/>
      <c r="H92" s="1100"/>
      <c r="I92" s="1642"/>
      <c r="J92" s="1642"/>
      <c r="K92" s="69"/>
      <c r="L92" s="62"/>
      <c r="M92" s="1129" t="s">
        <v>1223</v>
      </c>
    </row>
    <row r="93" spans="1:13" ht="18" customHeight="1">
      <c r="A93" s="232" t="s">
        <v>166</v>
      </c>
      <c r="B93" s="488">
        <f>'[3]P154--158écoR10'!B93</f>
        <v>34</v>
      </c>
      <c r="C93" s="2312">
        <f>'[3]P154--158écoR10'!C93</f>
        <v>495</v>
      </c>
      <c r="D93" s="2312">
        <f>'[3]P154--158écoR10'!D93</f>
        <v>0</v>
      </c>
      <c r="E93" s="487">
        <f>'[3]P154--158écoR10'!E93</f>
        <v>817</v>
      </c>
      <c r="F93" s="487">
        <f>'[3]P154--158écoR10'!F93</f>
        <v>885</v>
      </c>
      <c r="G93" s="1673" t="str">
        <f>'[3]P154--158écoR10'!G93</f>
        <v>…</v>
      </c>
      <c r="H93" s="2318">
        <f>'[3]P154--158écoR10'!H93</f>
        <v>5214</v>
      </c>
      <c r="I93" s="2318">
        <f>'[3]P154--158écoR10'!I93</f>
        <v>0</v>
      </c>
      <c r="J93" s="1672">
        <f>'[3]P154--158écoR10'!J93</f>
        <v>8</v>
      </c>
      <c r="K93" s="273"/>
      <c r="L93" s="274"/>
      <c r="M93" s="155" t="s">
        <v>275</v>
      </c>
    </row>
    <row r="94" spans="1:13" ht="18" customHeight="1">
      <c r="A94" s="30" t="s">
        <v>10</v>
      </c>
      <c r="B94" s="1663">
        <f>'[3]P154--158écoR10'!B94</f>
        <v>0.1941747572815534</v>
      </c>
      <c r="C94" s="2322">
        <f>'[3]P154--158écoR10'!C94</f>
        <v>0.37164394257913386</v>
      </c>
      <c r="D94" s="2322">
        <f>'[3]P154--158écoR10'!D94</f>
        <v>0</v>
      </c>
      <c r="E94" s="1663">
        <f>'[3]P154--158écoR10'!E94</f>
        <v>0.22280764909295198</v>
      </c>
      <c r="F94" s="1663">
        <f>'[3]P154--158écoR10'!F94</f>
        <v>0.22046239808284901</v>
      </c>
      <c r="G94" s="1665" t="str">
        <f>'[3]P154--158écoR10'!G94</f>
        <v>…</v>
      </c>
      <c r="H94" s="2322">
        <f>'[3]P154--158écoR10'!H94</f>
        <v>0.82067457750369488</v>
      </c>
      <c r="I94" s="2322">
        <f>'[3]P154--158écoR10'!I94</f>
        <v>0</v>
      </c>
      <c r="J94" s="1663">
        <f>'[3]P154--158écoR10'!J94</f>
        <v>0.1137009664582149</v>
      </c>
      <c r="K94" s="164"/>
      <c r="L94" s="164"/>
      <c r="M94" s="123" t="s">
        <v>188</v>
      </c>
    </row>
    <row r="95" spans="1:13" ht="18" customHeight="1">
      <c r="A95" s="1106"/>
      <c r="B95" s="1130"/>
      <c r="C95" s="1130"/>
      <c r="D95" s="1130"/>
      <c r="E95" s="1130"/>
      <c r="F95" s="1130"/>
      <c r="G95" s="1130"/>
      <c r="H95" s="1130"/>
      <c r="I95" s="1130"/>
      <c r="J95" s="1130"/>
      <c r="K95" s="1133"/>
      <c r="L95" s="1133"/>
      <c r="M95" s="1134"/>
    </row>
    <row r="96" spans="1:13" ht="18" customHeight="1">
      <c r="A96" s="1102" t="s">
        <v>1224</v>
      </c>
      <c r="B96" s="1642"/>
      <c r="C96" s="106"/>
      <c r="D96" s="106"/>
      <c r="E96" s="106"/>
      <c r="F96" s="106"/>
      <c r="G96" s="106"/>
      <c r="H96" s="1098"/>
      <c r="I96" s="1642"/>
      <c r="J96" s="1642"/>
      <c r="K96" s="69"/>
      <c r="L96" s="69"/>
      <c r="M96" s="1132" t="s">
        <v>1225</v>
      </c>
    </row>
    <row r="97" spans="1:13" ht="18" customHeight="1">
      <c r="A97" s="232" t="s">
        <v>166</v>
      </c>
      <c r="B97" s="488">
        <f>'[3]P154--158écoR10'!B97</f>
        <v>39</v>
      </c>
      <c r="C97" s="2312">
        <f>'[3]P154--158écoR10'!C97</f>
        <v>505</v>
      </c>
      <c r="D97" s="2312">
        <f>'[3]P154--158écoR10'!D97</f>
        <v>0</v>
      </c>
      <c r="E97" s="487">
        <f>'[3]P154--158écoR10'!E97</f>
        <v>838</v>
      </c>
      <c r="F97" s="487">
        <f>'[3]P154--158écoR10'!F97</f>
        <v>904</v>
      </c>
      <c r="G97" s="1673" t="str">
        <f>'[3]P154--158écoR10'!G97</f>
        <v>…</v>
      </c>
      <c r="H97" s="2318">
        <f>'[3]P154--158écoR10'!H97</f>
        <v>4347</v>
      </c>
      <c r="I97" s="2318">
        <f>'[3]P154--158écoR10'!I97</f>
        <v>0</v>
      </c>
      <c r="J97" s="1672" t="str">
        <f>'[3]P154--158écoR10'!J97</f>
        <v>…</v>
      </c>
      <c r="K97" s="273"/>
      <c r="L97" s="274"/>
      <c r="M97" s="155" t="s">
        <v>275</v>
      </c>
    </row>
    <row r="98" spans="1:13" ht="18" customHeight="1" thickBot="1">
      <c r="A98" s="1183" t="s">
        <v>10</v>
      </c>
      <c r="B98" s="1651">
        <f>'[3]P154--158écoR10'!B98</f>
        <v>0.20491803278688525</v>
      </c>
      <c r="C98" s="2317">
        <f>'[3]P154--158écoR10'!C98</f>
        <v>0.33442158310541897</v>
      </c>
      <c r="D98" s="2317">
        <f>'[3]P154--158écoR10'!D98</f>
        <v>0</v>
      </c>
      <c r="E98" s="1651">
        <f>'[3]P154--158écoR10'!E98</f>
        <v>0.2199665587833067</v>
      </c>
      <c r="F98" s="1651">
        <f>'[3]P154--158écoR10'!F98</f>
        <v>0.2135182565195107</v>
      </c>
      <c r="G98" s="1653" t="str">
        <f>'[3]P154--158écoR10'!G98</f>
        <v>…</v>
      </c>
      <c r="H98" s="2317">
        <f>'[3]P154--158écoR10'!H98</f>
        <v>0.58022819372440559</v>
      </c>
      <c r="I98" s="2317">
        <f>'[3]P154--158écoR10'!I98</f>
        <v>0</v>
      </c>
      <c r="J98" s="1651" t="str">
        <f>'[3]P154--158écoR10'!J98</f>
        <v>…</v>
      </c>
      <c r="K98" s="1286"/>
      <c r="L98" s="1286"/>
      <c r="M98" s="1179" t="s">
        <v>188</v>
      </c>
    </row>
    <row r="99" spans="1:13" ht="15.95" customHeight="1" thickTop="1">
      <c r="A99" s="2320" t="s">
        <v>1258</v>
      </c>
      <c r="B99" s="2321"/>
      <c r="C99" s="2321"/>
      <c r="D99" s="2321"/>
      <c r="E99" s="2321"/>
      <c r="F99" s="2321"/>
      <c r="G99" s="2321"/>
      <c r="I99" s="2313" t="s">
        <v>1257</v>
      </c>
      <c r="J99" s="2313"/>
      <c r="K99" s="2313"/>
      <c r="L99" s="2313"/>
      <c r="M99" s="2313"/>
    </row>
    <row r="100" spans="1:13" ht="18" customHeight="1"/>
    <row r="101" spans="1:13" ht="18" customHeight="1">
      <c r="A101" s="150" t="s">
        <v>114</v>
      </c>
      <c r="M101" s="107" t="s">
        <v>277</v>
      </c>
    </row>
    <row r="102" spans="1:13" ht="15.95" customHeight="1" thickBot="1">
      <c r="A102" s="103" t="s">
        <v>21</v>
      </c>
      <c r="K102" s="24"/>
      <c r="L102" s="24"/>
      <c r="M102" s="81" t="s">
        <v>276</v>
      </c>
    </row>
    <row r="103" spans="1:13" ht="18" customHeight="1" thickTop="1">
      <c r="A103" s="1387"/>
      <c r="B103" s="1322"/>
      <c r="C103" s="1322"/>
      <c r="D103" s="1323"/>
      <c r="E103" s="1323">
        <v>2017</v>
      </c>
      <c r="F103" s="1323"/>
      <c r="G103" s="1576"/>
      <c r="H103" s="1323">
        <v>2016</v>
      </c>
      <c r="I103" s="1316"/>
      <c r="J103" s="1318"/>
      <c r="K103" s="1319"/>
      <c r="L103" s="1319"/>
      <c r="M103" s="1316"/>
    </row>
    <row r="104" spans="1:13" ht="18" customHeight="1">
      <c r="A104" s="275" t="s">
        <v>28</v>
      </c>
      <c r="B104" s="197"/>
      <c r="C104" s="618"/>
      <c r="D104" s="618"/>
      <c r="E104" s="2033">
        <f>'[3]P154--158écoR10'!E104</f>
        <v>837.596</v>
      </c>
      <c r="F104" s="2033"/>
      <c r="G104" s="2033"/>
      <c r="H104" s="2033" t="str">
        <f>'[3]P154--158écoR10'!H104</f>
        <v>…</v>
      </c>
      <c r="I104" s="737"/>
      <c r="J104" s="197"/>
      <c r="K104" s="197"/>
      <c r="L104" s="197"/>
      <c r="M104" s="139" t="s">
        <v>278</v>
      </c>
    </row>
    <row r="105" spans="1:13" ht="18" customHeight="1">
      <c r="A105" s="275" t="s">
        <v>87</v>
      </c>
      <c r="B105" s="197"/>
      <c r="C105" s="618"/>
      <c r="D105" s="618"/>
      <c r="E105" s="2033" t="str">
        <f>'[3]P154--158écoR10'!E105</f>
        <v>…</v>
      </c>
      <c r="F105" s="2033"/>
      <c r="G105" s="2033"/>
      <c r="H105" s="2033" t="str">
        <f>'[3]P154--158écoR10'!H105</f>
        <v>…</v>
      </c>
      <c r="I105" s="737"/>
      <c r="J105" s="197"/>
      <c r="K105" s="197"/>
      <c r="L105" s="197"/>
      <c r="M105" s="139" t="s">
        <v>279</v>
      </c>
    </row>
    <row r="106" spans="1:13" ht="18" customHeight="1">
      <c r="A106" s="275" t="s">
        <v>88</v>
      </c>
      <c r="B106" s="197"/>
      <c r="C106" s="618"/>
      <c r="D106" s="618"/>
      <c r="E106" s="2033" t="str">
        <f>'[3]P154--158écoR10'!E106</f>
        <v>…</v>
      </c>
      <c r="F106" s="2033"/>
      <c r="G106" s="2033"/>
      <c r="H106" s="2033" t="str">
        <f>'[3]P154--158écoR10'!H106</f>
        <v>…</v>
      </c>
      <c r="I106" s="737"/>
      <c r="J106" s="197"/>
      <c r="K106" s="197"/>
      <c r="L106" s="197"/>
      <c r="M106" s="139" t="s">
        <v>280</v>
      </c>
    </row>
    <row r="107" spans="1:13" ht="18" customHeight="1">
      <c r="A107" s="275" t="s">
        <v>89</v>
      </c>
      <c r="B107" s="197"/>
      <c r="C107" s="618"/>
      <c r="D107" s="618"/>
      <c r="E107" s="2033" t="str">
        <f>'[3]P154--158écoR10'!E107</f>
        <v>…</v>
      </c>
      <c r="F107" s="2033"/>
      <c r="G107" s="2033"/>
      <c r="H107" s="2033" t="str">
        <f>'[3]P154--158écoR10'!H107</f>
        <v>…</v>
      </c>
      <c r="I107" s="737"/>
      <c r="J107" s="197"/>
      <c r="K107" s="197"/>
      <c r="L107" s="197"/>
      <c r="M107" s="139" t="s">
        <v>281</v>
      </c>
    </row>
    <row r="108" spans="1:13" ht="18" customHeight="1" thickBot="1">
      <c r="A108" s="1290" t="s">
        <v>90</v>
      </c>
      <c r="B108" s="1288"/>
      <c r="C108" s="1289"/>
      <c r="D108" s="1289"/>
      <c r="E108" s="2038" t="str">
        <f>'[3]P154--158écoR10'!E108</f>
        <v>…</v>
      </c>
      <c r="F108" s="2038"/>
      <c r="G108" s="2038"/>
      <c r="H108" s="2038" t="str">
        <f>'[3]P154--158écoR10'!H108</f>
        <v>…</v>
      </c>
      <c r="I108" s="1567"/>
      <c r="J108" s="1288"/>
      <c r="K108" s="1288"/>
      <c r="L108" s="1288"/>
      <c r="M108" s="1207" t="s">
        <v>282</v>
      </c>
    </row>
    <row r="109" spans="1:13" ht="15.95" customHeight="1" thickTop="1">
      <c r="A109" s="2320" t="s">
        <v>1258</v>
      </c>
      <c r="B109" s="2321"/>
      <c r="C109" s="2321"/>
      <c r="D109" s="2321"/>
      <c r="E109" s="2321"/>
      <c r="F109" s="2321"/>
      <c r="G109" s="2321"/>
      <c r="I109" s="2313" t="s">
        <v>1257</v>
      </c>
      <c r="J109" s="2313"/>
      <c r="K109" s="2313"/>
      <c r="L109" s="2313"/>
      <c r="M109" s="2313"/>
    </row>
    <row r="110" spans="1:13" ht="18" customHeight="1">
      <c r="A110" s="102"/>
      <c r="B110" s="102"/>
      <c r="C110" s="102"/>
      <c r="D110" s="102"/>
      <c r="I110" s="302"/>
    </row>
    <row r="111" spans="1:13" ht="18" customHeight="1">
      <c r="A111" s="150" t="s">
        <v>115</v>
      </c>
      <c r="M111" s="107" t="s">
        <v>283</v>
      </c>
    </row>
    <row r="112" spans="1:13" ht="15.95" customHeight="1" thickBot="1">
      <c r="A112" s="103" t="s">
        <v>21</v>
      </c>
      <c r="K112" s="24"/>
      <c r="L112" s="24"/>
      <c r="M112" s="81" t="s">
        <v>276</v>
      </c>
    </row>
    <row r="113" spans="1:13" ht="18" customHeight="1" thickTop="1">
      <c r="A113" s="1387"/>
      <c r="B113" s="1322"/>
      <c r="C113" s="1322"/>
      <c r="D113" s="1323"/>
      <c r="E113" s="1323">
        <v>2017</v>
      </c>
      <c r="F113" s="1323"/>
      <c r="G113" s="1576"/>
      <c r="H113" s="1323">
        <v>2016</v>
      </c>
      <c r="I113" s="1316"/>
      <c r="J113" s="1318"/>
      <c r="K113" s="1319"/>
      <c r="L113" s="1319"/>
      <c r="M113" s="1316"/>
    </row>
    <row r="114" spans="1:13" ht="18" customHeight="1">
      <c r="A114" s="269" t="s">
        <v>28</v>
      </c>
      <c r="B114" s="197"/>
      <c r="C114" s="197"/>
      <c r="D114" s="618"/>
      <c r="E114" s="2033">
        <f>'[3]P154--158écoR10'!E114</f>
        <v>39</v>
      </c>
      <c r="F114" s="2033"/>
      <c r="G114" s="2033"/>
      <c r="H114" s="2033" t="str">
        <f>'[3]P154--158écoR10'!H114</f>
        <v>…</v>
      </c>
      <c r="I114" s="737"/>
      <c r="J114" s="197"/>
      <c r="K114" s="197"/>
      <c r="L114" s="197"/>
      <c r="M114" s="139" t="s">
        <v>278</v>
      </c>
    </row>
    <row r="115" spans="1:13" ht="18" customHeight="1">
      <c r="A115" s="269" t="s">
        <v>87</v>
      </c>
      <c r="B115" s="197"/>
      <c r="C115" s="197"/>
      <c r="D115" s="618"/>
      <c r="E115" s="2033" t="str">
        <f>'[3]P154--158écoR10'!E115</f>
        <v>...</v>
      </c>
      <c r="F115" s="2033"/>
      <c r="G115" s="2033"/>
      <c r="H115" s="2033" t="str">
        <f>'[3]P154--158écoR10'!H115</f>
        <v>…</v>
      </c>
      <c r="I115" s="740"/>
      <c r="J115" s="197"/>
      <c r="K115" s="197"/>
      <c r="L115" s="197"/>
      <c r="M115" s="139" t="s">
        <v>279</v>
      </c>
    </row>
    <row r="116" spans="1:13" ht="18" customHeight="1">
      <c r="A116" s="269" t="s">
        <v>88</v>
      </c>
      <c r="B116" s="197"/>
      <c r="C116" s="197"/>
      <c r="D116" s="618"/>
      <c r="E116" s="2033" t="str">
        <f>'[3]P154--158écoR10'!E116</f>
        <v>...</v>
      </c>
      <c r="F116" s="2033"/>
      <c r="G116" s="2033"/>
      <c r="H116" s="2033" t="str">
        <f>'[3]P154--158écoR10'!H116</f>
        <v>…</v>
      </c>
      <c r="I116" s="737"/>
      <c r="J116" s="197"/>
      <c r="K116" s="197"/>
      <c r="L116" s="197"/>
      <c r="M116" s="139" t="s">
        <v>280</v>
      </c>
    </row>
    <row r="117" spans="1:13" s="263" customFormat="1" ht="18" customHeight="1">
      <c r="A117" s="269" t="s">
        <v>89</v>
      </c>
      <c r="B117" s="197"/>
      <c r="C117" s="197"/>
      <c r="D117" s="618"/>
      <c r="E117" s="2033" t="str">
        <f>'[3]P154--158écoR10'!E117</f>
        <v>...</v>
      </c>
      <c r="F117" s="2033"/>
      <c r="G117" s="2033"/>
      <c r="H117" s="2033" t="str">
        <f>'[3]P154--158écoR10'!H117</f>
        <v>…</v>
      </c>
      <c r="I117" s="737"/>
      <c r="J117" s="197"/>
      <c r="K117" s="197"/>
      <c r="L117" s="197"/>
      <c r="M117" s="139" t="s">
        <v>281</v>
      </c>
    </row>
    <row r="118" spans="1:13" s="263" customFormat="1" ht="18" customHeight="1" thickBot="1">
      <c r="A118" s="1275" t="s">
        <v>90</v>
      </c>
      <c r="B118" s="1288"/>
      <c r="C118" s="1288"/>
      <c r="D118" s="1289"/>
      <c r="E118" s="2038" t="str">
        <f>'[3]P154--158écoR10'!E118</f>
        <v>...</v>
      </c>
      <c r="F118" s="2038"/>
      <c r="G118" s="2038"/>
      <c r="H118" s="2038" t="str">
        <f>'[3]P154--158écoR10'!H118</f>
        <v>…</v>
      </c>
      <c r="I118" s="1567"/>
      <c r="J118" s="1288"/>
      <c r="K118" s="1288"/>
      <c r="L118" s="1288"/>
      <c r="M118" s="1207" t="s">
        <v>282</v>
      </c>
    </row>
    <row r="119" spans="1:13" s="263" customFormat="1" ht="28.5" customHeight="1" thickTop="1" thickBot="1">
      <c r="A119" s="2393" t="s">
        <v>1258</v>
      </c>
      <c r="B119" s="2394"/>
      <c r="C119" s="2394"/>
      <c r="D119" s="2394"/>
      <c r="E119" s="2394"/>
      <c r="F119" s="2394"/>
      <c r="G119" s="2394"/>
      <c r="H119" s="695"/>
      <c r="I119" s="2395" t="s">
        <v>1257</v>
      </c>
      <c r="J119" s="2395"/>
      <c r="K119" s="2395"/>
      <c r="L119" s="2395"/>
      <c r="M119" s="2395"/>
    </row>
    <row r="120" spans="1:13" ht="13.5" customHeight="1" thickTop="1">
      <c r="A120" s="927"/>
      <c r="B120" s="927"/>
      <c r="C120" s="927"/>
      <c r="D120" s="927"/>
      <c r="E120" s="928"/>
      <c r="F120" s="928"/>
      <c r="G120" s="928"/>
      <c r="H120" s="928"/>
      <c r="I120" s="928"/>
      <c r="J120" s="928"/>
      <c r="K120" s="928"/>
      <c r="L120" s="928"/>
      <c r="M120" s="928"/>
    </row>
    <row r="121" spans="1:13" ht="18" customHeight="1"/>
    <row r="122" spans="1:13" ht="18" customHeight="1">
      <c r="A122" s="431" t="s">
        <v>568</v>
      </c>
      <c r="B122" s="427"/>
      <c r="C122" s="263"/>
      <c r="K122" s="427"/>
      <c r="L122" s="427"/>
      <c r="M122" s="428" t="s">
        <v>575</v>
      </c>
    </row>
    <row r="123" spans="1:13" ht="15" customHeight="1">
      <c r="A123" s="28"/>
      <c r="B123" s="20"/>
      <c r="C123" s="263"/>
      <c r="D123" s="263"/>
      <c r="E123" s="263"/>
      <c r="F123" s="263"/>
      <c r="G123" s="263"/>
      <c r="H123" s="263"/>
      <c r="I123" s="263"/>
      <c r="J123" s="263"/>
      <c r="K123" s="263"/>
      <c r="L123" s="263"/>
      <c r="M123" s="263"/>
    </row>
    <row r="124" spans="1:13" ht="18" customHeight="1" thickBot="1">
      <c r="A124" s="18" t="s">
        <v>116</v>
      </c>
      <c r="M124" s="107" t="s">
        <v>289</v>
      </c>
    </row>
    <row r="125" spans="1:13" ht="18" customHeight="1" thickTop="1">
      <c r="A125" s="1242"/>
      <c r="B125" s="1243" t="s">
        <v>191</v>
      </c>
      <c r="C125" s="1243" t="s">
        <v>393</v>
      </c>
      <c r="D125" s="2316" t="s">
        <v>581</v>
      </c>
      <c r="E125" s="2316"/>
      <c r="F125" s="1244" t="s">
        <v>563</v>
      </c>
      <c r="G125" s="1245" t="s">
        <v>288</v>
      </c>
      <c r="H125" s="1245" t="s">
        <v>287</v>
      </c>
      <c r="I125" s="1245" t="s">
        <v>286</v>
      </c>
      <c r="J125" s="1658" t="s">
        <v>285</v>
      </c>
      <c r="K125" s="1658" t="s">
        <v>284</v>
      </c>
      <c r="L125" s="1658"/>
      <c r="M125" s="1242"/>
    </row>
    <row r="126" spans="1:13" ht="24.95" customHeight="1">
      <c r="A126" s="277"/>
      <c r="B126" s="1645" t="s">
        <v>4</v>
      </c>
      <c r="C126" s="1645" t="s">
        <v>434</v>
      </c>
      <c r="D126" s="2315" t="s">
        <v>582</v>
      </c>
      <c r="E126" s="2315"/>
      <c r="F126" s="1667" t="s">
        <v>564</v>
      </c>
      <c r="G126" s="1645" t="s">
        <v>33</v>
      </c>
      <c r="H126" s="1645" t="s">
        <v>32</v>
      </c>
      <c r="I126" s="1645" t="s">
        <v>31</v>
      </c>
      <c r="J126" s="1645" t="s">
        <v>30</v>
      </c>
      <c r="K126" s="1645" t="s">
        <v>29</v>
      </c>
      <c r="L126" s="1645"/>
      <c r="M126" s="278"/>
    </row>
    <row r="127" spans="1:13" ht="18" customHeight="1">
      <c r="A127" s="1101" t="s">
        <v>1230</v>
      </c>
      <c r="B127" s="654"/>
      <c r="C127" s="654"/>
      <c r="D127" s="1135"/>
      <c r="E127" s="1135"/>
      <c r="F127" s="1135"/>
      <c r="G127" s="654"/>
      <c r="H127" s="654"/>
      <c r="I127" s="654"/>
      <c r="J127" s="654"/>
      <c r="K127" s="654"/>
      <c r="L127" s="654"/>
      <c r="M127" s="74" t="s">
        <v>1232</v>
      </c>
    </row>
    <row r="128" spans="1:13" ht="18" customHeight="1">
      <c r="A128" s="232" t="s">
        <v>167</v>
      </c>
      <c r="B128" s="1655">
        <f>'[2]P154--158écoR10'!B128</f>
        <v>53</v>
      </c>
      <c r="C128" s="1655">
        <f>'[2]P154--158écoR10'!C128</f>
        <v>20</v>
      </c>
      <c r="D128" s="2314">
        <f>'[2]P154--158écoR10'!D128:E128</f>
        <v>3</v>
      </c>
      <c r="E128" s="2314"/>
      <c r="F128" s="1655">
        <f>'[2]P154--158écoR10'!F128</f>
        <v>7</v>
      </c>
      <c r="G128" s="1655" t="str">
        <f>'[2]P154--158écoR10'!G128</f>
        <v>-</v>
      </c>
      <c r="H128" s="1655">
        <f>'[2]P154--158écoR10'!H128</f>
        <v>1</v>
      </c>
      <c r="I128" s="1655">
        <f>'[2]P154--158écoR10'!I128</f>
        <v>6</v>
      </c>
      <c r="J128" s="1655">
        <f>'[2]P154--158écoR10'!J128</f>
        <v>7</v>
      </c>
      <c r="K128" s="1655">
        <f>'[2]P154--158écoR10'!K128</f>
        <v>9</v>
      </c>
      <c r="L128" s="280"/>
      <c r="M128" s="155" t="s">
        <v>290</v>
      </c>
    </row>
    <row r="129" spans="1:14" ht="18" customHeight="1">
      <c r="A129" s="30" t="s">
        <v>10</v>
      </c>
      <c r="B129" s="1665">
        <f>'[2]P154--158écoR10'!B129</f>
        <v>100</v>
      </c>
      <c r="C129" s="1665">
        <f>'[2]P154--158écoR10'!C129</f>
        <v>37.735849056603776</v>
      </c>
      <c r="D129" s="2311">
        <f>'[2]P154--158écoR10'!D129:E129</f>
        <v>5.6603773584905666</v>
      </c>
      <c r="E129" s="2311"/>
      <c r="F129" s="1665">
        <f>'[2]P154--158écoR10'!F129</f>
        <v>13.20754716981132</v>
      </c>
      <c r="G129" s="1665" t="str">
        <f>'[2]P154--158écoR10'!G129</f>
        <v>-</v>
      </c>
      <c r="H129" s="1665">
        <f>'[2]P154--158écoR10'!H129</f>
        <v>1.8867924528301887</v>
      </c>
      <c r="I129" s="1665">
        <f>'[2]P154--158écoR10'!I129</f>
        <v>11.320754716981133</v>
      </c>
      <c r="J129" s="1665">
        <f>'[2]P154--158écoR10'!J129</f>
        <v>13.20754716981132</v>
      </c>
      <c r="K129" s="1665">
        <f>'[2]P154--158écoR10'!K129</f>
        <v>16.981132075471699</v>
      </c>
      <c r="L129" s="1665"/>
      <c r="M129" s="123" t="s">
        <v>188</v>
      </c>
    </row>
    <row r="130" spans="1:14" ht="15" customHeight="1">
      <c r="A130" s="1106"/>
      <c r="B130" s="1130"/>
      <c r="C130" s="1130"/>
      <c r="D130" s="1130"/>
      <c r="E130" s="1130"/>
      <c r="F130" s="1130"/>
      <c r="G130" s="1130"/>
      <c r="H130" s="1130"/>
      <c r="I130" s="1130"/>
      <c r="J130" s="1130"/>
      <c r="K130" s="1130"/>
      <c r="L130" s="1130"/>
      <c r="M130" s="1134"/>
    </row>
    <row r="131" spans="1:14" ht="15" customHeight="1">
      <c r="A131" s="1102" t="s">
        <v>1231</v>
      </c>
      <c r="B131" s="1645"/>
      <c r="C131" s="1645"/>
      <c r="D131" s="1667"/>
      <c r="E131" s="1667"/>
      <c r="F131" s="1667"/>
      <c r="G131" s="1645"/>
      <c r="H131" s="1645"/>
      <c r="I131" s="1645"/>
      <c r="J131" s="1645"/>
      <c r="K131" s="1645"/>
      <c r="L131" s="1645"/>
      <c r="M131" s="1103" t="s">
        <v>1233</v>
      </c>
    </row>
    <row r="132" spans="1:14" ht="18" customHeight="1">
      <c r="A132" s="232" t="s">
        <v>167</v>
      </c>
      <c r="B132" s="1655">
        <f>'[2]P154--158écoR10'!B132</f>
        <v>53</v>
      </c>
      <c r="C132" s="1655">
        <f>'[2]P154--158écoR10'!C132</f>
        <v>20</v>
      </c>
      <c r="D132" s="2314">
        <f>'[2]P154--158écoR10'!D132:E132</f>
        <v>3</v>
      </c>
      <c r="E132" s="2314"/>
      <c r="F132" s="1655">
        <f>'[2]P154--158écoR10'!F132</f>
        <v>7</v>
      </c>
      <c r="G132" s="1655" t="str">
        <f>'[2]P154--158écoR10'!G132</f>
        <v>-</v>
      </c>
      <c r="H132" s="1655">
        <f>'[2]P154--158écoR10'!H132</f>
        <v>1</v>
      </c>
      <c r="I132" s="1655">
        <f>'[2]P154--158écoR10'!I132</f>
        <v>6</v>
      </c>
      <c r="J132" s="1655">
        <f>'[2]P154--158écoR10'!J132</f>
        <v>7</v>
      </c>
      <c r="K132" s="1655">
        <f>'[2]P154--158écoR10'!K132</f>
        <v>9</v>
      </c>
      <c r="L132" s="280"/>
      <c r="M132" s="155" t="s">
        <v>290</v>
      </c>
    </row>
    <row r="133" spans="1:14" ht="18" customHeight="1" thickBot="1">
      <c r="A133" s="1183" t="s">
        <v>10</v>
      </c>
      <c r="B133" s="1653">
        <f>'[2]P154--158écoR10'!B133</f>
        <v>100</v>
      </c>
      <c r="C133" s="1653">
        <f>'[2]P154--158écoR10'!C133</f>
        <v>37.735849056603776</v>
      </c>
      <c r="D133" s="2342">
        <f>'[2]P154--158écoR10'!D133:E133</f>
        <v>5.6603773584905666</v>
      </c>
      <c r="E133" s="2342"/>
      <c r="F133" s="1653">
        <f>'[2]P154--158écoR10'!F133</f>
        <v>13.20754716981132</v>
      </c>
      <c r="G133" s="1653" t="str">
        <f>'[2]P154--158écoR10'!G133</f>
        <v>-</v>
      </c>
      <c r="H133" s="1653">
        <f>'[2]P154--158écoR10'!H133</f>
        <v>1.8867924528301887</v>
      </c>
      <c r="I133" s="1653">
        <f>'[2]P154--158écoR10'!I133</f>
        <v>11.320754716981133</v>
      </c>
      <c r="J133" s="1653">
        <f>'[2]P154--158écoR10'!J133</f>
        <v>13.20754716981132</v>
      </c>
      <c r="K133" s="1653">
        <f>'[2]P154--158écoR10'!K133</f>
        <v>16.981132075471699</v>
      </c>
      <c r="L133" s="1653"/>
      <c r="M133" s="1179" t="s">
        <v>188</v>
      </c>
    </row>
    <row r="134" spans="1:14" ht="15" customHeight="1" thickTop="1">
      <c r="A134" s="102" t="s">
        <v>565</v>
      </c>
      <c r="B134" s="102"/>
      <c r="C134" s="102"/>
      <c r="D134" s="102"/>
      <c r="E134" s="102"/>
      <c r="F134" s="456"/>
      <c r="G134" s="457"/>
      <c r="H134" s="457"/>
      <c r="M134" s="265" t="s">
        <v>566</v>
      </c>
    </row>
    <row r="135" spans="1:14" ht="15" customHeight="1">
      <c r="A135" s="98" t="s">
        <v>1259</v>
      </c>
      <c r="B135" s="98"/>
      <c r="M135" s="81" t="s">
        <v>1260</v>
      </c>
    </row>
    <row r="136" spans="1:14" ht="15" customHeight="1">
      <c r="A136" s="47"/>
      <c r="B136" s="281"/>
      <c r="C136" s="281"/>
      <c r="D136" s="281"/>
      <c r="E136" s="281"/>
      <c r="F136" s="281"/>
      <c r="G136" s="281"/>
      <c r="H136" s="282"/>
      <c r="I136" s="282"/>
      <c r="J136" s="283"/>
      <c r="K136" s="281"/>
      <c r="L136" s="281"/>
      <c r="M136" s="263"/>
    </row>
    <row r="137" spans="1:14" ht="18" customHeight="1" thickBot="1">
      <c r="A137" s="150" t="s">
        <v>117</v>
      </c>
      <c r="M137" s="107" t="s">
        <v>292</v>
      </c>
    </row>
    <row r="138" spans="1:14" ht="18" customHeight="1" thickTop="1">
      <c r="A138" s="1242"/>
      <c r="B138" s="1658" t="s">
        <v>191</v>
      </c>
      <c r="C138" s="1658" t="s">
        <v>393</v>
      </c>
      <c r="D138" s="2316" t="s">
        <v>581</v>
      </c>
      <c r="E138" s="2316"/>
      <c r="F138" s="1244" t="s">
        <v>563</v>
      </c>
      <c r="G138" s="1245" t="s">
        <v>288</v>
      </c>
      <c r="H138" s="1245" t="s">
        <v>287</v>
      </c>
      <c r="I138" s="1245" t="s">
        <v>286</v>
      </c>
      <c r="J138" s="1658" t="s">
        <v>285</v>
      </c>
      <c r="K138" s="1658" t="s">
        <v>284</v>
      </c>
      <c r="L138" s="1658"/>
      <c r="M138" s="1242"/>
    </row>
    <row r="139" spans="1:14" ht="24.95" customHeight="1">
      <c r="A139" s="277"/>
      <c r="B139" s="1645" t="s">
        <v>4</v>
      </c>
      <c r="C139" s="1645" t="s">
        <v>394</v>
      </c>
      <c r="D139" s="2315" t="s">
        <v>582</v>
      </c>
      <c r="E139" s="2315"/>
      <c r="F139" s="1667" t="s">
        <v>564</v>
      </c>
      <c r="G139" s="1645" t="s">
        <v>33</v>
      </c>
      <c r="H139" s="1645" t="s">
        <v>32</v>
      </c>
      <c r="I139" s="1645" t="s">
        <v>31</v>
      </c>
      <c r="J139" s="1645" t="s">
        <v>30</v>
      </c>
      <c r="K139" s="1645" t="s">
        <v>29</v>
      </c>
      <c r="L139" s="1645"/>
      <c r="M139" s="278"/>
    </row>
    <row r="140" spans="1:14" ht="18" customHeight="1">
      <c r="A140" s="1101" t="s">
        <v>1230</v>
      </c>
      <c r="B140" s="654"/>
      <c r="C140" s="654"/>
      <c r="D140" s="1135"/>
      <c r="E140" s="1135"/>
      <c r="F140" s="1135"/>
      <c r="G140" s="654"/>
      <c r="H140" s="654"/>
      <c r="I140" s="654"/>
      <c r="J140" s="654"/>
      <c r="K140" s="654"/>
      <c r="L140" s="654"/>
      <c r="M140" s="74" t="s">
        <v>1232</v>
      </c>
    </row>
    <row r="141" spans="1:14" ht="18" customHeight="1">
      <c r="A141" s="269" t="s">
        <v>168</v>
      </c>
      <c r="B141" s="1654">
        <f>'[2]P154--158écoR10'!B141</f>
        <v>1394</v>
      </c>
      <c r="C141" s="1670">
        <f>'[2]P154--158écoR10'!C141</f>
        <v>250</v>
      </c>
      <c r="D141" s="2319">
        <f>'[2]P154--158écoR10'!D141:E141</f>
        <v>98</v>
      </c>
      <c r="E141" s="2319"/>
      <c r="F141" s="1654">
        <f>'[2]P154--158écoR10'!F141</f>
        <v>123</v>
      </c>
      <c r="G141" s="1670" t="str">
        <f>'[2]P154--158écoR10'!G141</f>
        <v>-</v>
      </c>
      <c r="H141" s="1670" t="str">
        <f>'[2]P154--158écoR10'!H141</f>
        <v>-</v>
      </c>
      <c r="I141" s="1670">
        <f>'[2]P154--158écoR10'!I141</f>
        <v>320</v>
      </c>
      <c r="J141" s="1670">
        <f>'[2]P154--158écoR10'!J141</f>
        <v>276</v>
      </c>
      <c r="K141" s="1670">
        <f>'[2]P154--158écoR10'!K141</f>
        <v>327</v>
      </c>
      <c r="L141" s="280"/>
      <c r="M141" s="155" t="s">
        <v>291</v>
      </c>
    </row>
    <row r="142" spans="1:14" ht="18" customHeight="1">
      <c r="A142" s="30" t="s">
        <v>10</v>
      </c>
      <c r="B142" s="1665">
        <f>'[2]P154--158écoR10'!B142</f>
        <v>100</v>
      </c>
      <c r="C142" s="1665">
        <f>'[2]P154--158écoR10'!C142</f>
        <v>17.934002869440459</v>
      </c>
      <c r="D142" s="2311">
        <f>'[2]P154--158écoR10'!D142:E142</f>
        <v>7.0301291248206592</v>
      </c>
      <c r="E142" s="2311"/>
      <c r="F142" s="1665">
        <f>'[2]P154--158écoR10'!F142</f>
        <v>8.8235294117647065</v>
      </c>
      <c r="G142" s="1665" t="str">
        <f>'[2]P154--158écoR10'!G142</f>
        <v>-</v>
      </c>
      <c r="H142" s="1665" t="str">
        <f>'[2]P154--158écoR10'!H142</f>
        <v>-</v>
      </c>
      <c r="I142" s="1665">
        <f>'[2]P154--158écoR10'!I142</f>
        <v>22.955523672883789</v>
      </c>
      <c r="J142" s="1665">
        <f>'[2]P154--158écoR10'!J142</f>
        <v>19.799139167862268</v>
      </c>
      <c r="K142" s="1665">
        <f>'[2]P154--158écoR10'!K142</f>
        <v>23.45767575322812</v>
      </c>
      <c r="L142" s="1665"/>
      <c r="M142" s="123" t="s">
        <v>188</v>
      </c>
      <c r="N142" s="286"/>
    </row>
    <row r="143" spans="1:14" ht="15" customHeight="1">
      <c r="A143" s="1106"/>
      <c r="B143" s="1130"/>
      <c r="C143" s="1130"/>
      <c r="D143" s="1130"/>
      <c r="E143" s="1130"/>
      <c r="F143" s="1130"/>
      <c r="G143" s="1130"/>
      <c r="H143" s="1130"/>
      <c r="I143" s="1130"/>
      <c r="J143" s="1130"/>
      <c r="K143" s="1130"/>
      <c r="L143" s="1130"/>
      <c r="M143" s="1134"/>
      <c r="N143" s="287"/>
    </row>
    <row r="144" spans="1:14" ht="15" customHeight="1">
      <c r="A144" s="1102" t="s">
        <v>1231</v>
      </c>
      <c r="B144" s="1645"/>
      <c r="C144" s="1645"/>
      <c r="D144" s="1667"/>
      <c r="E144" s="1667"/>
      <c r="F144" s="1667"/>
      <c r="G144" s="1645"/>
      <c r="H144" s="1645"/>
      <c r="I144" s="1645"/>
      <c r="J144" s="1645"/>
      <c r="K144" s="1645"/>
      <c r="L144" s="1645"/>
      <c r="M144" s="1103" t="s">
        <v>1233</v>
      </c>
    </row>
    <row r="145" spans="1:13" s="263" customFormat="1" ht="18" customHeight="1">
      <c r="A145" s="269" t="s">
        <v>168</v>
      </c>
      <c r="B145" s="1654">
        <f>'[2]P154--158écoR10'!B145</f>
        <v>1773</v>
      </c>
      <c r="C145" s="1670">
        <f>'[2]P154--158écoR10'!C145</f>
        <v>475</v>
      </c>
      <c r="D145" s="2319">
        <f>'[2]P154--158écoR10'!D145:E145</f>
        <v>98</v>
      </c>
      <c r="E145" s="2319"/>
      <c r="F145" s="1654">
        <f>'[2]P154--158écoR10'!F145</f>
        <v>123</v>
      </c>
      <c r="G145" s="1670" t="str">
        <f>'[2]P154--158écoR10'!G145</f>
        <v>-</v>
      </c>
      <c r="H145" s="1670">
        <f>'[2]P154--158écoR10'!H145</f>
        <v>244</v>
      </c>
      <c r="I145" s="1670">
        <f>'[2]P154--158écoR10'!I145</f>
        <v>320</v>
      </c>
      <c r="J145" s="1670">
        <f>'[2]P154--158écoR10'!J145</f>
        <v>276</v>
      </c>
      <c r="K145" s="1670">
        <f>'[2]P154--158écoR10'!K145</f>
        <v>237</v>
      </c>
      <c r="L145" s="280"/>
      <c r="M145" s="155" t="s">
        <v>291</v>
      </c>
    </row>
    <row r="146" spans="1:13" ht="18" customHeight="1" thickBot="1">
      <c r="A146" s="1183" t="s">
        <v>10</v>
      </c>
      <c r="B146" s="1653">
        <f>'[2]P154--158écoR10'!B146</f>
        <v>100</v>
      </c>
      <c r="C146" s="1653">
        <f>'[2]P154--158écoR10'!C146</f>
        <v>26.790750141003951</v>
      </c>
      <c r="D146" s="2342">
        <f>'[2]P154--158écoR10'!D146:E146</f>
        <v>5.5273547659334463</v>
      </c>
      <c r="E146" s="2342"/>
      <c r="F146" s="1653">
        <f>'[2]P154--158écoR10'!F146</f>
        <v>6.9373942470389167</v>
      </c>
      <c r="G146" s="1653" t="str">
        <f>'[2]P154--158écoR10'!G146</f>
        <v>-</v>
      </c>
      <c r="H146" s="1653">
        <f>'[2]P154--158écoR10'!H146</f>
        <v>13.761985335589397</v>
      </c>
      <c r="I146" s="1653">
        <f>'[2]P154--158écoR10'!I146</f>
        <v>18.048505358150027</v>
      </c>
      <c r="J146" s="1653">
        <f>'[2]P154--158écoR10'!J146</f>
        <v>15.5668358714044</v>
      </c>
      <c r="K146" s="1653">
        <f>'[2]P154--158écoR10'!K146</f>
        <v>13.367174280879865</v>
      </c>
      <c r="L146" s="1653"/>
      <c r="M146" s="1179" t="s">
        <v>188</v>
      </c>
    </row>
    <row r="147" spans="1:13" ht="15" customHeight="1" thickTop="1">
      <c r="A147" s="102" t="s">
        <v>565</v>
      </c>
      <c r="B147" s="102"/>
      <c r="C147" s="102"/>
      <c r="D147" s="102"/>
      <c r="E147" s="102"/>
      <c r="F147" s="456"/>
      <c r="G147" s="457"/>
      <c r="H147" s="457"/>
      <c r="M147" s="265" t="s">
        <v>566</v>
      </c>
    </row>
    <row r="148" spans="1:13" ht="15" customHeight="1">
      <c r="A148" s="98" t="s">
        <v>1259</v>
      </c>
      <c r="B148" s="98"/>
      <c r="M148" s="81" t="s">
        <v>1260</v>
      </c>
    </row>
    <row r="149" spans="1:13" ht="15" customHeight="1"/>
    <row r="150" spans="1:13" ht="18" customHeight="1" thickBot="1">
      <c r="A150" s="150" t="s">
        <v>118</v>
      </c>
      <c r="M150" s="107" t="s">
        <v>293</v>
      </c>
    </row>
    <row r="151" spans="1:13" ht="18" customHeight="1" thickTop="1">
      <c r="A151" s="1242"/>
      <c r="B151" s="1658" t="s">
        <v>191</v>
      </c>
      <c r="C151" s="1658" t="s">
        <v>393</v>
      </c>
      <c r="D151" s="2316" t="s">
        <v>581</v>
      </c>
      <c r="E151" s="2316"/>
      <c r="F151" s="1244" t="s">
        <v>563</v>
      </c>
      <c r="G151" s="1245" t="s">
        <v>288</v>
      </c>
      <c r="H151" s="1245" t="s">
        <v>287</v>
      </c>
      <c r="I151" s="1245" t="s">
        <v>286</v>
      </c>
      <c r="J151" s="1658" t="s">
        <v>285</v>
      </c>
      <c r="K151" s="1658" t="s">
        <v>284</v>
      </c>
      <c r="L151" s="1658"/>
      <c r="M151" s="1242"/>
    </row>
    <row r="152" spans="1:13" ht="24.95" customHeight="1">
      <c r="A152" s="232"/>
      <c r="B152" s="1645" t="s">
        <v>4</v>
      </c>
      <c r="C152" s="1645" t="s">
        <v>394</v>
      </c>
      <c r="D152" s="2315" t="s">
        <v>582</v>
      </c>
      <c r="E152" s="2315"/>
      <c r="F152" s="1667" t="s">
        <v>564</v>
      </c>
      <c r="G152" s="1645" t="s">
        <v>33</v>
      </c>
      <c r="H152" s="1645" t="s">
        <v>32</v>
      </c>
      <c r="I152" s="1645" t="s">
        <v>31</v>
      </c>
      <c r="J152" s="1645" t="s">
        <v>30</v>
      </c>
      <c r="K152" s="1645" t="s">
        <v>29</v>
      </c>
      <c r="L152" s="1645"/>
      <c r="M152" s="142"/>
    </row>
    <row r="153" spans="1:13" ht="18" customHeight="1">
      <c r="A153" s="1101" t="s">
        <v>1222</v>
      </c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 t="s">
        <v>1234</v>
      </c>
    </row>
    <row r="154" spans="1:13" ht="18" customHeight="1">
      <c r="A154" s="232" t="s">
        <v>169</v>
      </c>
      <c r="B154" s="1655">
        <f>'[2]P154--158écoR10'!B154</f>
        <v>30923</v>
      </c>
      <c r="C154" s="1655">
        <f>'[2]P154--158écoR10'!C154</f>
        <v>1965</v>
      </c>
      <c r="D154" s="2314">
        <f>'[2]P154--158écoR10'!D154:E154</f>
        <v>3394</v>
      </c>
      <c r="E154" s="2314"/>
      <c r="F154" s="1655" t="str">
        <f>'[2]P154--158écoR10'!F154</f>
        <v>-</v>
      </c>
      <c r="G154" s="1655" t="str">
        <f>'[2]P154--158écoR10'!G154</f>
        <v>-</v>
      </c>
      <c r="H154" s="1655">
        <f>'[2]P154--158écoR10'!H154</f>
        <v>3376</v>
      </c>
      <c r="I154" s="1655">
        <f>'[2]P154--158écoR10'!I154</f>
        <v>10026</v>
      </c>
      <c r="J154" s="1655">
        <f>'[2]P154--158écoR10'!J154</f>
        <v>7264</v>
      </c>
      <c r="K154" s="1655">
        <f>'[2]P154--158écoR10'!K154</f>
        <v>4898</v>
      </c>
      <c r="L154" s="280"/>
      <c r="M154" s="155" t="s">
        <v>294</v>
      </c>
    </row>
    <row r="155" spans="1:13" ht="18" customHeight="1">
      <c r="A155" s="30" t="s">
        <v>10</v>
      </c>
      <c r="B155" s="1665">
        <f>'[2]P154--158écoR10'!B155</f>
        <v>100</v>
      </c>
      <c r="C155" s="1665">
        <f>'[2]P154--158écoR10'!C155</f>
        <v>6.3544934191378593</v>
      </c>
      <c r="D155" s="2311">
        <f>'[2]P154--158écoR10'!D155:E155</f>
        <v>10.975649193157198</v>
      </c>
      <c r="E155" s="2311"/>
      <c r="F155" s="1665" t="str">
        <f>'[2]P154--158écoR10'!F155</f>
        <v>-</v>
      </c>
      <c r="G155" s="1665" t="str">
        <f>'[2]P154--158écoR10'!G155</f>
        <v>-</v>
      </c>
      <c r="H155" s="1665">
        <f>'[2]P154--158écoR10'!H155</f>
        <v>10.917440093134561</v>
      </c>
      <c r="I155" s="1665">
        <f>'[2]P154--158écoR10'!I155</f>
        <v>32.42246871260874</v>
      </c>
      <c r="J155" s="1665">
        <f>'[2]P154--158écoR10'!J155</f>
        <v>23.490605698024126</v>
      </c>
      <c r="K155" s="1665">
        <f>'[2]P154--158écoR10'!K155</f>
        <v>15.839342883937521</v>
      </c>
      <c r="L155" s="1665"/>
      <c r="M155" s="123" t="s">
        <v>188</v>
      </c>
    </row>
    <row r="156" spans="1:13" ht="15" customHeight="1">
      <c r="A156" s="47"/>
      <c r="B156" s="157"/>
      <c r="C156" s="157"/>
      <c r="D156" s="157"/>
      <c r="E156" s="157"/>
      <c r="F156" s="157"/>
      <c r="G156" s="157"/>
      <c r="H156" s="157"/>
      <c r="I156" s="157"/>
      <c r="J156" s="157"/>
      <c r="K156" s="157"/>
      <c r="L156" s="157"/>
      <c r="M156" s="329"/>
    </row>
    <row r="157" spans="1:13" ht="15" customHeight="1">
      <c r="A157" s="1102" t="s">
        <v>1224</v>
      </c>
      <c r="B157" s="1103"/>
      <c r="C157" s="1103"/>
      <c r="D157" s="1103"/>
      <c r="E157" s="1103"/>
      <c r="F157" s="1103"/>
      <c r="G157" s="1103"/>
      <c r="H157" s="1103"/>
      <c r="I157" s="1103"/>
      <c r="J157" s="1103"/>
      <c r="K157" s="1103"/>
      <c r="L157" s="1103"/>
      <c r="M157" s="1103" t="s">
        <v>1235</v>
      </c>
    </row>
    <row r="158" spans="1:13" ht="18" customHeight="1">
      <c r="A158" s="232" t="s">
        <v>169</v>
      </c>
      <c r="B158" s="1655">
        <f>'[2]P154--158écoR10'!B158</f>
        <v>34621</v>
      </c>
      <c r="C158" s="1655">
        <f>'[2]P154--158écoR10'!C158</f>
        <v>1713</v>
      </c>
      <c r="D158" s="2314">
        <f>'[2]P154--158écoR10'!D158:E158</f>
        <v>3902</v>
      </c>
      <c r="E158" s="2314"/>
      <c r="F158" s="1655">
        <f>'[2]P154--158écoR10'!F158</f>
        <v>130</v>
      </c>
      <c r="G158" s="1655" t="str">
        <f>'[2]P154--158écoR10'!G158</f>
        <v>-</v>
      </c>
      <c r="H158" s="1655">
        <f>'[2]P154--158écoR10'!H158</f>
        <v>8527</v>
      </c>
      <c r="I158" s="1655">
        <f>'[2]P154--158écoR10'!I158</f>
        <v>10424</v>
      </c>
      <c r="J158" s="1655">
        <f>'[2]P154--158écoR10'!J158</f>
        <v>6738</v>
      </c>
      <c r="K158" s="1655">
        <f>'[2]P154--158écoR10'!K158</f>
        <v>3187</v>
      </c>
      <c r="L158" s="280"/>
      <c r="M158" s="155" t="s">
        <v>294</v>
      </c>
    </row>
    <row r="159" spans="1:13" ht="18" customHeight="1" thickBot="1">
      <c r="A159" s="1183" t="s">
        <v>10</v>
      </c>
      <c r="B159" s="1653">
        <f>'[2]P154--158écoR10'!B159</f>
        <v>100</v>
      </c>
      <c r="C159" s="1653">
        <f>'[2]P154--158écoR10'!C159</f>
        <v>4.9478640131711966</v>
      </c>
      <c r="D159" s="2342">
        <f>'[2]P154--158écoR10'!D159:E159</f>
        <v>11.27061610005488</v>
      </c>
      <c r="E159" s="2342"/>
      <c r="F159" s="1653">
        <f>'[2]P154--158écoR10'!F159</f>
        <v>0.37549464198030097</v>
      </c>
      <c r="G159" s="1653" t="str">
        <f>'[2]P154--158écoR10'!G159</f>
        <v>-</v>
      </c>
      <c r="H159" s="1653">
        <f>'[2]P154--158écoR10'!H159</f>
        <v>24.629560093584818</v>
      </c>
      <c r="I159" s="1653">
        <f>'[2]P154--158écoR10'!I159</f>
        <v>30.108893446174289</v>
      </c>
      <c r="J159" s="1653">
        <f>'[2]P154--158écoR10'!J159</f>
        <v>19.462176135871292</v>
      </c>
      <c r="K159" s="1653">
        <f>'[2]P154--158écoR10'!K159</f>
        <v>9.2053955691632243</v>
      </c>
      <c r="L159" s="1653"/>
      <c r="M159" s="1179" t="s">
        <v>188</v>
      </c>
    </row>
    <row r="160" spans="1:13" ht="15" customHeight="1" thickTop="1">
      <c r="A160" s="102" t="s">
        <v>565</v>
      </c>
      <c r="B160" s="102"/>
      <c r="C160" s="102"/>
      <c r="D160" s="102"/>
      <c r="E160" s="102"/>
      <c r="F160" s="456"/>
      <c r="G160" s="457"/>
      <c r="H160" s="457"/>
      <c r="M160" s="265" t="s">
        <v>566</v>
      </c>
    </row>
    <row r="161" spans="1:13" ht="15" customHeight="1">
      <c r="A161" s="98" t="s">
        <v>1259</v>
      </c>
      <c r="B161" s="98"/>
      <c r="M161" s="81" t="s">
        <v>1260</v>
      </c>
    </row>
    <row r="162" spans="1:13" ht="15" customHeight="1">
      <c r="A162" s="741"/>
      <c r="B162" s="284"/>
      <c r="C162" s="284"/>
      <c r="D162" s="284"/>
      <c r="E162" s="284"/>
      <c r="F162" s="284"/>
      <c r="G162" s="284"/>
      <c r="H162" s="284"/>
      <c r="I162" s="284"/>
      <c r="J162" s="284"/>
      <c r="K162" s="284"/>
      <c r="L162" s="284"/>
    </row>
    <row r="163" spans="1:13" ht="18" customHeight="1" thickBot="1">
      <c r="A163" s="150" t="s">
        <v>119</v>
      </c>
      <c r="M163" s="107" t="s">
        <v>296</v>
      </c>
    </row>
    <row r="164" spans="1:13" ht="18" customHeight="1" thickTop="1">
      <c r="A164" s="1218"/>
      <c r="B164" s="1639"/>
      <c r="C164" s="2294" t="s">
        <v>191</v>
      </c>
      <c r="D164" s="2294"/>
      <c r="E164" s="1639"/>
      <c r="F164" s="2294" t="s">
        <v>295</v>
      </c>
      <c r="G164" s="2294"/>
      <c r="H164" s="1639"/>
      <c r="I164" s="2294" t="s">
        <v>415</v>
      </c>
      <c r="J164" s="2294"/>
      <c r="K164" s="1639"/>
      <c r="L164" s="1639"/>
      <c r="M164" s="1639"/>
    </row>
    <row r="165" spans="1:13" ht="18" customHeight="1">
      <c r="A165" s="232"/>
      <c r="B165" s="1642"/>
      <c r="C165" s="2302" t="s">
        <v>4</v>
      </c>
      <c r="D165" s="2302"/>
      <c r="E165" s="1642"/>
      <c r="F165" s="2302" t="s">
        <v>101</v>
      </c>
      <c r="G165" s="2302"/>
      <c r="H165" s="1642"/>
      <c r="I165" s="69" t="s">
        <v>416</v>
      </c>
      <c r="J165" s="69"/>
      <c r="K165" s="1642"/>
      <c r="L165" s="1642"/>
      <c r="M165" s="120"/>
    </row>
    <row r="166" spans="1:13" ht="18" customHeight="1">
      <c r="A166" s="232"/>
      <c r="B166" s="1642"/>
      <c r="C166" s="1097">
        <v>2017</v>
      </c>
      <c r="D166" s="1097">
        <v>2016</v>
      </c>
      <c r="E166" s="1097"/>
      <c r="F166" s="1097">
        <v>2017</v>
      </c>
      <c r="G166" s="1097">
        <v>2016</v>
      </c>
      <c r="H166" s="1642"/>
      <c r="I166" s="1097">
        <v>2017</v>
      </c>
      <c r="J166" s="1097">
        <v>2016</v>
      </c>
      <c r="K166" s="1642"/>
      <c r="L166" s="32"/>
      <c r="M166" s="165"/>
    </row>
    <row r="167" spans="1:13" ht="18" customHeight="1">
      <c r="A167" s="232" t="s">
        <v>170</v>
      </c>
      <c r="B167" s="1655"/>
      <c r="C167" s="1887">
        <f>'[2]P154--158écoR10'!C167</f>
        <v>22624</v>
      </c>
      <c r="D167" s="1887">
        <f>'[2]P154--158écoR10'!D167</f>
        <v>20921</v>
      </c>
      <c r="E167" s="1886"/>
      <c r="F167" s="1887">
        <f>'[2]P154--158écoR10'!F167</f>
        <v>16996</v>
      </c>
      <c r="G167" s="1887">
        <f>'[2]P154--158écoR10'!G167</f>
        <v>5168</v>
      </c>
      <c r="H167" s="1886"/>
      <c r="I167" s="1887">
        <f>'[2]P154--158écoR10'!I167</f>
        <v>5628</v>
      </c>
      <c r="J167" s="1887">
        <f>'[2]P154--158écoR10'!J167</f>
        <v>15753</v>
      </c>
      <c r="K167" s="1136"/>
      <c r="L167" s="280"/>
      <c r="M167" s="155" t="s">
        <v>297</v>
      </c>
    </row>
    <row r="168" spans="1:13" ht="18" customHeight="1" thickBot="1">
      <c r="A168" s="1183" t="s">
        <v>10</v>
      </c>
      <c r="B168" s="1653"/>
      <c r="C168" s="1885">
        <f>'[2]P154--158écoR10'!C168</f>
        <v>100</v>
      </c>
      <c r="D168" s="1885">
        <f>'[2]P154--158écoR10'!D168</f>
        <v>100</v>
      </c>
      <c r="E168" s="1881"/>
      <c r="F168" s="1885">
        <f>'[2]P154--158écoR10'!F168</f>
        <v>75.123762376237622</v>
      </c>
      <c r="G168" s="1885">
        <f>'[2]P154--158écoR10'!G168</f>
        <v>24.702452081640459</v>
      </c>
      <c r="H168" s="1885"/>
      <c r="I168" s="1885">
        <f>'[2]P154--158écoR10'!I168</f>
        <v>24.876237623762375</v>
      </c>
      <c r="J168" s="1885">
        <f>'[2]P154--158écoR10'!J168</f>
        <v>75.297547918359541</v>
      </c>
      <c r="K168" s="1653"/>
      <c r="L168" s="1653"/>
      <c r="M168" s="1179" t="s">
        <v>188</v>
      </c>
    </row>
    <row r="169" spans="1:13" ht="15" customHeight="1" thickTop="1">
      <c r="A169" s="98" t="s">
        <v>1259</v>
      </c>
      <c r="B169" s="98"/>
      <c r="M169" s="81" t="s">
        <v>1260</v>
      </c>
    </row>
    <row r="170" spans="1:13" ht="15" customHeight="1">
      <c r="A170" s="456"/>
      <c r="E170" s="78"/>
      <c r="F170" s="78"/>
      <c r="G170" s="79"/>
    </row>
    <row r="171" spans="1:13" s="263" customFormat="1" ht="18" customHeight="1">
      <c r="A171" s="431" t="s">
        <v>569</v>
      </c>
      <c r="B171" s="427"/>
      <c r="E171" s="80"/>
      <c r="F171" s="80"/>
      <c r="G171" s="80"/>
      <c r="H171" s="81"/>
      <c r="I171" s="81"/>
      <c r="J171" s="81"/>
      <c r="K171" s="427"/>
      <c r="L171" s="427"/>
      <c r="M171" s="428" t="s">
        <v>576</v>
      </c>
    </row>
    <row r="172" spans="1:13" ht="15" customHeight="1">
      <c r="A172" s="28"/>
      <c r="B172" s="20"/>
      <c r="C172" s="263"/>
      <c r="D172" s="263"/>
      <c r="E172" s="263"/>
      <c r="F172" s="263"/>
      <c r="G172" s="263"/>
      <c r="H172" s="263"/>
      <c r="I172" s="263"/>
      <c r="J172" s="263"/>
      <c r="K172" s="263"/>
      <c r="L172" s="263"/>
      <c r="M172" s="263"/>
    </row>
    <row r="173" spans="1:13" ht="18" customHeight="1" thickBot="1">
      <c r="A173" s="18" t="s">
        <v>470</v>
      </c>
      <c r="M173" s="107" t="s">
        <v>298</v>
      </c>
    </row>
    <row r="174" spans="1:13" ht="18" customHeight="1" thickTop="1">
      <c r="A174" s="1221"/>
      <c r="B174" s="1639"/>
      <c r="C174" s="2294" t="s">
        <v>191</v>
      </c>
      <c r="D174" s="2294"/>
      <c r="E174" s="1639"/>
      <c r="F174" s="2294" t="s">
        <v>300</v>
      </c>
      <c r="G174" s="2294"/>
      <c r="H174" s="1639"/>
      <c r="I174" s="2294" t="s">
        <v>299</v>
      </c>
      <c r="J174" s="2294"/>
      <c r="K174" s="1639"/>
      <c r="L174" s="1639"/>
      <c r="M174" s="1218"/>
    </row>
    <row r="175" spans="1:13" ht="18" customHeight="1">
      <c r="A175" s="288"/>
      <c r="B175" s="159"/>
      <c r="C175" s="2306" t="s">
        <v>4</v>
      </c>
      <c r="D175" s="2306"/>
      <c r="F175" s="2306" t="s">
        <v>36</v>
      </c>
      <c r="G175" s="2306"/>
      <c r="H175" s="159"/>
      <c r="I175" s="2306" t="s">
        <v>35</v>
      </c>
      <c r="J175" s="2306"/>
      <c r="K175" s="159"/>
      <c r="L175" s="159"/>
      <c r="M175" s="142"/>
    </row>
    <row r="176" spans="1:13" ht="18" customHeight="1">
      <c r="A176" s="288"/>
      <c r="B176" s="159"/>
      <c r="C176" s="1097">
        <v>2017</v>
      </c>
      <c r="D176" s="1097">
        <v>2016</v>
      </c>
      <c r="E176" s="1097"/>
      <c r="F176" s="1097">
        <v>2017</v>
      </c>
      <c r="G176" s="1097">
        <v>2016</v>
      </c>
      <c r="H176" s="1642"/>
      <c r="I176" s="1097">
        <v>2017</v>
      </c>
      <c r="J176" s="1097">
        <v>2016</v>
      </c>
      <c r="K176" s="159"/>
      <c r="L176" s="1137"/>
      <c r="M176" s="239"/>
    </row>
    <row r="177" spans="1:13" ht="18" customHeight="1">
      <c r="A177" s="288" t="s">
        <v>171</v>
      </c>
      <c r="B177" s="289"/>
      <c r="C177" s="1671" t="str">
        <f>'[5]P154--158écoR10'!C177</f>
        <v>…</v>
      </c>
      <c r="D177" s="289" t="str">
        <f>'[5]P154--158écoR10'!D177</f>
        <v>…</v>
      </c>
      <c r="E177" s="1671"/>
      <c r="F177" s="1671" t="str">
        <f>'[5]P154--158écoR10'!F177</f>
        <v>…</v>
      </c>
      <c r="G177" s="1671" t="str">
        <f>'[5]P154--158écoR10'!G177</f>
        <v>…</v>
      </c>
      <c r="H177" s="289"/>
      <c r="I177" s="289" t="str">
        <f>'[5]P154--158écoR10'!I177</f>
        <v>…</v>
      </c>
      <c r="J177" s="1671" t="str">
        <f>'[5]P154--158écoR10'!J177</f>
        <v>…</v>
      </c>
      <c r="K177" s="289"/>
      <c r="L177" s="291"/>
      <c r="M177" s="155" t="s">
        <v>469</v>
      </c>
    </row>
    <row r="178" spans="1:13" ht="18" customHeight="1" thickBot="1">
      <c r="A178" s="1183" t="s">
        <v>10</v>
      </c>
      <c r="B178" s="1653"/>
      <c r="C178" s="1653" t="str">
        <f>'[5]P154--158écoR10'!C178</f>
        <v>…</v>
      </c>
      <c r="D178" s="1880" t="str">
        <f>'[5]P154--158écoR10'!D178</f>
        <v>…</v>
      </c>
      <c r="E178" s="1880"/>
      <c r="F178" s="1653" t="str">
        <f>'[5]P154--158écoR10'!F178</f>
        <v>…</v>
      </c>
      <c r="G178" s="1653" t="str">
        <f>'[5]P154--158écoR10'!G178</f>
        <v>…</v>
      </c>
      <c r="H178" s="1653"/>
      <c r="I178" s="1653" t="str">
        <f>'[5]P154--158écoR10'!I178</f>
        <v>…</v>
      </c>
      <c r="J178" s="1653" t="str">
        <f>'[5]P154--158écoR10'!J178</f>
        <v>…</v>
      </c>
      <c r="K178" s="1653"/>
      <c r="L178" s="1653"/>
      <c r="M178" s="1179" t="s">
        <v>188</v>
      </c>
    </row>
    <row r="179" spans="1:13" ht="29.25" customHeight="1" thickTop="1" thickBot="1">
      <c r="A179" s="962" t="s">
        <v>1103</v>
      </c>
      <c r="B179" s="962"/>
      <c r="C179" s="962"/>
      <c r="D179" s="962"/>
      <c r="E179" s="950"/>
      <c r="F179" s="950"/>
      <c r="G179" s="950"/>
      <c r="H179" s="950"/>
      <c r="I179" s="950"/>
      <c r="J179" s="950"/>
      <c r="K179" s="950"/>
      <c r="L179" s="950"/>
      <c r="M179" s="950" t="s">
        <v>1100</v>
      </c>
    </row>
    <row r="180" spans="1:13" ht="13.5" customHeight="1" thickTop="1">
      <c r="A180" s="965"/>
      <c r="B180" s="928"/>
      <c r="C180" s="928"/>
      <c r="D180" s="928"/>
      <c r="E180" s="1724"/>
      <c r="F180" s="1724"/>
      <c r="G180" s="1725"/>
      <c r="H180" s="928"/>
      <c r="I180" s="928"/>
      <c r="J180" s="928"/>
      <c r="K180" s="928"/>
      <c r="L180" s="928"/>
      <c r="M180" s="928"/>
    </row>
    <row r="181" spans="1:13" ht="18" customHeight="1">
      <c r="A181" s="1726"/>
      <c r="B181" s="229"/>
      <c r="C181" s="229"/>
      <c r="D181" s="229"/>
      <c r="E181" s="1727"/>
      <c r="F181" s="1727"/>
      <c r="G181" s="1728"/>
      <c r="H181" s="229"/>
      <c r="I181" s="229"/>
      <c r="J181" s="229"/>
      <c r="K181" s="229"/>
      <c r="L181" s="229"/>
      <c r="M181" s="229"/>
    </row>
    <row r="182" spans="1:13" ht="18" customHeight="1" thickBot="1">
      <c r="A182" s="150" t="s">
        <v>471</v>
      </c>
      <c r="M182" s="107" t="s">
        <v>304</v>
      </c>
    </row>
    <row r="183" spans="1:13" ht="14.1" customHeight="1" thickTop="1">
      <c r="A183" s="1215"/>
      <c r="B183" s="2294" t="s">
        <v>301</v>
      </c>
      <c r="C183" s="2294"/>
      <c r="D183" s="2294"/>
      <c r="E183" s="2294"/>
      <c r="F183" s="2294"/>
      <c r="G183" s="2294"/>
      <c r="H183" s="2294"/>
      <c r="I183" s="2294"/>
      <c r="J183" s="2294"/>
      <c r="K183" s="2294"/>
      <c r="L183" s="1639"/>
      <c r="M183" s="1218"/>
    </row>
    <row r="184" spans="1:13" ht="14.1" customHeight="1">
      <c r="A184" s="160"/>
      <c r="B184" s="2310" t="s">
        <v>37</v>
      </c>
      <c r="C184" s="2310"/>
      <c r="D184" s="2310"/>
      <c r="E184" s="2310"/>
      <c r="F184" s="2310"/>
      <c r="G184" s="2310"/>
      <c r="H184" s="2310"/>
      <c r="I184" s="2310"/>
      <c r="J184" s="2310"/>
      <c r="K184" s="2310"/>
      <c r="L184" s="1662"/>
      <c r="M184" s="229"/>
    </row>
    <row r="185" spans="1:13" ht="14.1" customHeight="1">
      <c r="A185" s="161"/>
      <c r="B185" s="1662"/>
      <c r="C185" s="2307" t="s">
        <v>191</v>
      </c>
      <c r="D185" s="2307"/>
      <c r="F185" s="2343" t="s">
        <v>303</v>
      </c>
      <c r="G185" s="2343"/>
      <c r="I185" s="2343" t="s">
        <v>302</v>
      </c>
      <c r="J185" s="2343"/>
      <c r="K185" s="1138"/>
      <c r="L185" s="181"/>
      <c r="M185" s="276"/>
    </row>
    <row r="186" spans="1:13" ht="14.1" customHeight="1">
      <c r="A186" s="162"/>
      <c r="B186" s="1661"/>
      <c r="C186" s="2306" t="s">
        <v>4</v>
      </c>
      <c r="D186" s="2306"/>
      <c r="E186" s="142"/>
      <c r="F186" s="2310" t="s">
        <v>39</v>
      </c>
      <c r="G186" s="2310"/>
      <c r="H186" s="142"/>
      <c r="I186" s="2310" t="s">
        <v>38</v>
      </c>
      <c r="J186" s="2310"/>
      <c r="K186" s="182"/>
      <c r="L186" s="182"/>
      <c r="M186" s="278"/>
    </row>
    <row r="187" spans="1:13" ht="18" customHeight="1">
      <c r="A187" s="162"/>
      <c r="B187" s="1661"/>
      <c r="C187" s="1097">
        <v>2017</v>
      </c>
      <c r="D187" s="1097">
        <v>2016</v>
      </c>
      <c r="E187" s="1661"/>
      <c r="F187" s="1097">
        <v>2017</v>
      </c>
      <c r="G187" s="1097">
        <v>2016</v>
      </c>
      <c r="H187" s="422"/>
      <c r="I187" s="1097">
        <v>2017</v>
      </c>
      <c r="J187" s="1097">
        <v>2016</v>
      </c>
      <c r="K187" s="182"/>
      <c r="L187" s="182"/>
      <c r="M187" s="278"/>
    </row>
    <row r="188" spans="1:13" ht="18" customHeight="1">
      <c r="A188" s="288" t="s">
        <v>1246</v>
      </c>
      <c r="B188" s="1671"/>
      <c r="C188" s="1671">
        <f>'[5]P154--158écoR10'!C188</f>
        <v>51.136000000000003</v>
      </c>
      <c r="D188" s="742">
        <f>'[5]P154--158écoR10'!D188</f>
        <v>40.756</v>
      </c>
      <c r="E188" s="289"/>
      <c r="F188" s="289">
        <f>'[5]P154--158écoR10'!F188</f>
        <v>41.720999999999997</v>
      </c>
      <c r="G188" s="289">
        <f>'[5]P154--158écoR10'!G188</f>
        <v>36.445</v>
      </c>
      <c r="H188" s="742"/>
      <c r="I188" s="289">
        <f>'[5]P154--158écoR10'!I188</f>
        <v>9.4149999999999991</v>
      </c>
      <c r="J188" s="289">
        <f>'[5]P154--158écoR10'!J188</f>
        <v>4.3109999999999999</v>
      </c>
      <c r="K188" s="289"/>
      <c r="L188" s="744"/>
      <c r="M188" s="115" t="s">
        <v>1245</v>
      </c>
    </row>
    <row r="189" spans="1:13" ht="18" customHeight="1" thickBot="1">
      <c r="A189" s="1183" t="s">
        <v>10</v>
      </c>
      <c r="B189" s="1653"/>
      <c r="C189" s="1653">
        <f>'[5]P154--158écoR10'!C189</f>
        <v>5.2286134973851713E-2</v>
      </c>
      <c r="D189" s="1880">
        <f>'[5]P154--158écoR10'!D189</f>
        <v>4.5150677535458532E-2</v>
      </c>
      <c r="E189" s="1880"/>
      <c r="F189" s="1653">
        <f>'[5]P154--158écoR10'!F189</f>
        <v>7.0229809975016225E-2</v>
      </c>
      <c r="G189" s="1653">
        <f>'[5]P154--158écoR10'!G189</f>
        <v>6.1959856303456101E-2</v>
      </c>
      <c r="H189" s="1653"/>
      <c r="I189" s="1653">
        <f>'[5]P154--158écoR10'!I189</f>
        <v>2.4522119109143755E-2</v>
      </c>
      <c r="J189" s="1653">
        <f>'[5]P154--158écoR10'!J189</f>
        <v>1.3709085883495731E-2</v>
      </c>
      <c r="K189" s="1653"/>
      <c r="L189" s="1653"/>
      <c r="M189" s="1179" t="s">
        <v>188</v>
      </c>
    </row>
    <row r="190" spans="1:13" s="263" customFormat="1" ht="15" customHeight="1" thickTop="1">
      <c r="A190" s="102" t="s">
        <v>306</v>
      </c>
      <c r="B190" s="102"/>
      <c r="C190" s="102"/>
      <c r="D190" s="102"/>
      <c r="E190" s="81"/>
      <c r="F190" s="81"/>
      <c r="G190" s="81"/>
      <c r="H190" s="81"/>
      <c r="I190" s="81"/>
      <c r="J190" s="81"/>
      <c r="K190" s="81"/>
      <c r="L190" s="81"/>
      <c r="M190" s="81" t="s">
        <v>305</v>
      </c>
    </row>
    <row r="191" spans="1:13" s="263" customFormat="1" ht="15" customHeight="1">
      <c r="A191" s="81"/>
      <c r="B191" s="81"/>
      <c r="C191" s="81"/>
      <c r="D191" s="81"/>
      <c r="E191" s="81"/>
      <c r="F191" s="81"/>
      <c r="G191" s="81"/>
      <c r="H191" s="81"/>
      <c r="I191" s="81"/>
      <c r="J191" s="81"/>
      <c r="K191" s="81"/>
      <c r="L191" s="81"/>
      <c r="M191" s="81"/>
    </row>
    <row r="192" spans="1:13" ht="18" customHeight="1">
      <c r="A192" s="150" t="s">
        <v>472</v>
      </c>
      <c r="M192" s="107" t="s">
        <v>307</v>
      </c>
    </row>
    <row r="193" spans="1:13" ht="15" customHeight="1" thickBot="1">
      <c r="A193" s="262" t="s">
        <v>968</v>
      </c>
      <c r="I193" s="726"/>
      <c r="K193" s="24"/>
      <c r="L193" s="24"/>
      <c r="M193" s="150" t="s">
        <v>969</v>
      </c>
    </row>
    <row r="194" spans="1:13" ht="14.1" customHeight="1" thickTop="1">
      <c r="A194" s="1639"/>
      <c r="B194" s="2294" t="s">
        <v>312</v>
      </c>
      <c r="C194" s="2294"/>
      <c r="D194" s="2309" t="s">
        <v>73</v>
      </c>
      <c r="E194" s="2309"/>
      <c r="F194" s="2294" t="s">
        <v>310</v>
      </c>
      <c r="G194" s="2294"/>
      <c r="H194" s="2309" t="s">
        <v>73</v>
      </c>
      <c r="I194" s="2309"/>
      <c r="J194" s="2294" t="s">
        <v>310</v>
      </c>
      <c r="K194" s="2294"/>
      <c r="L194" s="1639"/>
      <c r="M194" s="1639"/>
    </row>
    <row r="195" spans="1:13" ht="14.1" customHeight="1">
      <c r="A195" s="1648"/>
      <c r="B195" s="2307" t="s">
        <v>313</v>
      </c>
      <c r="C195" s="2307"/>
      <c r="D195" s="2307" t="s">
        <v>309</v>
      </c>
      <c r="E195" s="2307"/>
      <c r="F195" s="2307" t="s">
        <v>311</v>
      </c>
      <c r="G195" s="2307"/>
      <c r="H195" s="2307" t="s">
        <v>309</v>
      </c>
      <c r="I195" s="2307"/>
      <c r="J195" s="2307" t="s">
        <v>314</v>
      </c>
      <c r="K195" s="2307"/>
      <c r="L195" s="1648"/>
      <c r="M195" s="1648"/>
    </row>
    <row r="196" spans="1:13" ht="14.1" customHeight="1">
      <c r="A196" s="1668"/>
      <c r="B196" s="2308" t="s">
        <v>74</v>
      </c>
      <c r="C196" s="2308"/>
      <c r="D196" s="2308" t="s">
        <v>73</v>
      </c>
      <c r="E196" s="2308"/>
      <c r="F196" s="2308" t="s">
        <v>4</v>
      </c>
      <c r="G196" s="2308"/>
      <c r="H196" s="2308" t="s">
        <v>73</v>
      </c>
      <c r="I196" s="2308"/>
      <c r="J196" s="2308" t="s">
        <v>4</v>
      </c>
      <c r="K196" s="2308"/>
      <c r="L196" s="1668"/>
      <c r="M196" s="398"/>
    </row>
    <row r="197" spans="1:13" ht="14.1" customHeight="1">
      <c r="A197" s="399" t="s">
        <v>120</v>
      </c>
      <c r="B197" s="2306" t="s">
        <v>84</v>
      </c>
      <c r="C197" s="2306"/>
      <c r="D197" s="2306" t="s">
        <v>76</v>
      </c>
      <c r="E197" s="2306"/>
      <c r="F197" s="2306" t="s">
        <v>77</v>
      </c>
      <c r="G197" s="2306"/>
      <c r="H197" s="2306" t="s">
        <v>76</v>
      </c>
      <c r="I197" s="2306"/>
      <c r="J197" s="2306" t="s">
        <v>75</v>
      </c>
      <c r="K197" s="2306"/>
      <c r="L197" s="1656"/>
      <c r="M197" s="144" t="s">
        <v>308</v>
      </c>
    </row>
    <row r="198" spans="1:13" ht="18" customHeight="1">
      <c r="A198" s="399"/>
      <c r="B198" s="1097">
        <v>2017</v>
      </c>
      <c r="C198" s="1097">
        <v>2016</v>
      </c>
      <c r="D198" s="1097">
        <v>2017</v>
      </c>
      <c r="E198" s="1097">
        <v>2016</v>
      </c>
      <c r="F198" s="1097">
        <v>2017</v>
      </c>
      <c r="G198" s="1097">
        <v>2016</v>
      </c>
      <c r="H198" s="1097">
        <v>2017</v>
      </c>
      <c r="I198" s="1097">
        <v>2016</v>
      </c>
      <c r="J198" s="1097">
        <v>2017</v>
      </c>
      <c r="K198" s="1097">
        <v>2016</v>
      </c>
      <c r="L198" s="1656"/>
      <c r="M198" s="398"/>
    </row>
    <row r="199" spans="1:13" ht="18" customHeight="1">
      <c r="A199" s="288" t="s">
        <v>72</v>
      </c>
      <c r="B199" s="2043">
        <f>'[5]P154--158écoR10'!B199</f>
        <v>0.01</v>
      </c>
      <c r="C199" s="2043" t="str">
        <f>'[5]P154--158écoR10'!C199</f>
        <v>-</v>
      </c>
      <c r="D199" s="1871">
        <f>'[5]P154--158écoR10'!D199</f>
        <v>5.9638854149923357E-2</v>
      </c>
      <c r="E199" s="1871">
        <f>'[5]P154--158écoR10'!E199</f>
        <v>6.6950802729706507E-2</v>
      </c>
      <c r="F199" s="1872">
        <f>'[5]P154--158écoR10'!F199</f>
        <v>12170</v>
      </c>
      <c r="G199" s="1872">
        <f>'[5]P154--158écoR10'!G199</f>
        <v>12210</v>
      </c>
      <c r="H199" s="1871">
        <f>'[5]P154--158écoR10'!H199</f>
        <v>0.29302198800654189</v>
      </c>
      <c r="I199" s="1871">
        <f>'[5]P154--158écoR10'!I199</f>
        <v>0.31636770330641323</v>
      </c>
      <c r="J199" s="1872">
        <f>'[5]P154--158écoR10'!J199</f>
        <v>516</v>
      </c>
      <c r="K199" s="1872">
        <f>'[5]P154--158écoR10'!K199</f>
        <v>512</v>
      </c>
      <c r="L199" s="625"/>
      <c r="M199" s="139" t="s">
        <v>315</v>
      </c>
    </row>
    <row r="200" spans="1:13" ht="18" customHeight="1">
      <c r="A200" s="240" t="s">
        <v>121</v>
      </c>
      <c r="B200" s="2043" t="str">
        <f>'[5]P154--158écoR10'!B200</f>
        <v>-</v>
      </c>
      <c r="C200" s="2043" t="str">
        <f>'[5]P154--158écoR10'!C200</f>
        <v>-</v>
      </c>
      <c r="D200" s="1871">
        <f>'[5]P154--158écoR10'!D200</f>
        <v>1.2518519369250383</v>
      </c>
      <c r="E200" s="1871">
        <f>'[5]P154--158écoR10'!E200</f>
        <v>1.2947118650742859</v>
      </c>
      <c r="F200" s="1872">
        <f>'[5]P154--158écoR10'!F200</f>
        <v>1090</v>
      </c>
      <c r="G200" s="1872">
        <f>'[5]P154--158écoR10'!G200</f>
        <v>1315</v>
      </c>
      <c r="H200" s="1871">
        <f>'[5]P154--158écoR10'!H200</f>
        <v>1.6122330258455912</v>
      </c>
      <c r="I200" s="1871">
        <f>'[5]P154--158écoR10'!I200</f>
        <v>1.4011530321827337</v>
      </c>
      <c r="J200" s="1872">
        <f>'[5]P154--158écoR10'!J200</f>
        <v>388</v>
      </c>
      <c r="K200" s="1872">
        <f>'[5]P154--158écoR10'!K200</f>
        <v>384</v>
      </c>
      <c r="L200" s="290"/>
      <c r="M200" s="139" t="s">
        <v>316</v>
      </c>
    </row>
    <row r="201" spans="1:13" ht="18" customHeight="1" thickBot="1">
      <c r="A201" s="1183" t="s">
        <v>78</v>
      </c>
      <c r="B201" s="1969">
        <f>'[5]P154--158écoR10'!B201</f>
        <v>0.01</v>
      </c>
      <c r="C201" s="1969" t="str">
        <f>'[5]P154--158écoR10'!C201</f>
        <v>-</v>
      </c>
      <c r="D201" s="2029">
        <f>'[5]P154--158écoR10'!D201</f>
        <v>6.4704291870813349E-2</v>
      </c>
      <c r="E201" s="2029">
        <f>'[5]P154--158écoR10'!E201</f>
        <v>7.3750579303302685E-2</v>
      </c>
      <c r="F201" s="1873">
        <f>'[5]P154--158écoR10'!F201</f>
        <v>13260</v>
      </c>
      <c r="G201" s="1873">
        <f>'[5]P154--158écoR10'!G201</f>
        <v>13525</v>
      </c>
      <c r="H201" s="2029">
        <f>'[5]P154--158écoR10'!H201</f>
        <v>0.45163417631718306</v>
      </c>
      <c r="I201" s="2029">
        <f>'[5]P154--158écoR10'!I201</f>
        <v>0.47346533293173332</v>
      </c>
      <c r="J201" s="1873">
        <f>'[5]P154--158écoR10'!J201</f>
        <v>904</v>
      </c>
      <c r="K201" s="1873">
        <f>'[5]P154--158écoR10'!K201</f>
        <v>896</v>
      </c>
      <c r="L201" s="1677"/>
      <c r="M201" s="1389" t="s">
        <v>317</v>
      </c>
    </row>
    <row r="202" spans="1:13" ht="15" customHeight="1" thickTop="1">
      <c r="A202" s="102"/>
      <c r="B202" s="102"/>
    </row>
    <row r="203" spans="1:13" ht="15" customHeight="1" thickBot="1">
      <c r="A203" s="262" t="s">
        <v>970</v>
      </c>
      <c r="K203" s="24"/>
      <c r="L203" s="24"/>
      <c r="M203" s="150" t="s">
        <v>971</v>
      </c>
    </row>
    <row r="204" spans="1:13" ht="14.1" customHeight="1" thickTop="1">
      <c r="A204" s="1639"/>
      <c r="B204" s="2294" t="s">
        <v>312</v>
      </c>
      <c r="C204" s="2294"/>
      <c r="D204" s="2309" t="s">
        <v>73</v>
      </c>
      <c r="E204" s="2309"/>
      <c r="F204" s="2294" t="s">
        <v>310</v>
      </c>
      <c r="G204" s="2294"/>
      <c r="H204" s="2309" t="s">
        <v>73</v>
      </c>
      <c r="I204" s="2309"/>
      <c r="J204" s="2294" t="s">
        <v>310</v>
      </c>
      <c r="K204" s="2294"/>
      <c r="L204" s="1639"/>
      <c r="M204" s="1639"/>
    </row>
    <row r="205" spans="1:13" ht="14.1" customHeight="1">
      <c r="A205" s="1648"/>
      <c r="B205" s="2307" t="s">
        <v>313</v>
      </c>
      <c r="C205" s="2307"/>
      <c r="D205" s="2307" t="s">
        <v>309</v>
      </c>
      <c r="E205" s="2307"/>
      <c r="F205" s="2307" t="s">
        <v>311</v>
      </c>
      <c r="G205" s="2307"/>
      <c r="H205" s="2307" t="s">
        <v>309</v>
      </c>
      <c r="I205" s="2307"/>
      <c r="J205" s="2307" t="s">
        <v>314</v>
      </c>
      <c r="K205" s="2307"/>
      <c r="L205" s="1648"/>
      <c r="M205" s="1648"/>
    </row>
    <row r="206" spans="1:13" ht="14.1" customHeight="1">
      <c r="A206" s="1668"/>
      <c r="B206" s="2308" t="s">
        <v>74</v>
      </c>
      <c r="C206" s="2308"/>
      <c r="D206" s="2308" t="s">
        <v>73</v>
      </c>
      <c r="E206" s="2308"/>
      <c r="F206" s="2308" t="s">
        <v>4</v>
      </c>
      <c r="G206" s="2308"/>
      <c r="H206" s="2308" t="s">
        <v>73</v>
      </c>
      <c r="I206" s="2308"/>
      <c r="J206" s="2308" t="s">
        <v>4</v>
      </c>
      <c r="K206" s="2308"/>
      <c r="L206" s="1668"/>
      <c r="M206" s="398"/>
    </row>
    <row r="207" spans="1:13" ht="14.1" customHeight="1">
      <c r="A207" s="399" t="s">
        <v>120</v>
      </c>
      <c r="B207" s="2306" t="s">
        <v>84</v>
      </c>
      <c r="C207" s="2306"/>
      <c r="D207" s="2306" t="s">
        <v>76</v>
      </c>
      <c r="E207" s="2306"/>
      <c r="F207" s="2306" t="s">
        <v>77</v>
      </c>
      <c r="G207" s="2306"/>
      <c r="H207" s="2306" t="s">
        <v>76</v>
      </c>
      <c r="I207" s="2306"/>
      <c r="J207" s="2306" t="s">
        <v>75</v>
      </c>
      <c r="K207" s="2306"/>
      <c r="L207" s="1656"/>
      <c r="M207" s="144" t="s">
        <v>308</v>
      </c>
    </row>
    <row r="208" spans="1:13" ht="18" customHeight="1">
      <c r="A208" s="399"/>
      <c r="B208" s="1097">
        <v>2017</v>
      </c>
      <c r="C208" s="1097">
        <v>2016</v>
      </c>
      <c r="D208" s="1097">
        <v>2017</v>
      </c>
      <c r="E208" s="1097">
        <v>2016</v>
      </c>
      <c r="F208" s="1097">
        <v>2017</v>
      </c>
      <c r="G208" s="1097">
        <v>2016</v>
      </c>
      <c r="H208" s="1097">
        <v>2017</v>
      </c>
      <c r="I208" s="1097">
        <v>2016</v>
      </c>
      <c r="J208" s="1097">
        <v>2017</v>
      </c>
      <c r="K208" s="1097">
        <v>2016</v>
      </c>
      <c r="L208" s="1656"/>
      <c r="M208" s="398"/>
    </row>
    <row r="209" spans="1:14" ht="18" customHeight="1">
      <c r="A209" s="288" t="s">
        <v>72</v>
      </c>
      <c r="B209" s="2043">
        <f>'[5]P154--158écoR10'!B209</f>
        <v>0.02</v>
      </c>
      <c r="C209" s="2043" t="str">
        <f>'[5]P154--158écoR10'!C209</f>
        <v>-</v>
      </c>
      <c r="D209" s="1871">
        <f>'[5]P154--158écoR10'!D209</f>
        <v>5.437083704136398E-2</v>
      </c>
      <c r="E209" s="1871">
        <f>'[5]P154--158écoR10'!E209</f>
        <v>5.6230997706235887E-2</v>
      </c>
      <c r="F209" s="1872">
        <f>'[5]P154--158écoR10'!F209</f>
        <v>11095</v>
      </c>
      <c r="G209" s="1872">
        <f>'[5]P154--158écoR10'!G209</f>
        <v>10255</v>
      </c>
      <c r="H209" s="1871">
        <f>'[5]P154--158écoR10'!H209</f>
        <v>0.28620752316918047</v>
      </c>
      <c r="I209" s="1871">
        <f>'[5]P154--158écoR10'!I209</f>
        <v>0.2978305331908031</v>
      </c>
      <c r="J209" s="1872">
        <f>'[5]P154--158écoR10'!J209</f>
        <v>504</v>
      </c>
      <c r="K209" s="1872">
        <f>'[5]P154--158écoR10'!K209</f>
        <v>482</v>
      </c>
      <c r="L209" s="1669"/>
      <c r="M209" s="139" t="s">
        <v>315</v>
      </c>
    </row>
    <row r="210" spans="1:14" ht="18" customHeight="1">
      <c r="A210" s="240" t="s">
        <v>121</v>
      </c>
      <c r="B210" s="2043" t="str">
        <f>'[5]P154--158écoR10'!B210</f>
        <v>-</v>
      </c>
      <c r="C210" s="2043" t="str">
        <f>'[5]P154--158écoR10'!C210</f>
        <v>-</v>
      </c>
      <c r="D210" s="1871">
        <f>'[5]P154--158écoR10'!D210</f>
        <v>0.6270744564780466</v>
      </c>
      <c r="E210" s="1871">
        <f>'[5]P154--158écoR10'!E210</f>
        <v>0.68230823003534613</v>
      </c>
      <c r="F210" s="1872">
        <f>'[5]P154--158écoR10'!F210</f>
        <v>546</v>
      </c>
      <c r="G210" s="1872">
        <f>'[5]P154--158écoR10'!G210</f>
        <v>693</v>
      </c>
      <c r="H210" s="1871">
        <f>'[5]P154--158écoR10'!H210</f>
        <v>0.68561455996010967</v>
      </c>
      <c r="I210" s="1871">
        <f>'[5]P154--158écoR10'!I210</f>
        <v>0.76625556447493248</v>
      </c>
      <c r="J210" s="1872">
        <f>'[5]P154--158écoR10'!J210</f>
        <v>165</v>
      </c>
      <c r="K210" s="1872">
        <f>'[5]P154--158écoR10'!K210</f>
        <v>210</v>
      </c>
      <c r="L210" s="1671"/>
      <c r="M210" s="139" t="s">
        <v>316</v>
      </c>
    </row>
    <row r="211" spans="1:14" ht="18" customHeight="1" thickBot="1">
      <c r="A211" s="1183" t="s">
        <v>78</v>
      </c>
      <c r="B211" s="1969">
        <f>'[5]P154--158écoR10'!B211</f>
        <v>0.02</v>
      </c>
      <c r="C211" s="1969" t="str">
        <f>'[5]P154--158écoR10'!C211</f>
        <v>-</v>
      </c>
      <c r="D211" s="2029">
        <f>'[5]P154--158écoR10'!D211</f>
        <v>5.6804122297747971E-2</v>
      </c>
      <c r="E211" s="2029">
        <f>'[5]P154--158écoR10'!E211</f>
        <v>5.9698435653423858E-2</v>
      </c>
      <c r="F211" s="1873">
        <f>'[5]P154--158écoR10'!F211</f>
        <v>11641</v>
      </c>
      <c r="G211" s="1873">
        <f>'[5]P154--158écoR10'!G211</f>
        <v>10948</v>
      </c>
      <c r="H211" s="2029">
        <f>'[5]P154--158écoR10'!H211</f>
        <v>0.33422927428782684</v>
      </c>
      <c r="I211" s="2029">
        <f>'[5]P154--158écoR10'!I211</f>
        <v>0.36566742230888327</v>
      </c>
      <c r="J211" s="1873">
        <f>'[5]P154--158écoR10'!J211</f>
        <v>669</v>
      </c>
      <c r="K211" s="1873">
        <f>'[5]P154--158écoR10'!K211</f>
        <v>692</v>
      </c>
      <c r="L211" s="1677"/>
      <c r="M211" s="1389" t="s">
        <v>317</v>
      </c>
    </row>
    <row r="212" spans="1:14" ht="15" customHeight="1" thickTop="1">
      <c r="A212" s="102" t="s">
        <v>412</v>
      </c>
      <c r="M212" s="81" t="s">
        <v>318</v>
      </c>
      <c r="N212" s="675"/>
    </row>
    <row r="213" spans="1:14" ht="15" customHeight="1">
      <c r="A213" s="456"/>
      <c r="N213" s="675"/>
    </row>
    <row r="214" spans="1:14" ht="18" customHeight="1">
      <c r="A214" s="431" t="s">
        <v>570</v>
      </c>
      <c r="B214" s="427"/>
      <c r="C214" s="263"/>
      <c r="K214" s="427"/>
      <c r="L214" s="427"/>
      <c r="M214" s="428" t="s">
        <v>789</v>
      </c>
      <c r="N214" s="675"/>
    </row>
    <row r="215" spans="1:14" ht="15" customHeight="1">
      <c r="A215" s="28"/>
      <c r="B215" s="20"/>
      <c r="C215" s="263"/>
      <c r="D215" s="263"/>
      <c r="E215" s="263"/>
      <c r="F215" s="263"/>
      <c r="G215" s="263"/>
      <c r="H215" s="263"/>
      <c r="I215" s="263"/>
      <c r="J215" s="263"/>
      <c r="K215" s="263"/>
      <c r="L215" s="263"/>
      <c r="M215" s="263"/>
      <c r="N215" s="675"/>
    </row>
    <row r="216" spans="1:14" ht="18" customHeight="1">
      <c r="A216" s="18" t="s">
        <v>442</v>
      </c>
      <c r="M216" s="107" t="s">
        <v>443</v>
      </c>
      <c r="N216" s="675"/>
    </row>
    <row r="217" spans="1:14" ht="15" customHeight="1" thickBot="1">
      <c r="A217" s="103" t="s">
        <v>1236</v>
      </c>
      <c r="K217" s="24"/>
      <c r="L217" s="24"/>
      <c r="M217" s="235" t="s">
        <v>1237</v>
      </c>
      <c r="N217" s="675"/>
    </row>
    <row r="218" spans="1:14" ht="14.1" customHeight="1" thickTop="1">
      <c r="A218" s="1247"/>
      <c r="B218" s="1639" t="s">
        <v>266</v>
      </c>
      <c r="C218" s="1639" t="s">
        <v>266</v>
      </c>
      <c r="D218" s="2294" t="s">
        <v>227</v>
      </c>
      <c r="E218" s="2294"/>
      <c r="F218" s="2294" t="s">
        <v>335</v>
      </c>
      <c r="G218" s="2294"/>
      <c r="H218" s="2294" t="s">
        <v>333</v>
      </c>
      <c r="I218" s="2294"/>
      <c r="J218" s="2294" t="s">
        <v>331</v>
      </c>
      <c r="K218" s="2294"/>
      <c r="L218" s="1639"/>
      <c r="M218" s="1218"/>
      <c r="N218" s="675"/>
    </row>
    <row r="219" spans="1:14" ht="14.1" customHeight="1">
      <c r="A219" s="292"/>
      <c r="B219" s="1648" t="s">
        <v>339</v>
      </c>
      <c r="C219" s="1648" t="s">
        <v>338</v>
      </c>
      <c r="D219" s="2307" t="s">
        <v>337</v>
      </c>
      <c r="E219" s="2307"/>
      <c r="F219" s="2307" t="s">
        <v>336</v>
      </c>
      <c r="G219" s="2307"/>
      <c r="H219" s="2307" t="s">
        <v>334</v>
      </c>
      <c r="I219" s="2307"/>
      <c r="J219" s="2307" t="s">
        <v>332</v>
      </c>
      <c r="K219" s="2307"/>
      <c r="L219" s="1648"/>
      <c r="M219" s="229"/>
      <c r="N219" s="675"/>
    </row>
    <row r="220" spans="1:14" ht="14.1" customHeight="1">
      <c r="A220" s="237"/>
      <c r="B220" s="1640" t="s">
        <v>57</v>
      </c>
      <c r="C220" s="1640" t="s">
        <v>57</v>
      </c>
      <c r="D220" s="2304" t="s">
        <v>55</v>
      </c>
      <c r="E220" s="2304"/>
      <c r="F220" s="2304" t="s">
        <v>52</v>
      </c>
      <c r="G220" s="2304"/>
      <c r="H220" s="2304" t="s">
        <v>52</v>
      </c>
      <c r="I220" s="2304"/>
      <c r="J220" s="2304" t="s">
        <v>14</v>
      </c>
      <c r="K220" s="2304"/>
      <c r="L220" s="1640"/>
      <c r="M220" s="229"/>
      <c r="N220" s="675"/>
    </row>
    <row r="221" spans="1:14" ht="14.1" customHeight="1">
      <c r="A221" s="232"/>
      <c r="B221" s="1642" t="s">
        <v>59</v>
      </c>
      <c r="C221" s="1642" t="s">
        <v>58</v>
      </c>
      <c r="D221" s="2302" t="s">
        <v>56</v>
      </c>
      <c r="E221" s="2302"/>
      <c r="F221" s="2302" t="s">
        <v>54</v>
      </c>
      <c r="G221" s="2302"/>
      <c r="H221" s="2302" t="s">
        <v>53</v>
      </c>
      <c r="I221" s="2302"/>
      <c r="J221" s="2302" t="s">
        <v>51</v>
      </c>
      <c r="K221" s="2302"/>
      <c r="L221" s="1642"/>
      <c r="M221" s="142"/>
      <c r="N221" s="675"/>
    </row>
    <row r="222" spans="1:14" ht="18" customHeight="1">
      <c r="A222" s="121" t="s">
        <v>1222</v>
      </c>
      <c r="B222" s="1642"/>
      <c r="C222" s="1642"/>
      <c r="D222" s="1642"/>
      <c r="E222" s="1642"/>
      <c r="F222" s="1642"/>
      <c r="G222" s="1642"/>
      <c r="H222" s="1642"/>
      <c r="I222" s="1642"/>
      <c r="J222" s="1642"/>
      <c r="K222" s="1642"/>
      <c r="L222" s="1642"/>
      <c r="M222" s="74" t="s">
        <v>1234</v>
      </c>
      <c r="N222" s="675"/>
    </row>
    <row r="223" spans="1:14" ht="18" customHeight="1">
      <c r="A223" s="232" t="s">
        <v>172</v>
      </c>
      <c r="B223" s="1646">
        <f>'[10]P154--158écoR10'!B223</f>
        <v>6524</v>
      </c>
      <c r="C223" s="1646">
        <f>'[10]P154--158écoR10'!C223</f>
        <v>1918</v>
      </c>
      <c r="D223" s="2318">
        <f>'[10]P154--158écoR10'!D223:E223</f>
        <v>466405</v>
      </c>
      <c r="E223" s="2318"/>
      <c r="F223" s="2318">
        <f>'[10]P154--158écoR10'!F223:G223</f>
        <v>263908</v>
      </c>
      <c r="G223" s="2318"/>
      <c r="H223" s="2318">
        <f>'[10]P154--158écoR10'!H223:I223</f>
        <v>374605</v>
      </c>
      <c r="I223" s="2318"/>
      <c r="J223" s="2318">
        <f>'[10]P154--158écoR10'!J223:K223</f>
        <v>1243</v>
      </c>
      <c r="K223" s="2318"/>
      <c r="L223" s="1666"/>
      <c r="M223" s="155" t="s">
        <v>330</v>
      </c>
      <c r="N223" s="531"/>
    </row>
    <row r="224" spans="1:14" ht="18" customHeight="1">
      <c r="A224" s="30" t="s">
        <v>10</v>
      </c>
      <c r="B224" s="1643">
        <f>'[10]P154--158écoR10'!B224</f>
        <v>1.9</v>
      </c>
      <c r="C224" s="1643">
        <f>'[10]P154--158écoR10'!C224</f>
        <v>1.7</v>
      </c>
      <c r="D224" s="2322">
        <f>'[10]P154--158écoR10'!D224:E224</f>
        <v>1.6</v>
      </c>
      <c r="E224" s="2322"/>
      <c r="F224" s="2322">
        <f>'[10]P154--158écoR10'!F224:G224</f>
        <v>4.4000000000000004</v>
      </c>
      <c r="G224" s="2322"/>
      <c r="H224" s="2322">
        <f>'[10]P154--158écoR10'!H224:I224</f>
        <v>2.2999999999999998</v>
      </c>
      <c r="I224" s="2322"/>
      <c r="J224" s="2358">
        <f>'[10]P154--158écoR10'!J224:K224</f>
        <v>2.7</v>
      </c>
      <c r="K224" s="2358"/>
      <c r="L224" s="1657"/>
      <c r="M224" s="123" t="s">
        <v>188</v>
      </c>
      <c r="N224" s="532"/>
    </row>
    <row r="225" spans="1:13" ht="12.95" customHeight="1">
      <c r="A225" s="47"/>
      <c r="B225" s="157"/>
      <c r="C225" s="157"/>
      <c r="D225" s="157"/>
      <c r="E225" s="157"/>
      <c r="F225" s="157"/>
      <c r="G225" s="157"/>
      <c r="H225" s="157"/>
      <c r="I225" s="157"/>
      <c r="J225" s="1640"/>
      <c r="K225" s="1640"/>
      <c r="L225" s="1640"/>
      <c r="M225" s="329"/>
    </row>
    <row r="226" spans="1:13" ht="12.95" customHeight="1">
      <c r="A226" s="121" t="s">
        <v>1224</v>
      </c>
      <c r="B226" s="1131"/>
      <c r="C226" s="1131"/>
      <c r="D226" s="1131"/>
      <c r="E226" s="1131"/>
      <c r="F226" s="1131"/>
      <c r="G226" s="1131"/>
      <c r="H226" s="1131"/>
      <c r="I226" s="1131"/>
      <c r="J226" s="1642"/>
      <c r="K226" s="1642"/>
      <c r="L226" s="1642"/>
      <c r="M226" s="1103" t="s">
        <v>1235</v>
      </c>
    </row>
    <row r="227" spans="1:13" ht="18" customHeight="1">
      <c r="A227" s="232" t="s">
        <v>172</v>
      </c>
      <c r="B227" s="1646">
        <f>'[10]P154--158écoR10'!B227</f>
        <v>7800</v>
      </c>
      <c r="C227" s="1646">
        <f>'[10]P154--158écoR10'!C227</f>
        <v>2357</v>
      </c>
      <c r="D227" s="2318">
        <f>'[10]P154--158écoR10'!D227:E227</f>
        <v>393101</v>
      </c>
      <c r="E227" s="2318"/>
      <c r="F227" s="2318">
        <f>'[10]P154--158écoR10'!F227:G227</f>
        <v>162284</v>
      </c>
      <c r="G227" s="2318"/>
      <c r="H227" s="2318">
        <f>'[10]P154--158écoR10'!H227:I227</f>
        <v>320796</v>
      </c>
      <c r="I227" s="2318"/>
      <c r="J227" s="2318">
        <f>'[10]P154--158écoR10'!J227:K227</f>
        <v>1406</v>
      </c>
      <c r="K227" s="2318"/>
      <c r="L227" s="1646"/>
      <c r="M227" s="155" t="s">
        <v>330</v>
      </c>
    </row>
    <row r="228" spans="1:13" ht="18" customHeight="1" thickBot="1">
      <c r="A228" s="1183" t="s">
        <v>10</v>
      </c>
      <c r="B228" s="1651">
        <f>'[10]P154--158écoR10'!B228</f>
        <v>2.1</v>
      </c>
      <c r="C228" s="1651">
        <f>'[10]P154--158écoR10'!C228</f>
        <v>2</v>
      </c>
      <c r="D228" s="2317">
        <f>'[10]P154--158écoR10'!D228:E228</f>
        <v>1.3</v>
      </c>
      <c r="E228" s="2317"/>
      <c r="F228" s="2317">
        <f>'[10]P154--158écoR10'!F228:G228</f>
        <v>2.5</v>
      </c>
      <c r="G228" s="2317"/>
      <c r="H228" s="2317">
        <f>'[10]P154--158écoR10'!H228:I228</f>
        <v>1.8</v>
      </c>
      <c r="I228" s="2317"/>
      <c r="J228" s="2341">
        <f>'[10]P154--158écoR10'!J228:K228</f>
        <v>2.9</v>
      </c>
      <c r="K228" s="2341"/>
      <c r="L228" s="1652"/>
      <c r="M228" s="1179" t="s">
        <v>188</v>
      </c>
    </row>
    <row r="229" spans="1:13" ht="15" customHeight="1" thickTop="1">
      <c r="A229" s="102" t="s">
        <v>1124</v>
      </c>
      <c r="M229" s="81" t="s">
        <v>604</v>
      </c>
    </row>
    <row r="230" spans="1:13" ht="15" customHeight="1">
      <c r="A230" s="150"/>
      <c r="M230" s="107"/>
    </row>
    <row r="231" spans="1:13" ht="18" customHeight="1">
      <c r="A231" s="150" t="s">
        <v>903</v>
      </c>
      <c r="M231" s="107" t="s">
        <v>445</v>
      </c>
    </row>
    <row r="232" spans="1:13" ht="18" customHeight="1">
      <c r="A232" s="150" t="s">
        <v>319</v>
      </c>
      <c r="M232" s="107" t="s">
        <v>320</v>
      </c>
    </row>
    <row r="233" spans="1:13" ht="15" customHeight="1" thickBot="1">
      <c r="A233" s="103" t="s">
        <v>1238</v>
      </c>
      <c r="M233" s="235" t="s">
        <v>1239</v>
      </c>
    </row>
    <row r="234" spans="1:13" ht="14.1" customHeight="1" thickTop="1">
      <c r="A234" s="1238"/>
      <c r="B234" s="1639" t="s">
        <v>191</v>
      </c>
      <c r="C234" s="1248" t="s">
        <v>327</v>
      </c>
      <c r="D234" s="1639" t="s">
        <v>396</v>
      </c>
      <c r="E234" s="1639" t="s">
        <v>325</v>
      </c>
      <c r="F234" s="1639" t="s">
        <v>324</v>
      </c>
      <c r="G234" s="2294" t="s">
        <v>328</v>
      </c>
      <c r="H234" s="2294"/>
      <c r="I234" s="1639" t="s">
        <v>329</v>
      </c>
      <c r="J234" s="1639" t="s">
        <v>322</v>
      </c>
      <c r="K234" s="1639" t="s">
        <v>321</v>
      </c>
      <c r="L234" s="1639"/>
      <c r="M234" s="1218"/>
    </row>
    <row r="235" spans="1:13" ht="14.1" customHeight="1">
      <c r="A235" s="124"/>
      <c r="B235" s="1648"/>
      <c r="C235" s="1648"/>
      <c r="D235" s="1648" t="s">
        <v>395</v>
      </c>
      <c r="E235" s="1648"/>
      <c r="F235" s="1648"/>
      <c r="G235" s="2307" t="s">
        <v>323</v>
      </c>
      <c r="H235" s="2307"/>
      <c r="I235" s="1648"/>
      <c r="J235" s="1648"/>
      <c r="K235" s="1648"/>
      <c r="L235" s="1648"/>
      <c r="M235" s="229"/>
    </row>
    <row r="236" spans="1:13" ht="14.1" customHeight="1">
      <c r="A236" s="237"/>
      <c r="B236" s="1640"/>
      <c r="C236" s="1640"/>
      <c r="D236" s="1640" t="s">
        <v>34</v>
      </c>
      <c r="E236" s="1640"/>
      <c r="F236" s="1640"/>
      <c r="G236" s="2304" t="s">
        <v>44</v>
      </c>
      <c r="H236" s="2304"/>
      <c r="I236" s="1640" t="s">
        <v>41</v>
      </c>
      <c r="J236" s="1640"/>
      <c r="K236" s="1640"/>
      <c r="L236" s="1640"/>
      <c r="M236" s="229"/>
    </row>
    <row r="237" spans="1:13" ht="14.1" customHeight="1">
      <c r="A237" s="237"/>
      <c r="B237" s="1640" t="s">
        <v>4</v>
      </c>
      <c r="C237" s="1640" t="s">
        <v>34</v>
      </c>
      <c r="D237" s="1640" t="s">
        <v>49</v>
      </c>
      <c r="E237" s="1640" t="s">
        <v>48</v>
      </c>
      <c r="F237" s="1640" t="s">
        <v>47</v>
      </c>
      <c r="G237" s="2304" t="s">
        <v>45</v>
      </c>
      <c r="H237" s="2304"/>
      <c r="I237" s="1640" t="s">
        <v>42</v>
      </c>
      <c r="J237" s="1640" t="s">
        <v>40</v>
      </c>
      <c r="K237" s="180" t="s">
        <v>129</v>
      </c>
      <c r="L237" s="180"/>
      <c r="M237" s="229"/>
    </row>
    <row r="238" spans="1:13" ht="14.1" customHeight="1">
      <c r="A238" s="232"/>
      <c r="B238" s="1642"/>
      <c r="C238" s="1642"/>
      <c r="D238" s="1642" t="s">
        <v>50</v>
      </c>
      <c r="E238" s="1642"/>
      <c r="F238" s="1642"/>
      <c r="G238" s="2302" t="s">
        <v>46</v>
      </c>
      <c r="H238" s="2302"/>
      <c r="I238" s="1642" t="s">
        <v>43</v>
      </c>
      <c r="J238" s="1642"/>
      <c r="K238" s="1642"/>
      <c r="L238" s="1642"/>
      <c r="M238" s="142"/>
    </row>
    <row r="239" spans="1:13" ht="18" customHeight="1">
      <c r="A239" s="121" t="s">
        <v>1222</v>
      </c>
      <c r="B239" s="1642"/>
      <c r="C239" s="1642"/>
      <c r="D239" s="1642"/>
      <c r="E239" s="1642"/>
      <c r="F239" s="1642"/>
      <c r="G239" s="1642"/>
      <c r="H239" s="1642"/>
      <c r="I239" s="1642"/>
      <c r="J239" s="1642"/>
      <c r="K239" s="1642"/>
      <c r="L239" s="1642"/>
      <c r="M239" s="74" t="s">
        <v>1234</v>
      </c>
    </row>
    <row r="240" spans="1:13" ht="18" customHeight="1">
      <c r="A240" s="232" t="s">
        <v>473</v>
      </c>
      <c r="B240" s="1647">
        <f>'[10]P154--158écoR10'!B240</f>
        <v>1145</v>
      </c>
      <c r="C240" s="1647">
        <f>'[10]P154--158écoR10'!C240</f>
        <v>1125</v>
      </c>
      <c r="D240" s="1647">
        <f>'[10]P154--158écoR10'!D240</f>
        <v>1333</v>
      </c>
      <c r="E240" s="1647" t="str">
        <f>'[10]P154--158écoR10'!E240</f>
        <v>-</v>
      </c>
      <c r="F240" s="1647" t="str">
        <f>'[10]P154--158écoR10'!F240</f>
        <v>-</v>
      </c>
      <c r="G240" s="2347">
        <f>'[10]P154--158écoR10'!G240:H240</f>
        <v>1425</v>
      </c>
      <c r="H240" s="2347"/>
      <c r="I240" s="1647">
        <f>'[10]P154--158écoR10'!I240</f>
        <v>1148</v>
      </c>
      <c r="J240" s="1647">
        <f>'[10]P154--158écoR10'!J240</f>
        <v>1059</v>
      </c>
      <c r="K240" s="1647" t="str">
        <f>'[10]P154--158écoR10'!K240</f>
        <v>-</v>
      </c>
      <c r="L240" s="285"/>
      <c r="M240" s="139" t="s">
        <v>326</v>
      </c>
    </row>
    <row r="241" spans="1:13" ht="12.95" customHeight="1">
      <c r="A241" s="237"/>
      <c r="B241" s="1463"/>
      <c r="C241" s="1463"/>
      <c r="D241" s="1463"/>
      <c r="E241" s="1463"/>
      <c r="F241" s="1463"/>
      <c r="G241" s="1463"/>
      <c r="H241" s="1463"/>
      <c r="I241" s="1463"/>
      <c r="J241" s="1463"/>
      <c r="K241" s="1463"/>
      <c r="L241" s="1139"/>
      <c r="M241" s="901"/>
    </row>
    <row r="242" spans="1:13" ht="12.95" customHeight="1">
      <c r="A242" s="121" t="s">
        <v>1224</v>
      </c>
      <c r="B242" s="1131"/>
      <c r="C242" s="1131"/>
      <c r="D242" s="1131"/>
      <c r="E242" s="1131"/>
      <c r="F242" s="1131"/>
      <c r="G242" s="1131"/>
      <c r="H242" s="1131"/>
      <c r="I242" s="1131"/>
      <c r="J242" s="1642"/>
      <c r="K242" s="1642"/>
      <c r="L242" s="1642"/>
      <c r="M242" s="1103" t="s">
        <v>1235</v>
      </c>
    </row>
    <row r="243" spans="1:13" ht="18" customHeight="1" thickBot="1">
      <c r="A243" s="1275" t="s">
        <v>473</v>
      </c>
      <c r="B243" s="1644">
        <f>'[10]P154--158écoR10'!B243</f>
        <v>1150</v>
      </c>
      <c r="C243" s="1644">
        <f>'[10]P154--158écoR10'!C243</f>
        <v>1500</v>
      </c>
      <c r="D243" s="1644">
        <f>'[10]P154--158écoR10'!D243</f>
        <v>1500</v>
      </c>
      <c r="E243" s="1644">
        <f>'[10]P154--158écoR10'!E243</f>
        <v>1000</v>
      </c>
      <c r="F243" s="1644" t="str">
        <f>'[10]P154--158écoR10'!F243</f>
        <v>-</v>
      </c>
      <c r="G243" s="2344">
        <f>'[10]P154--158écoR10'!G243:H243</f>
        <v>1250</v>
      </c>
      <c r="H243" s="2344"/>
      <c r="I243" s="1644">
        <f>'[10]P154--158écoR10'!I243</f>
        <v>1152</v>
      </c>
      <c r="J243" s="1644">
        <f>'[10]P154--158écoR10'!J243</f>
        <v>1041</v>
      </c>
      <c r="K243" s="1644">
        <f>'[10]P154--158écoR10'!K243</f>
        <v>1667</v>
      </c>
      <c r="L243" s="1277"/>
      <c r="M243" s="1207" t="s">
        <v>326</v>
      </c>
    </row>
    <row r="244" spans="1:13" ht="15" customHeight="1" thickTop="1">
      <c r="A244" s="102" t="s">
        <v>1124</v>
      </c>
      <c r="M244" s="81" t="s">
        <v>604</v>
      </c>
    </row>
    <row r="245" spans="1:13" ht="24.75" customHeight="1" thickBot="1">
      <c r="A245" s="888"/>
      <c r="B245" s="888"/>
      <c r="C245" s="892"/>
      <c r="D245" s="892"/>
      <c r="E245" s="892"/>
      <c r="F245" s="892"/>
      <c r="G245" s="892"/>
      <c r="H245" s="892"/>
      <c r="I245" s="892"/>
      <c r="J245" s="892"/>
      <c r="K245" s="892"/>
      <c r="L245" s="892"/>
      <c r="M245" s="892"/>
    </row>
    <row r="246" spans="1:13" ht="13.5" customHeight="1" thickTop="1">
      <c r="A246" s="102"/>
      <c r="B246" s="102"/>
    </row>
    <row r="247" spans="1:13" ht="18" customHeight="1"/>
    <row r="248" spans="1:13" ht="18" customHeight="1">
      <c r="A248" s="431" t="s">
        <v>571</v>
      </c>
      <c r="B248" s="427"/>
      <c r="C248" s="263"/>
      <c r="K248" s="427"/>
      <c r="L248" s="427"/>
      <c r="M248" s="428" t="s">
        <v>578</v>
      </c>
    </row>
    <row r="249" spans="1:13" ht="18" customHeight="1" thickBot="1">
      <c r="A249" s="103" t="s">
        <v>1240</v>
      </c>
      <c r="J249" s="104"/>
      <c r="K249" s="24"/>
      <c r="L249" s="24"/>
      <c r="M249" s="235" t="s">
        <v>1241</v>
      </c>
    </row>
    <row r="250" spans="1:13" ht="18" customHeight="1" thickTop="1">
      <c r="A250" s="1241"/>
      <c r="B250" s="1249" t="s">
        <v>347</v>
      </c>
      <c r="C250" s="1249" t="s">
        <v>351</v>
      </c>
      <c r="D250" s="1250" t="s">
        <v>478</v>
      </c>
      <c r="E250" s="1251" t="s">
        <v>341</v>
      </c>
      <c r="F250" s="1251" t="s">
        <v>342</v>
      </c>
      <c r="G250" s="1251" t="s">
        <v>343</v>
      </c>
      <c r="H250" s="1249" t="s">
        <v>344</v>
      </c>
      <c r="I250" s="1249" t="s">
        <v>345</v>
      </c>
      <c r="J250" s="1251" t="s">
        <v>346</v>
      </c>
      <c r="K250" s="1641" t="s">
        <v>350</v>
      </c>
      <c r="L250" s="1249" t="s">
        <v>479</v>
      </c>
      <c r="M250" s="1249"/>
    </row>
    <row r="251" spans="1:13" ht="18" customHeight="1">
      <c r="A251" s="237"/>
      <c r="B251" s="1640" t="s">
        <v>4</v>
      </c>
      <c r="C251" s="1640" t="s">
        <v>34</v>
      </c>
      <c r="D251" s="238" t="s">
        <v>480</v>
      </c>
      <c r="E251" s="1640" t="s">
        <v>369</v>
      </c>
      <c r="F251" s="1640" t="s">
        <v>368</v>
      </c>
      <c r="G251" s="1640" t="s">
        <v>367</v>
      </c>
      <c r="H251" s="1640" t="s">
        <v>366</v>
      </c>
      <c r="I251" s="1640" t="s">
        <v>365</v>
      </c>
      <c r="J251" s="1640" t="s">
        <v>364</v>
      </c>
      <c r="K251" s="1640" t="s">
        <v>349</v>
      </c>
      <c r="L251" s="167" t="s">
        <v>481</v>
      </c>
      <c r="M251" s="167"/>
    </row>
    <row r="252" spans="1:13" ht="18" customHeight="1">
      <c r="A252" s="46" t="s">
        <v>1222</v>
      </c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74" t="s">
        <v>1234</v>
      </c>
    </row>
    <row r="253" spans="1:13" ht="18" customHeight="1">
      <c r="A253" s="240" t="s">
        <v>173</v>
      </c>
      <c r="B253" s="454">
        <f>'[4]P154--158écoR10'!B253</f>
        <v>60</v>
      </c>
      <c r="C253" s="454" t="str">
        <f>'[4]P154--158écoR10'!C253</f>
        <v>-</v>
      </c>
      <c r="D253" s="454">
        <f>'[4]P154--158écoR10'!D253</f>
        <v>2</v>
      </c>
      <c r="E253" s="454">
        <f>'[4]P154--158écoR10'!E253</f>
        <v>10</v>
      </c>
      <c r="F253" s="454">
        <f>'[4]P154--158écoR10'!F253</f>
        <v>2</v>
      </c>
      <c r="G253" s="454">
        <f>'[4]P154--158écoR10'!G253</f>
        <v>1</v>
      </c>
      <c r="H253" s="454">
        <f>'[4]P154--158écoR10'!H253</f>
        <v>4</v>
      </c>
      <c r="I253" s="454" t="str">
        <f>'[4]P154--158écoR10'!I253</f>
        <v>-</v>
      </c>
      <c r="J253" s="454">
        <f>'[4]P154--158écoR10'!J253</f>
        <v>6</v>
      </c>
      <c r="K253" s="454">
        <f>'[4]P154--158écoR10'!K253</f>
        <v>10</v>
      </c>
      <c r="L253" s="454">
        <f>'[4]P154--158écoR10'!L253</f>
        <v>25</v>
      </c>
      <c r="M253" s="239" t="s">
        <v>348</v>
      </c>
    </row>
    <row r="254" spans="1:13" ht="12.95" customHeight="1">
      <c r="A254" s="237"/>
      <c r="B254" s="1463"/>
      <c r="C254" s="1463"/>
      <c r="D254" s="1463"/>
      <c r="E254" s="1463"/>
      <c r="F254" s="1463"/>
      <c r="G254" s="1463"/>
      <c r="H254" s="1463"/>
      <c r="I254" s="1463"/>
      <c r="J254" s="1463"/>
      <c r="K254" s="1463"/>
      <c r="L254" s="1139"/>
      <c r="M254" s="901"/>
    </row>
    <row r="255" spans="1:13" ht="12.95" customHeight="1">
      <c r="A255" s="121" t="s">
        <v>1224</v>
      </c>
      <c r="B255" s="1131"/>
      <c r="C255" s="1131"/>
      <c r="D255" s="1131"/>
      <c r="E255" s="1131"/>
      <c r="F255" s="1131"/>
      <c r="G255" s="1131"/>
      <c r="H255" s="1131"/>
      <c r="I255" s="1131"/>
      <c r="J255" s="1642"/>
      <c r="K255" s="1642"/>
      <c r="L255" s="1642"/>
      <c r="M255" s="1103" t="s">
        <v>1235</v>
      </c>
    </row>
    <row r="256" spans="1:13" ht="18" customHeight="1" thickBot="1">
      <c r="A256" s="1272" t="s">
        <v>173</v>
      </c>
      <c r="B256" s="1273">
        <f>'[4]P154--158écoR10'!B256</f>
        <v>57</v>
      </c>
      <c r="C256" s="1273" t="str">
        <f>'[4]P154--158écoR10'!C256</f>
        <v>-</v>
      </c>
      <c r="D256" s="1273">
        <f>'[4]P154--158écoR10'!D256</f>
        <v>2</v>
      </c>
      <c r="E256" s="1273">
        <f>'[4]P154--158écoR10'!E256</f>
        <v>9</v>
      </c>
      <c r="F256" s="1273">
        <f>'[4]P154--158écoR10'!F256</f>
        <v>2</v>
      </c>
      <c r="G256" s="1273">
        <f>'[4]P154--158écoR10'!G256</f>
        <v>1</v>
      </c>
      <c r="H256" s="1273">
        <f>'[4]P154--158écoR10'!H256</f>
        <v>4</v>
      </c>
      <c r="I256" s="1273" t="str">
        <f>'[4]P154--158écoR10'!I256</f>
        <v>-</v>
      </c>
      <c r="J256" s="1273">
        <f>'[4]P154--158écoR10'!J256</f>
        <v>6</v>
      </c>
      <c r="K256" s="1273">
        <f>'[4]P154--158écoR10'!K256</f>
        <v>9</v>
      </c>
      <c r="L256" s="1273">
        <f>'[4]P154--158écoR10'!L256</f>
        <v>24</v>
      </c>
      <c r="M256" s="1274" t="s">
        <v>348</v>
      </c>
    </row>
    <row r="257" spans="1:13" ht="15" customHeight="1" thickTop="1">
      <c r="A257" s="102" t="s">
        <v>414</v>
      </c>
      <c r="M257" s="81" t="s">
        <v>413</v>
      </c>
    </row>
    <row r="258" spans="1:13" ht="18" customHeight="1"/>
    <row r="259" spans="1:13" ht="18" customHeight="1">
      <c r="A259" s="431" t="s">
        <v>572</v>
      </c>
      <c r="B259" s="430"/>
      <c r="C259" s="20"/>
      <c r="D259" s="7"/>
      <c r="E259" s="7"/>
      <c r="F259" s="7"/>
      <c r="G259" s="7"/>
      <c r="K259" s="427"/>
      <c r="L259" s="427"/>
      <c r="M259" s="428" t="s">
        <v>579</v>
      </c>
    </row>
    <row r="260" spans="1:13" ht="18" customHeight="1">
      <c r="A260" s="719"/>
      <c r="B260" s="263"/>
      <c r="C260" s="263"/>
      <c r="D260" s="263"/>
      <c r="E260" s="263"/>
      <c r="F260" s="263"/>
      <c r="G260" s="263"/>
      <c r="H260" s="263"/>
      <c r="I260" s="263"/>
      <c r="J260" s="263"/>
      <c r="K260" s="263"/>
      <c r="L260" s="263"/>
      <c r="M260" s="263"/>
    </row>
    <row r="261" spans="1:13" ht="18" customHeight="1">
      <c r="A261" s="150" t="s">
        <v>972</v>
      </c>
      <c r="M261" s="151" t="s">
        <v>973</v>
      </c>
    </row>
    <row r="262" spans="1:13" ht="15" customHeight="1" thickBot="1">
      <c r="A262" s="294" t="s">
        <v>149</v>
      </c>
      <c r="M262" s="265" t="s">
        <v>340</v>
      </c>
    </row>
    <row r="263" spans="1:13" ht="14.1" customHeight="1" thickTop="1">
      <c r="A263" s="1218"/>
      <c r="B263" s="1218"/>
      <c r="C263" s="1218"/>
      <c r="D263" s="1218"/>
      <c r="E263" s="2384">
        <v>2017</v>
      </c>
      <c r="F263" s="2335"/>
      <c r="G263" s="2335"/>
      <c r="H263" s="2384">
        <v>2016</v>
      </c>
      <c r="I263" s="2335"/>
      <c r="J263" s="1218"/>
      <c r="K263" s="1219"/>
      <c r="L263" s="1219"/>
      <c r="M263" s="1218"/>
    </row>
    <row r="264" spans="1:13" ht="14.1" customHeight="1">
      <c r="A264" s="232"/>
      <c r="B264" s="69"/>
      <c r="C264" s="745"/>
      <c r="D264" s="121"/>
      <c r="E264" s="2385"/>
      <c r="F264" s="2336"/>
      <c r="G264" s="2336"/>
      <c r="H264" s="2385"/>
      <c r="I264" s="2336"/>
      <c r="J264" s="69"/>
      <c r="K264" s="232"/>
      <c r="L264" s="232"/>
      <c r="M264" s="142"/>
    </row>
    <row r="265" spans="1:13" ht="18" customHeight="1">
      <c r="A265" s="232" t="s">
        <v>150</v>
      </c>
      <c r="B265" s="746"/>
      <c r="C265" s="745"/>
      <c r="D265" s="232"/>
      <c r="E265" s="747">
        <v>125.5</v>
      </c>
      <c r="F265" s="721"/>
      <c r="G265" s="721"/>
      <c r="H265" s="721">
        <v>124.5</v>
      </c>
      <c r="I265" s="721"/>
      <c r="J265" s="747"/>
      <c r="K265" s="232"/>
      <c r="L265" s="232"/>
      <c r="M265" s="174" t="s">
        <v>352</v>
      </c>
    </row>
    <row r="266" spans="1:13" ht="18" customHeight="1">
      <c r="A266" s="269" t="s">
        <v>151</v>
      </c>
      <c r="B266" s="272"/>
      <c r="C266" s="509"/>
      <c r="D266" s="269"/>
      <c r="E266" s="747">
        <v>123.8</v>
      </c>
      <c r="F266" s="247"/>
      <c r="G266" s="247"/>
      <c r="H266" s="247">
        <v>122.7</v>
      </c>
      <c r="I266" s="247"/>
      <c r="J266" s="748"/>
      <c r="K266" s="269"/>
      <c r="L266" s="269"/>
      <c r="M266" s="169" t="s">
        <v>353</v>
      </c>
    </row>
    <row r="267" spans="1:13" ht="18" customHeight="1">
      <c r="A267" s="269" t="s">
        <v>152</v>
      </c>
      <c r="B267" s="272"/>
      <c r="C267" s="509"/>
      <c r="D267" s="269"/>
      <c r="E267" s="747">
        <v>106.6</v>
      </c>
      <c r="F267" s="247"/>
      <c r="G267" s="247"/>
      <c r="H267" s="247">
        <v>107</v>
      </c>
      <c r="I267" s="247"/>
      <c r="J267" s="748"/>
      <c r="K267" s="269"/>
      <c r="L267" s="269"/>
      <c r="M267" s="169" t="s">
        <v>354</v>
      </c>
    </row>
    <row r="268" spans="1:13" ht="18" customHeight="1">
      <c r="A268" s="269" t="s">
        <v>153</v>
      </c>
      <c r="B268" s="272"/>
      <c r="C268" s="509"/>
      <c r="D268" s="269"/>
      <c r="E268" s="747">
        <v>112.9</v>
      </c>
      <c r="F268" s="247"/>
      <c r="G268" s="247"/>
      <c r="H268" s="247">
        <v>112.3</v>
      </c>
      <c r="I268" s="247"/>
      <c r="J268" s="748"/>
      <c r="K268" s="269"/>
      <c r="L268" s="269"/>
      <c r="M268" s="168" t="s">
        <v>355</v>
      </c>
    </row>
    <row r="269" spans="1:13" ht="18" customHeight="1">
      <c r="A269" s="269" t="s">
        <v>154</v>
      </c>
      <c r="B269" s="272"/>
      <c r="C269" s="509"/>
      <c r="D269" s="269"/>
      <c r="E269" s="747">
        <v>109.9</v>
      </c>
      <c r="F269" s="247"/>
      <c r="G269" s="247"/>
      <c r="H269" s="247">
        <v>109.7</v>
      </c>
      <c r="I269" s="247"/>
      <c r="J269" s="748"/>
      <c r="K269" s="271"/>
      <c r="L269" s="271"/>
      <c r="M269" s="170" t="s">
        <v>356</v>
      </c>
    </row>
    <row r="270" spans="1:13" ht="18" customHeight="1">
      <c r="A270" s="269" t="s">
        <v>47</v>
      </c>
      <c r="B270" s="272"/>
      <c r="C270" s="509"/>
      <c r="D270" s="269"/>
      <c r="E270" s="747">
        <v>102.5</v>
      </c>
      <c r="F270" s="247"/>
      <c r="G270" s="247"/>
      <c r="H270" s="247">
        <v>102.5</v>
      </c>
      <c r="I270" s="247"/>
      <c r="J270" s="748"/>
      <c r="K270" s="269"/>
      <c r="L270" s="269"/>
      <c r="M270" s="169" t="s">
        <v>324</v>
      </c>
    </row>
    <row r="271" spans="1:13" ht="18" customHeight="1">
      <c r="A271" s="269" t="s">
        <v>155</v>
      </c>
      <c r="B271" s="272"/>
      <c r="C271" s="509"/>
      <c r="D271" s="269"/>
      <c r="E271" s="747">
        <v>106.8</v>
      </c>
      <c r="F271" s="247"/>
      <c r="G271" s="247"/>
      <c r="H271" s="247">
        <v>104.2</v>
      </c>
      <c r="I271" s="247"/>
      <c r="J271" s="748"/>
      <c r="K271" s="269"/>
      <c r="L271" s="269"/>
      <c r="M271" s="168" t="s">
        <v>357</v>
      </c>
    </row>
    <row r="272" spans="1:13" ht="18" customHeight="1">
      <c r="A272" s="269" t="s">
        <v>156</v>
      </c>
      <c r="B272" s="272"/>
      <c r="C272" s="509"/>
      <c r="D272" s="269"/>
      <c r="E272" s="747">
        <v>69.2</v>
      </c>
      <c r="F272" s="247"/>
      <c r="G272" s="247"/>
      <c r="H272" s="247">
        <v>69.2</v>
      </c>
      <c r="I272" s="247"/>
      <c r="J272" s="748"/>
      <c r="K272" s="269"/>
      <c r="L272" s="269"/>
      <c r="M272" s="169" t="s">
        <v>358</v>
      </c>
    </row>
    <row r="273" spans="1:13" ht="18" customHeight="1">
      <c r="A273" s="269" t="s">
        <v>60</v>
      </c>
      <c r="B273" s="272"/>
      <c r="C273" s="509"/>
      <c r="D273" s="269"/>
      <c r="E273" s="747">
        <v>100.3</v>
      </c>
      <c r="F273" s="247"/>
      <c r="G273" s="247"/>
      <c r="H273" s="247">
        <v>100.3</v>
      </c>
      <c r="I273" s="247"/>
      <c r="J273" s="748"/>
      <c r="K273" s="269"/>
      <c r="L273" s="269"/>
      <c r="M273" s="169" t="s">
        <v>359</v>
      </c>
    </row>
    <row r="274" spans="1:13" ht="18" customHeight="1">
      <c r="A274" s="269" t="s">
        <v>157</v>
      </c>
      <c r="B274" s="247"/>
      <c r="C274" s="509"/>
      <c r="D274" s="269"/>
      <c r="E274" s="747">
        <v>144.80000000000001</v>
      </c>
      <c r="F274" s="247"/>
      <c r="G274" s="247"/>
      <c r="H274" s="247">
        <v>144.80000000000001</v>
      </c>
      <c r="I274" s="247"/>
      <c r="J274" s="748"/>
      <c r="K274" s="269"/>
      <c r="L274" s="269"/>
      <c r="M274" s="168" t="s">
        <v>325</v>
      </c>
    </row>
    <row r="275" spans="1:13" ht="18" customHeight="1">
      <c r="A275" s="269" t="s">
        <v>158</v>
      </c>
      <c r="B275" s="247"/>
      <c r="C275" s="509"/>
      <c r="D275" s="269"/>
      <c r="E275" s="747">
        <v>122.5</v>
      </c>
      <c r="F275" s="247"/>
      <c r="G275" s="247"/>
      <c r="H275" s="247">
        <v>122.5</v>
      </c>
      <c r="I275" s="247"/>
      <c r="J275" s="748"/>
      <c r="K275" s="269"/>
      <c r="L275" s="269"/>
      <c r="M275" s="169" t="s">
        <v>360</v>
      </c>
    </row>
    <row r="276" spans="1:13" ht="18" customHeight="1">
      <c r="A276" s="269" t="s">
        <v>159</v>
      </c>
      <c r="B276" s="247"/>
      <c r="C276" s="509"/>
      <c r="D276" s="269"/>
      <c r="E276" s="747">
        <v>111</v>
      </c>
      <c r="F276" s="247"/>
      <c r="G276" s="247"/>
      <c r="H276" s="247">
        <v>109.1</v>
      </c>
      <c r="I276" s="247"/>
      <c r="J276" s="748"/>
      <c r="K276" s="269"/>
      <c r="L276" s="269"/>
      <c r="M276" s="168" t="s">
        <v>361</v>
      </c>
    </row>
    <row r="277" spans="1:13" ht="18" customHeight="1">
      <c r="A277" s="46" t="s">
        <v>61</v>
      </c>
      <c r="B277" s="188"/>
      <c r="C277" s="62"/>
      <c r="D277" s="46"/>
      <c r="E277" s="779">
        <v>116.8</v>
      </c>
      <c r="F277" s="188"/>
      <c r="G277" s="188"/>
      <c r="H277" s="188">
        <v>116</v>
      </c>
      <c r="I277" s="188"/>
      <c r="J277" s="189"/>
      <c r="K277" s="46"/>
      <c r="L277" s="46"/>
      <c r="M277" s="190" t="s">
        <v>362</v>
      </c>
    </row>
    <row r="278" spans="1:13" ht="18" customHeight="1" thickBot="1">
      <c r="A278" s="1183" t="s">
        <v>62</v>
      </c>
      <c r="B278" s="1388"/>
      <c r="C278" s="1390"/>
      <c r="D278" s="1183"/>
      <c r="E278" s="1651">
        <v>117.9</v>
      </c>
      <c r="F278" s="1651"/>
      <c r="G278" s="1651"/>
      <c r="H278" s="1651">
        <v>117.1</v>
      </c>
      <c r="I278" s="1651"/>
      <c r="J278" s="1271"/>
      <c r="K278" s="1183"/>
      <c r="L278" s="1183"/>
      <c r="M278" s="1183" t="s">
        <v>363</v>
      </c>
    </row>
    <row r="279" spans="1:13" ht="15" customHeight="1" thickTop="1">
      <c r="A279" s="990" t="s">
        <v>1124</v>
      </c>
      <c r="B279" s="991"/>
      <c r="C279" s="991"/>
      <c r="D279" s="991"/>
      <c r="E279" s="991"/>
      <c r="F279" s="991"/>
      <c r="G279" s="991"/>
      <c r="H279" s="991"/>
      <c r="I279" s="991"/>
      <c r="J279" s="991"/>
      <c r="K279" s="991"/>
      <c r="L279" s="991"/>
      <c r="M279" s="991" t="s">
        <v>604</v>
      </c>
    </row>
    <row r="280" spans="1:13" ht="18" customHeight="1"/>
    <row r="281" spans="1:13" ht="18" customHeight="1">
      <c r="A281" s="431" t="s">
        <v>573</v>
      </c>
      <c r="B281" s="429"/>
      <c r="C281" s="28"/>
      <c r="K281" s="427"/>
      <c r="L281" s="427"/>
      <c r="M281" s="428" t="s">
        <v>580</v>
      </c>
    </row>
    <row r="282" spans="1:13" ht="18" customHeight="1">
      <c r="A282" s="28"/>
      <c r="B282" s="28"/>
      <c r="C282" s="28"/>
      <c r="D282" s="263"/>
      <c r="E282" s="263"/>
      <c r="F282" s="263"/>
      <c r="G282" s="263"/>
      <c r="H282" s="263"/>
      <c r="I282" s="263"/>
      <c r="J282" s="263"/>
      <c r="K282" s="263"/>
      <c r="L282" s="263"/>
    </row>
    <row r="283" spans="1:13" ht="18" customHeight="1">
      <c r="A283" s="530" t="s">
        <v>474</v>
      </c>
      <c r="B283" s="530"/>
      <c r="C283" s="530"/>
      <c r="D283" s="530"/>
      <c r="E283" s="530"/>
      <c r="F283" s="530"/>
      <c r="G283" s="530"/>
      <c r="H283" s="530"/>
      <c r="I283" s="530"/>
      <c r="J283" s="530"/>
      <c r="K283" s="530"/>
      <c r="L283" s="530"/>
      <c r="M283" s="107" t="s">
        <v>371</v>
      </c>
    </row>
    <row r="284" spans="1:13" ht="18" customHeight="1" thickBot="1">
      <c r="A284" s="76" t="s">
        <v>370</v>
      </c>
      <c r="M284" s="151" t="s">
        <v>389</v>
      </c>
    </row>
    <row r="285" spans="1:13" ht="15.95" customHeight="1" thickTop="1">
      <c r="A285" s="1257"/>
      <c r="B285" s="1257"/>
      <c r="C285" s="1257"/>
      <c r="D285" s="1258"/>
      <c r="E285" s="2346" t="s">
        <v>432</v>
      </c>
      <c r="F285" s="2346"/>
      <c r="G285" s="1259"/>
      <c r="H285" s="2345" t="s">
        <v>475</v>
      </c>
      <c r="I285" s="2345"/>
      <c r="J285" s="1260"/>
      <c r="K285" s="1259"/>
      <c r="L285" s="1259"/>
      <c r="M285" s="1259"/>
    </row>
    <row r="286" spans="1:13" ht="15.95" customHeight="1">
      <c r="A286" s="1252"/>
      <c r="B286" s="1252"/>
      <c r="C286" s="1252"/>
      <c r="D286" s="1253"/>
      <c r="E286" s="1253"/>
      <c r="F286" s="1254" t="s">
        <v>179</v>
      </c>
      <c r="G286" s="1255"/>
      <c r="H286" s="1256" t="s">
        <v>476</v>
      </c>
      <c r="I286" s="1256"/>
      <c r="J286" s="1256"/>
      <c r="K286" s="1255"/>
      <c r="L286" s="1255"/>
      <c r="M286" s="1255"/>
    </row>
    <row r="287" spans="1:13" ht="18" customHeight="1">
      <c r="A287" s="1516"/>
      <c r="B287" s="1516"/>
      <c r="C287" s="1516"/>
      <c r="D287" s="1097"/>
      <c r="E287" s="1097">
        <v>2017</v>
      </c>
      <c r="F287" s="1097">
        <v>2016</v>
      </c>
      <c r="G287" s="1097"/>
      <c r="H287" s="1097">
        <v>2017</v>
      </c>
      <c r="I287" s="1097">
        <v>2016</v>
      </c>
      <c r="J287" s="269"/>
      <c r="K287" s="269"/>
      <c r="L287" s="269"/>
      <c r="M287" s="269"/>
    </row>
    <row r="288" spans="1:13" ht="18" customHeight="1">
      <c r="A288" s="239" t="s">
        <v>131</v>
      </c>
      <c r="B288" s="239"/>
      <c r="C288" s="239"/>
      <c r="D288" s="297"/>
      <c r="E288" s="298">
        <f>'[1]P154--158écoR10'!E288</f>
        <v>0.42488757269135963</v>
      </c>
      <c r="F288" s="1819">
        <f>'[1]P154--158écoR10'!F288</f>
        <v>0.43902881962620049</v>
      </c>
      <c r="G288" s="299"/>
      <c r="H288" s="297">
        <f>'[1]P154--158écoR10'!H288</f>
        <v>510.25598379650751</v>
      </c>
      <c r="I288" s="1556">
        <f>'[1]P154--158écoR10'!I288</f>
        <v>485.34196980856836</v>
      </c>
      <c r="J288" s="239"/>
      <c r="K288" s="239"/>
      <c r="L288" s="239"/>
      <c r="M288" s="139" t="s">
        <v>372</v>
      </c>
    </row>
    <row r="289" spans="1:13" ht="18" customHeight="1">
      <c r="A289" s="239" t="s">
        <v>132</v>
      </c>
      <c r="B289" s="239"/>
      <c r="C289" s="239"/>
      <c r="D289" s="297"/>
      <c r="E289" s="298">
        <f>'[1]P154--158écoR10'!E289</f>
        <v>8.7006710975659534</v>
      </c>
      <c r="F289" s="1819">
        <f>'[1]P154--158écoR10'!F289</f>
        <v>9.6487302429233583</v>
      </c>
      <c r="G289" s="299"/>
      <c r="H289" s="297">
        <f>'[1]P154--158écoR10'!H289</f>
        <v>985.52501522129546</v>
      </c>
      <c r="I289" s="1556">
        <f>'[1]P154--158écoR10'!I289</f>
        <v>1061.8427632337155</v>
      </c>
      <c r="J289" s="239"/>
      <c r="K289" s="239"/>
      <c r="L289" s="239"/>
      <c r="M289" s="176" t="s">
        <v>373</v>
      </c>
    </row>
    <row r="290" spans="1:13" ht="18" customHeight="1">
      <c r="A290" s="239" t="s">
        <v>133</v>
      </c>
      <c r="B290" s="239"/>
      <c r="C290" s="239"/>
      <c r="D290" s="297"/>
      <c r="E290" s="298">
        <f>'[1]P154--158écoR10'!E290</f>
        <v>0.27475644349831446</v>
      </c>
      <c r="F290" s="1819">
        <f>'[1]P154--158écoR10'!F290</f>
        <v>0.23996916723821107</v>
      </c>
      <c r="G290" s="299"/>
      <c r="H290" s="297">
        <f>'[1]P154--158écoR10'!H290</f>
        <v>493.16858312842965</v>
      </c>
      <c r="I290" s="1556">
        <f>'[1]P154--158écoR10'!I290</f>
        <v>430.72785735088229</v>
      </c>
      <c r="J290" s="239"/>
      <c r="K290" s="239"/>
      <c r="L290" s="239"/>
      <c r="M290" s="176" t="s">
        <v>374</v>
      </c>
    </row>
    <row r="291" spans="1:13" ht="18" customHeight="1">
      <c r="A291" s="239" t="s">
        <v>134</v>
      </c>
      <c r="B291" s="239"/>
      <c r="C291" s="239"/>
      <c r="D291" s="297"/>
      <c r="E291" s="298">
        <f>'[1]P154--158écoR10'!E291</f>
        <v>0.92042768399093444</v>
      </c>
      <c r="F291" s="1819">
        <f>'[1]P154--158écoR10'!F291</f>
        <v>0.79137419437579404</v>
      </c>
      <c r="G291" s="299"/>
      <c r="H291" s="297">
        <f>'[1]P154--158écoR10'!H291</f>
        <v>248.70876449119041</v>
      </c>
      <c r="I291" s="1556">
        <f>'[1]P154--158écoR10'!I291</f>
        <v>197.68527375507338</v>
      </c>
      <c r="J291" s="239"/>
      <c r="K291" s="239"/>
      <c r="L291" s="239"/>
      <c r="M291" s="176" t="s">
        <v>375</v>
      </c>
    </row>
    <row r="292" spans="1:13" ht="18" customHeight="1">
      <c r="A292" s="239" t="s">
        <v>135</v>
      </c>
      <c r="B292" s="239"/>
      <c r="C292" s="239"/>
      <c r="D292" s="297"/>
      <c r="E292" s="298">
        <f>'[1]P154--158écoR10'!E292</f>
        <v>1.4242763160473677</v>
      </c>
      <c r="F292" s="1819">
        <f>'[1]P154--158écoR10'!F292</f>
        <v>1.4233792749792311</v>
      </c>
      <c r="G292" s="299"/>
      <c r="H292" s="297">
        <f>'[1]P154--158écoR10'!H292</f>
        <v>850.22174686447647</v>
      </c>
      <c r="I292" s="1556">
        <f>'[1]P154--158écoR10'!I292</f>
        <v>823.78075539423014</v>
      </c>
      <c r="J292" s="239"/>
      <c r="K292" s="239"/>
      <c r="L292" s="239"/>
      <c r="M292" s="176" t="s">
        <v>376</v>
      </c>
    </row>
    <row r="293" spans="1:13" ht="18" customHeight="1">
      <c r="A293" s="239" t="s">
        <v>136</v>
      </c>
      <c r="B293" s="239"/>
      <c r="C293" s="239"/>
      <c r="D293" s="297"/>
      <c r="E293" s="298">
        <f>'[1]P154--158écoR10'!E293</f>
        <v>0.98294111504294068</v>
      </c>
      <c r="F293" s="1819">
        <f>'[1]P154--158écoR10'!F293</f>
        <v>0.96062319821143149</v>
      </c>
      <c r="G293" s="299"/>
      <c r="H293" s="297">
        <f>'[1]P154--158écoR10'!H293</f>
        <v>825.77866015872428</v>
      </c>
      <c r="I293" s="1556">
        <f>'[1]P154--158écoR10'!I293</f>
        <v>785.5496203373981</v>
      </c>
      <c r="J293" s="239"/>
      <c r="K293" s="239"/>
      <c r="L293" s="239"/>
      <c r="M293" s="176" t="s">
        <v>383</v>
      </c>
    </row>
    <row r="294" spans="1:13" ht="18" customHeight="1">
      <c r="A294" s="239" t="s">
        <v>137</v>
      </c>
      <c r="B294" s="239"/>
      <c r="C294" s="239"/>
      <c r="D294" s="297"/>
      <c r="E294" s="298">
        <f>'[1]P154--158écoR10'!E294</f>
        <v>0.47598062370964578</v>
      </c>
      <c r="F294" s="1819">
        <f>'[1]P154--158écoR10'!F294</f>
        <v>0.49938378126110272</v>
      </c>
      <c r="G294" s="299"/>
      <c r="H294" s="297">
        <f>'[1]P154--158écoR10'!H294</f>
        <v>126.89167447475448</v>
      </c>
      <c r="I294" s="1556">
        <f>'[1]P154--158écoR10'!I294</f>
        <v>112.28644321655895</v>
      </c>
      <c r="J294" s="239"/>
      <c r="K294" s="239"/>
      <c r="L294" s="239"/>
      <c r="M294" s="176" t="s">
        <v>377</v>
      </c>
    </row>
    <row r="295" spans="1:13" ht="18" customHeight="1">
      <c r="A295" s="239" t="s">
        <v>138</v>
      </c>
      <c r="B295" s="239"/>
      <c r="C295" s="239"/>
      <c r="D295" s="297"/>
      <c r="E295" s="298">
        <f>'[1]P154--158écoR10'!E295</f>
        <v>0.85751667113326147</v>
      </c>
      <c r="F295" s="1819">
        <f>'[1]P154--158écoR10'!F295</f>
        <v>0.81162931653803139</v>
      </c>
      <c r="G295" s="299"/>
      <c r="H295" s="297">
        <f>'[1]P154--158écoR10'!H295</f>
        <v>532.28244288399515</v>
      </c>
      <c r="I295" s="1556">
        <f>'[1]P154--158écoR10'!I295</f>
        <v>480.77674194446814</v>
      </c>
      <c r="J295" s="239"/>
      <c r="K295" s="239"/>
      <c r="L295" s="239"/>
      <c r="M295" s="176" t="s">
        <v>384</v>
      </c>
    </row>
    <row r="296" spans="1:13" ht="18" customHeight="1">
      <c r="A296" s="239" t="s">
        <v>139</v>
      </c>
      <c r="B296" s="239"/>
      <c r="C296" s="239"/>
      <c r="D296" s="297"/>
      <c r="E296" s="298">
        <f>'[1]P154--158écoR10'!E296</f>
        <v>0.12635048843902319</v>
      </c>
      <c r="F296" s="1819">
        <f>'[1]P154--158écoR10'!F296</f>
        <v>0.1231591170339347</v>
      </c>
      <c r="G296" s="299"/>
      <c r="H296" s="297">
        <f>'[1]P154--158écoR10'!H296</f>
        <v>61.244608756163302</v>
      </c>
      <c r="I296" s="1556">
        <f>'[1]P154--158écoR10'!I296</f>
        <v>57.394611720154259</v>
      </c>
      <c r="J296" s="239"/>
      <c r="K296" s="239"/>
      <c r="L296" s="239"/>
      <c r="M296" s="176" t="s">
        <v>378</v>
      </c>
    </row>
    <row r="297" spans="1:13" ht="18" customHeight="1">
      <c r="A297" s="239" t="s">
        <v>140</v>
      </c>
      <c r="B297" s="239"/>
      <c r="C297" s="239"/>
      <c r="D297" s="300"/>
      <c r="E297" s="298">
        <f>'[1]P154--158écoR10'!E297</f>
        <v>1.3682804022919188</v>
      </c>
      <c r="F297" s="1819">
        <f>'[1]P154--158écoR10'!F297</f>
        <v>1.2477831715119687</v>
      </c>
      <c r="G297" s="299"/>
      <c r="H297" s="1556">
        <f>'[1]P154--158écoR10'!H297</f>
        <v>1571.8531605449107</v>
      </c>
      <c r="I297" s="1556">
        <f>'[1]P154--158écoR10'!I297</f>
        <v>1365.4740802489775</v>
      </c>
      <c r="J297" s="239"/>
      <c r="K297" s="239"/>
      <c r="L297" s="239"/>
      <c r="M297" s="176" t="s">
        <v>379</v>
      </c>
    </row>
    <row r="298" spans="1:13" ht="18" customHeight="1">
      <c r="A298" s="239" t="s">
        <v>141</v>
      </c>
      <c r="B298" s="239"/>
      <c r="C298" s="239"/>
      <c r="D298" s="300"/>
      <c r="E298" s="298">
        <f>'[1]P154--158écoR10'!E298</f>
        <v>5.4511769323800703</v>
      </c>
      <c r="F298" s="1819">
        <f>'[1]P154--158écoR10'!F298</f>
        <v>5.3420004559189227</v>
      </c>
      <c r="G298" s="299"/>
      <c r="H298" s="1556">
        <f>'[1]P154--158écoR10'!H298</f>
        <v>5307.0478142879419</v>
      </c>
      <c r="I298" s="1556">
        <f>'[1]P154--158écoR10'!I298</f>
        <v>4994.2894770449775</v>
      </c>
      <c r="J298" s="239"/>
      <c r="K298" s="239"/>
      <c r="L298" s="239"/>
      <c r="M298" s="176" t="s">
        <v>380</v>
      </c>
    </row>
    <row r="299" spans="1:13" ht="18" customHeight="1">
      <c r="A299" s="239" t="s">
        <v>142</v>
      </c>
      <c r="B299" s="239"/>
      <c r="C299" s="239"/>
      <c r="D299" s="300"/>
      <c r="E299" s="298">
        <f>'[1]P154--158écoR10'!E299</f>
        <v>2.3232170558964418</v>
      </c>
      <c r="F299" s="1819">
        <f>'[1]P154--158écoR10'!F299</f>
        <v>2.0582324136742911</v>
      </c>
      <c r="G299" s="299"/>
      <c r="H299" s="1556">
        <f>'[1]P154--158écoR10'!H299</f>
        <v>1941.1640110542719</v>
      </c>
      <c r="I299" s="1556">
        <f>'[1]P154--158écoR10'!I299</f>
        <v>1720.7440448041175</v>
      </c>
      <c r="J299" s="239"/>
      <c r="K299" s="239"/>
      <c r="L299" s="239"/>
      <c r="M299" s="176" t="s">
        <v>381</v>
      </c>
    </row>
    <row r="300" spans="1:13" ht="18" customHeight="1">
      <c r="A300" s="239" t="s">
        <v>143</v>
      </c>
      <c r="B300" s="239"/>
      <c r="C300" s="239"/>
      <c r="D300" s="300"/>
      <c r="E300" s="298">
        <f>'[1]P154--158écoR10'!E300</f>
        <v>1.2722192163594672</v>
      </c>
      <c r="F300" s="1819">
        <f>'[1]P154--158écoR10'!F300</f>
        <v>1.279728478009279</v>
      </c>
      <c r="G300" s="299"/>
      <c r="H300" s="1556">
        <f>'[1]P154--158écoR10'!H300</f>
        <v>182.19451397483931</v>
      </c>
      <c r="I300" s="1556">
        <f>'[1]P154--158écoR10'!I300</f>
        <v>180.12178327980601</v>
      </c>
      <c r="J300" s="239"/>
      <c r="K300" s="239"/>
      <c r="L300" s="239"/>
      <c r="M300" s="176" t="s">
        <v>382</v>
      </c>
    </row>
    <row r="301" spans="1:13" ht="18" customHeight="1">
      <c r="A301" s="74" t="s">
        <v>144</v>
      </c>
      <c r="B301" s="74"/>
      <c r="C301" s="74"/>
      <c r="D301" s="97"/>
      <c r="E301" s="96">
        <f>'[1]P154--158écoR10'!E301</f>
        <v>1.5242926207232841</v>
      </c>
      <c r="F301" s="1970">
        <f>'[1]P154--158écoR10'!F301</f>
        <v>1.4191818997618988</v>
      </c>
      <c r="G301" s="165"/>
      <c r="H301" s="97">
        <f>'[1]P154--158écoR10'!H301</f>
        <v>13636.336979637501</v>
      </c>
      <c r="I301" s="97">
        <f>'[1]P154--158écoR10'!I301</f>
        <v>12696.015422138929</v>
      </c>
      <c r="J301" s="74"/>
      <c r="K301" s="74"/>
      <c r="L301" s="74"/>
      <c r="M301" s="177" t="s">
        <v>385</v>
      </c>
    </row>
    <row r="302" spans="1:13" ht="18" customHeight="1">
      <c r="A302" s="239" t="s">
        <v>145</v>
      </c>
      <c r="B302" s="239"/>
      <c r="C302" s="239"/>
      <c r="D302" s="300"/>
      <c r="E302" s="298">
        <f>'[1]P154--158écoR10'!E302</f>
        <v>1.1824959158057429</v>
      </c>
      <c r="F302" s="1819">
        <f>'[1]P154--158écoR10'!F302</f>
        <v>1.2068435216259412</v>
      </c>
      <c r="G302" s="299"/>
      <c r="H302" s="1556">
        <f>'[1]P154--158écoR10'!H302</f>
        <v>1448.7996720255915</v>
      </c>
      <c r="I302" s="1556">
        <f>'[1]P154--158écoR10'!I302</f>
        <v>1431.6543328344214</v>
      </c>
      <c r="J302" s="239"/>
      <c r="K302" s="239"/>
      <c r="L302" s="229"/>
      <c r="M302" s="178" t="s">
        <v>386</v>
      </c>
    </row>
    <row r="303" spans="1:13" ht="18" customHeight="1">
      <c r="A303" s="75" t="s">
        <v>146</v>
      </c>
      <c r="B303" s="74"/>
      <c r="C303" s="74"/>
      <c r="D303" s="97"/>
      <c r="E303" s="96">
        <f>'[1]P154--158écoR10'!E303</f>
        <v>1.4186412822994998</v>
      </c>
      <c r="F303" s="1970">
        <f>'[1]P154--158écoR10'!F303</f>
        <v>1.39432150077978</v>
      </c>
      <c r="G303" s="165"/>
      <c r="H303" s="97">
        <f>'[1]P154--158écoR10'!H303</f>
        <v>15085.136651663091</v>
      </c>
      <c r="I303" s="97">
        <f>'[1]P154--158écoR10'!I303</f>
        <v>14127.669754973351</v>
      </c>
      <c r="J303" s="74"/>
      <c r="K303" s="74"/>
      <c r="L303" s="74"/>
      <c r="M303" s="149" t="s">
        <v>387</v>
      </c>
    </row>
    <row r="304" spans="1:13" ht="18" customHeight="1" thickBot="1">
      <c r="A304" s="1261" t="s">
        <v>174</v>
      </c>
      <c r="B304" s="1262"/>
      <c r="C304" s="1262"/>
      <c r="D304" s="1263"/>
      <c r="E304" s="1264">
        <f>'[1]P154--158écoR10'!E304</f>
        <v>1.1631733151822687</v>
      </c>
      <c r="F304" s="1971">
        <f>'[1]P154--158écoR10'!F304</f>
        <v>1.1702322309199014</v>
      </c>
      <c r="G304" s="1265"/>
      <c r="H304" s="1263">
        <f>'[1]P154--158écoR10'!H304</f>
        <v>7093.984678099926</v>
      </c>
      <c r="I304" s="1263">
        <f>'[1]P154--158écoR10'!I304</f>
        <v>6862.9556437751608</v>
      </c>
      <c r="J304" s="1262"/>
      <c r="K304" s="1262"/>
      <c r="L304" s="1262"/>
      <c r="M304" s="1267" t="s">
        <v>388</v>
      </c>
    </row>
    <row r="305" spans="1:13" ht="23.25" customHeight="1" thickTop="1" thickBot="1">
      <c r="A305" s="968" t="s">
        <v>1124</v>
      </c>
      <c r="B305" s="957"/>
      <c r="C305" s="957"/>
      <c r="D305" s="957"/>
      <c r="E305" s="957"/>
      <c r="F305" s="957"/>
      <c r="G305" s="957"/>
      <c r="H305" s="957"/>
      <c r="I305" s="957"/>
      <c r="J305" s="957"/>
      <c r="K305" s="957"/>
      <c r="L305" s="957"/>
      <c r="M305" s="957" t="s">
        <v>604</v>
      </c>
    </row>
    <row r="306" spans="1:13" ht="13.5" customHeight="1" thickTop="1"/>
  </sheetData>
  <mergeCells count="173">
    <mergeCell ref="E285:F285"/>
    <mergeCell ref="H285:I285"/>
    <mergeCell ref="D228:E228"/>
    <mergeCell ref="F228:G228"/>
    <mergeCell ref="H228:I228"/>
    <mergeCell ref="G234:H234"/>
    <mergeCell ref="G235:H235"/>
    <mergeCell ref="G236:H236"/>
    <mergeCell ref="G237:H237"/>
    <mergeCell ref="G238:H238"/>
    <mergeCell ref="G240:H240"/>
    <mergeCell ref="F263:F264"/>
    <mergeCell ref="G263:G264"/>
    <mergeCell ref="I263:I264"/>
    <mergeCell ref="D224:E224"/>
    <mergeCell ref="F224:G224"/>
    <mergeCell ref="H224:I224"/>
    <mergeCell ref="D227:E227"/>
    <mergeCell ref="F227:G227"/>
    <mergeCell ref="H227:I227"/>
    <mergeCell ref="J227:K227"/>
    <mergeCell ref="G243:H243"/>
    <mergeCell ref="E263:E264"/>
    <mergeCell ref="H263:H264"/>
    <mergeCell ref="J224:K224"/>
    <mergeCell ref="J228:K228"/>
    <mergeCell ref="D220:E220"/>
    <mergeCell ref="F220:G220"/>
    <mergeCell ref="H220:I220"/>
    <mergeCell ref="J220:K220"/>
    <mergeCell ref="D221:E221"/>
    <mergeCell ref="F221:G221"/>
    <mergeCell ref="H221:I221"/>
    <mergeCell ref="J221:K221"/>
    <mergeCell ref="D223:E223"/>
    <mergeCell ref="F223:G223"/>
    <mergeCell ref="H223:I223"/>
    <mergeCell ref="J223:K223"/>
    <mergeCell ref="D218:E218"/>
    <mergeCell ref="F218:G218"/>
    <mergeCell ref="H218:I218"/>
    <mergeCell ref="J218:K218"/>
    <mergeCell ref="B206:C206"/>
    <mergeCell ref="D206:E206"/>
    <mergeCell ref="F206:G206"/>
    <mergeCell ref="H206:I206"/>
    <mergeCell ref="D219:E219"/>
    <mergeCell ref="F219:G219"/>
    <mergeCell ref="H219:I219"/>
    <mergeCell ref="J219:K219"/>
    <mergeCell ref="J206:K206"/>
    <mergeCell ref="B207:C207"/>
    <mergeCell ref="D207:E207"/>
    <mergeCell ref="F207:G207"/>
    <mergeCell ref="H207:I207"/>
    <mergeCell ref="J207:K207"/>
    <mergeCell ref="B205:C205"/>
    <mergeCell ref="D205:E205"/>
    <mergeCell ref="F205:G205"/>
    <mergeCell ref="H205:I205"/>
    <mergeCell ref="J205:K205"/>
    <mergeCell ref="B196:C196"/>
    <mergeCell ref="D196:E196"/>
    <mergeCell ref="F196:G196"/>
    <mergeCell ref="H196:I196"/>
    <mergeCell ref="J196:K196"/>
    <mergeCell ref="B197:C197"/>
    <mergeCell ref="D197:E197"/>
    <mergeCell ref="F197:G197"/>
    <mergeCell ref="H197:I197"/>
    <mergeCell ref="J197:K197"/>
    <mergeCell ref="I185:J185"/>
    <mergeCell ref="C186:D186"/>
    <mergeCell ref="F186:G186"/>
    <mergeCell ref="I186:J186"/>
    <mergeCell ref="B195:C195"/>
    <mergeCell ref="D195:E195"/>
    <mergeCell ref="F195:G195"/>
    <mergeCell ref="H195:I195"/>
    <mergeCell ref="J195:K195"/>
    <mergeCell ref="D125:E125"/>
    <mergeCell ref="D126:E126"/>
    <mergeCell ref="D128:E128"/>
    <mergeCell ref="D129:E129"/>
    <mergeCell ref="D132:E132"/>
    <mergeCell ref="D138:E138"/>
    <mergeCell ref="D139:E139"/>
    <mergeCell ref="D141:E141"/>
    <mergeCell ref="D142:E142"/>
    <mergeCell ref="D133:E133"/>
    <mergeCell ref="B71:C72"/>
    <mergeCell ref="D71:G72"/>
    <mergeCell ref="H71:I71"/>
    <mergeCell ref="B73:C74"/>
    <mergeCell ref="D73:G74"/>
    <mergeCell ref="H73:I73"/>
    <mergeCell ref="H74:I74"/>
    <mergeCell ref="H89:I89"/>
    <mergeCell ref="C90:D90"/>
    <mergeCell ref="H90:I90"/>
    <mergeCell ref="B75:C75"/>
    <mergeCell ref="D75:E75"/>
    <mergeCell ref="F75:G75"/>
    <mergeCell ref="B76:C76"/>
    <mergeCell ref="D76:E76"/>
    <mergeCell ref="F76:G76"/>
    <mergeCell ref="B87:B88"/>
    <mergeCell ref="C87:D88"/>
    <mergeCell ref="E87:E88"/>
    <mergeCell ref="H87:I87"/>
    <mergeCell ref="H88:I88"/>
    <mergeCell ref="C89:D89"/>
    <mergeCell ref="A109:G109"/>
    <mergeCell ref="I109:M109"/>
    <mergeCell ref="A119:G119"/>
    <mergeCell ref="I119:M119"/>
    <mergeCell ref="A99:G99"/>
    <mergeCell ref="I99:M99"/>
    <mergeCell ref="C91:D91"/>
    <mergeCell ref="H91:I91"/>
    <mergeCell ref="C93:D93"/>
    <mergeCell ref="H93:I93"/>
    <mergeCell ref="C94:D94"/>
    <mergeCell ref="H94:I94"/>
    <mergeCell ref="C97:D97"/>
    <mergeCell ref="H97:I97"/>
    <mergeCell ref="C98:D98"/>
    <mergeCell ref="H98:I98"/>
    <mergeCell ref="D145:E145"/>
    <mergeCell ref="D146:E146"/>
    <mergeCell ref="D151:E151"/>
    <mergeCell ref="D152:E152"/>
    <mergeCell ref="D154:E154"/>
    <mergeCell ref="D155:E155"/>
    <mergeCell ref="D158:E158"/>
    <mergeCell ref="D159:E159"/>
    <mergeCell ref="C164:D164"/>
    <mergeCell ref="F164:G164"/>
    <mergeCell ref="I164:J164"/>
    <mergeCell ref="C165:D165"/>
    <mergeCell ref="F165:G165"/>
    <mergeCell ref="C174:D174"/>
    <mergeCell ref="B204:C204"/>
    <mergeCell ref="D204:E204"/>
    <mergeCell ref="F204:G204"/>
    <mergeCell ref="H204:I204"/>
    <mergeCell ref="J204:K204"/>
    <mergeCell ref="F174:G174"/>
    <mergeCell ref="I174:J174"/>
    <mergeCell ref="C175:D175"/>
    <mergeCell ref="F175:G175"/>
    <mergeCell ref="I175:J175"/>
    <mergeCell ref="B183:K183"/>
    <mergeCell ref="B184:K184"/>
    <mergeCell ref="B194:C194"/>
    <mergeCell ref="D194:E194"/>
    <mergeCell ref="F194:G194"/>
    <mergeCell ref="H194:I194"/>
    <mergeCell ref="J194:K194"/>
    <mergeCell ref="C185:D185"/>
    <mergeCell ref="F185:G185"/>
    <mergeCell ref="C23:D23"/>
    <mergeCell ref="F23:G23"/>
    <mergeCell ref="I23:J23"/>
    <mergeCell ref="C24:D24"/>
    <mergeCell ref="F24:G24"/>
    <mergeCell ref="I24:J24"/>
    <mergeCell ref="F32:G32"/>
    <mergeCell ref="F33:G33"/>
    <mergeCell ref="I33:J33"/>
    <mergeCell ref="I32:J32"/>
    <mergeCell ref="C32:D32"/>
    <mergeCell ref="C33:D3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>
  <sheetPr codeName="Feuil65"/>
  <dimension ref="A1:E78"/>
  <sheetViews>
    <sheetView showGridLines="0" topLeftCell="A55" zoomScaleNormal="100" workbookViewId="0">
      <selection activeCell="C54" sqref="C54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1.5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8" t="s">
        <v>1083</v>
      </c>
      <c r="B2" s="856"/>
      <c r="C2" s="856"/>
      <c r="D2" s="856"/>
      <c r="E2" s="535" t="s">
        <v>1084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163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163</v>
      </c>
      <c r="D8" s="861"/>
      <c r="E8" s="862" t="s">
        <v>753</v>
      </c>
    </row>
    <row r="9" spans="1:5" s="401" customFormat="1" ht="30" customHeight="1">
      <c r="A9" s="861" t="s">
        <v>1247</v>
      </c>
      <c r="C9" s="401">
        <v>163</v>
      </c>
      <c r="D9" s="861"/>
      <c r="E9" s="862" t="s">
        <v>1205</v>
      </c>
    </row>
    <row r="10" spans="1:5" s="401" customFormat="1" ht="30" customHeight="1">
      <c r="A10" s="861" t="s">
        <v>1248</v>
      </c>
      <c r="C10" s="401">
        <v>163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163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163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164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164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164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165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165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165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165</v>
      </c>
      <c r="D19" s="861"/>
      <c r="E19" s="862" t="s">
        <v>226</v>
      </c>
    </row>
    <row r="20" spans="1:5" s="401" customFormat="1" ht="30" customHeight="1">
      <c r="A20" s="151" t="s">
        <v>1016</v>
      </c>
      <c r="C20" s="150">
        <v>166</v>
      </c>
      <c r="D20" s="861"/>
      <c r="E20" s="864" t="s">
        <v>1017</v>
      </c>
    </row>
    <row r="21" spans="1:5" s="401" customFormat="1" ht="30" customHeight="1">
      <c r="A21" s="878" t="s">
        <v>1018</v>
      </c>
      <c r="C21" s="401">
        <v>166</v>
      </c>
      <c r="D21" s="861"/>
      <c r="E21" s="862" t="s">
        <v>234</v>
      </c>
    </row>
    <row r="22" spans="1:5" s="401" customFormat="1" ht="30" customHeight="1">
      <c r="A22" s="861"/>
      <c r="D22" s="861"/>
    </row>
    <row r="23" spans="1:5" ht="30" customHeight="1">
      <c r="A23" s="260" t="s">
        <v>765</v>
      </c>
      <c r="C23" s="401"/>
      <c r="D23" s="861"/>
      <c r="E23" s="261" t="s">
        <v>236</v>
      </c>
    </row>
    <row r="24" spans="1:5" ht="30" customHeight="1">
      <c r="A24" s="151" t="s">
        <v>766</v>
      </c>
      <c r="C24" s="150">
        <v>167</v>
      </c>
      <c r="D24" s="861"/>
      <c r="E24" s="261" t="s">
        <v>767</v>
      </c>
    </row>
    <row r="25" spans="1:5" ht="30" customHeight="1">
      <c r="A25" s="861" t="s">
        <v>768</v>
      </c>
      <c r="C25" s="401">
        <v>167</v>
      </c>
      <c r="D25" s="151"/>
      <c r="E25" s="862" t="s">
        <v>769</v>
      </c>
    </row>
    <row r="26" spans="1:5" ht="30" customHeight="1">
      <c r="A26" s="640" t="s">
        <v>1182</v>
      </c>
      <c r="B26" s="533"/>
      <c r="C26" s="150">
        <v>167</v>
      </c>
      <c r="D26" s="640"/>
      <c r="E26" s="642" t="s">
        <v>258</v>
      </c>
    </row>
    <row r="27" spans="1:5" ht="30" customHeight="1">
      <c r="A27" s="541" t="s">
        <v>1179</v>
      </c>
      <c r="B27" s="542"/>
      <c r="C27" s="401">
        <v>167</v>
      </c>
      <c r="D27" s="541"/>
      <c r="E27" s="643" t="s">
        <v>259</v>
      </c>
    </row>
    <row r="28" spans="1:5" ht="30" customHeight="1">
      <c r="A28" s="541" t="s">
        <v>1180</v>
      </c>
      <c r="B28" s="533"/>
      <c r="C28" s="401">
        <v>168</v>
      </c>
      <c r="D28" s="533"/>
      <c r="E28" s="643" t="s">
        <v>598</v>
      </c>
    </row>
    <row r="29" spans="1:5" ht="30" customHeight="1">
      <c r="A29" s="541" t="s">
        <v>1181</v>
      </c>
      <c r="B29" s="533"/>
      <c r="C29" s="401">
        <v>168</v>
      </c>
      <c r="D29" s="640"/>
      <c r="E29" s="643" t="s">
        <v>626</v>
      </c>
    </row>
    <row r="30" spans="1:5" ht="30" customHeight="1">
      <c r="A30" s="151" t="s">
        <v>1019</v>
      </c>
      <c r="C30" s="150">
        <v>168</v>
      </c>
      <c r="D30" s="861"/>
      <c r="E30" s="261" t="s">
        <v>1020</v>
      </c>
    </row>
    <row r="31" spans="1:5" ht="30" customHeight="1">
      <c r="A31" s="861" t="s">
        <v>1183</v>
      </c>
      <c r="C31" s="401">
        <v>168</v>
      </c>
      <c r="D31" s="861"/>
      <c r="E31" s="862" t="s">
        <v>1184</v>
      </c>
    </row>
    <row r="32" spans="1:5" ht="87" customHeight="1">
      <c r="A32" s="861"/>
      <c r="C32" s="861"/>
      <c r="D32" s="861"/>
      <c r="E32" s="862"/>
    </row>
    <row r="33" spans="1:5" ht="13.5" customHeight="1" thickBot="1">
      <c r="A33" s="896"/>
      <c r="B33" s="892"/>
      <c r="C33" s="896"/>
      <c r="D33" s="896"/>
      <c r="E33" s="897"/>
    </row>
    <row r="34" spans="1:5" ht="12.95" customHeight="1" thickTop="1">
      <c r="A34" s="861"/>
      <c r="C34" s="861"/>
      <c r="D34" s="861"/>
      <c r="E34" s="862"/>
    </row>
    <row r="35" spans="1:5" ht="30" customHeight="1">
      <c r="A35" s="966"/>
      <c r="B35" s="229"/>
      <c r="C35" s="966"/>
      <c r="D35" s="966"/>
      <c r="E35" s="967"/>
    </row>
    <row r="36" spans="1:5" ht="30" customHeight="1">
      <c r="A36" s="969" t="s">
        <v>1021</v>
      </c>
      <c r="B36" s="966"/>
      <c r="C36" s="76">
        <v>168</v>
      </c>
      <c r="D36" s="966"/>
      <c r="E36" s="970" t="s">
        <v>650</v>
      </c>
    </row>
    <row r="37" spans="1:5" ht="30" customHeight="1">
      <c r="A37" s="861" t="s">
        <v>774</v>
      </c>
      <c r="B37" s="861"/>
      <c r="C37" s="975">
        <v>168</v>
      </c>
      <c r="D37" s="861"/>
      <c r="E37" s="862" t="s">
        <v>265</v>
      </c>
    </row>
    <row r="38" spans="1:5" ht="30" customHeight="1">
      <c r="A38" s="861" t="s">
        <v>775</v>
      </c>
      <c r="B38" s="861"/>
      <c r="C38" s="975">
        <v>168</v>
      </c>
      <c r="E38" s="862" t="s">
        <v>277</v>
      </c>
    </row>
    <row r="39" spans="1:5" ht="30" customHeight="1">
      <c r="A39" s="861" t="s">
        <v>776</v>
      </c>
      <c r="B39" s="861"/>
      <c r="C39" s="975">
        <v>169</v>
      </c>
      <c r="E39" s="862" t="s">
        <v>283</v>
      </c>
    </row>
    <row r="40" spans="1:5" ht="30" customHeight="1">
      <c r="A40" s="151" t="s">
        <v>1022</v>
      </c>
      <c r="B40" s="863"/>
      <c r="C40" s="76">
        <v>169</v>
      </c>
      <c r="E40" s="261" t="s">
        <v>652</v>
      </c>
    </row>
    <row r="41" spans="1:5" ht="30" customHeight="1">
      <c r="A41" s="865" t="s">
        <v>116</v>
      </c>
      <c r="B41" s="861"/>
      <c r="C41" s="975">
        <v>169</v>
      </c>
      <c r="E41" s="867" t="s">
        <v>289</v>
      </c>
    </row>
    <row r="42" spans="1:5" ht="30" customHeight="1">
      <c r="A42" s="865" t="s">
        <v>117</v>
      </c>
      <c r="B42" s="861"/>
      <c r="C42" s="975">
        <v>169</v>
      </c>
      <c r="E42" s="867" t="s">
        <v>292</v>
      </c>
    </row>
    <row r="43" spans="1:5" ht="30" customHeight="1">
      <c r="A43" s="865" t="s">
        <v>778</v>
      </c>
      <c r="B43" s="861"/>
      <c r="C43" s="401"/>
      <c r="E43" s="867" t="s">
        <v>779</v>
      </c>
    </row>
    <row r="44" spans="1:5" ht="30" customHeight="1">
      <c r="A44" s="865" t="s">
        <v>780</v>
      </c>
      <c r="B44" s="861"/>
      <c r="C44" s="698">
        <v>169</v>
      </c>
      <c r="E44" s="867" t="s">
        <v>781</v>
      </c>
    </row>
    <row r="45" spans="1:5" ht="30" customHeight="1">
      <c r="A45" s="865" t="s">
        <v>782</v>
      </c>
      <c r="B45" s="861"/>
      <c r="C45" s="698">
        <v>169</v>
      </c>
      <c r="E45" s="867" t="s">
        <v>783</v>
      </c>
    </row>
    <row r="46" spans="1:5" ht="30" customHeight="1">
      <c r="A46" s="151" t="s">
        <v>1023</v>
      </c>
      <c r="B46" s="861"/>
      <c r="C46" s="150">
        <v>170</v>
      </c>
      <c r="E46" s="261" t="s">
        <v>654</v>
      </c>
    </row>
    <row r="47" spans="1:5" ht="30" customHeight="1">
      <c r="A47" s="861" t="s">
        <v>785</v>
      </c>
      <c r="B47" s="861"/>
      <c r="C47" s="401">
        <v>170</v>
      </c>
      <c r="E47" s="862" t="s">
        <v>298</v>
      </c>
    </row>
    <row r="48" spans="1:5" ht="30" customHeight="1">
      <c r="A48" s="861" t="s">
        <v>786</v>
      </c>
      <c r="B48" s="861"/>
      <c r="C48" s="401">
        <v>170</v>
      </c>
      <c r="E48" s="862" t="s">
        <v>304</v>
      </c>
    </row>
    <row r="49" spans="1:5" ht="30" customHeight="1">
      <c r="A49" s="861" t="s">
        <v>787</v>
      </c>
      <c r="B49" s="861"/>
      <c r="C49" s="401">
        <v>170</v>
      </c>
      <c r="E49" s="862" t="s">
        <v>307</v>
      </c>
    </row>
    <row r="50" spans="1:5" ht="30" customHeight="1">
      <c r="A50" s="151" t="s">
        <v>1024</v>
      </c>
      <c r="B50" s="861"/>
      <c r="C50" s="150">
        <v>170</v>
      </c>
      <c r="E50" s="261" t="s">
        <v>665</v>
      </c>
    </row>
    <row r="51" spans="1:5" ht="30" customHeight="1">
      <c r="A51" s="861" t="s">
        <v>790</v>
      </c>
      <c r="B51" s="861"/>
      <c r="C51" s="401">
        <v>170</v>
      </c>
      <c r="E51" s="862" t="s">
        <v>443</v>
      </c>
    </row>
    <row r="52" spans="1:5" ht="30" customHeight="1">
      <c r="A52" s="861" t="s">
        <v>791</v>
      </c>
      <c r="B52" s="861"/>
      <c r="C52" s="401"/>
      <c r="E52" s="862" t="s">
        <v>792</v>
      </c>
    </row>
    <row r="53" spans="1:5" ht="30" customHeight="1">
      <c r="A53" s="861" t="s">
        <v>793</v>
      </c>
      <c r="B53" s="861"/>
      <c r="C53" s="401">
        <v>170</v>
      </c>
      <c r="E53" s="866" t="s">
        <v>794</v>
      </c>
    </row>
    <row r="54" spans="1:5" ht="30" customHeight="1">
      <c r="A54" s="151" t="s">
        <v>1025</v>
      </c>
      <c r="B54" s="861"/>
      <c r="C54" s="150">
        <v>171</v>
      </c>
      <c r="E54" s="261" t="s">
        <v>667</v>
      </c>
    </row>
    <row r="55" spans="1:5" ht="30" customHeight="1">
      <c r="A55" s="151" t="s">
        <v>1026</v>
      </c>
      <c r="B55" s="861"/>
      <c r="C55" s="150">
        <v>171</v>
      </c>
      <c r="E55" s="261" t="s">
        <v>669</v>
      </c>
    </row>
    <row r="56" spans="1:5" ht="30" customHeight="1">
      <c r="A56" s="861" t="s">
        <v>797</v>
      </c>
      <c r="B56" s="861"/>
      <c r="C56" s="401">
        <v>171</v>
      </c>
      <c r="E56" s="862" t="s">
        <v>798</v>
      </c>
    </row>
    <row r="57" spans="1:5" ht="30" customHeight="1">
      <c r="A57" s="151" t="s">
        <v>1027</v>
      </c>
      <c r="B57" s="861"/>
      <c r="C57" s="150">
        <v>171</v>
      </c>
      <c r="E57" s="261" t="s">
        <v>673</v>
      </c>
    </row>
    <row r="58" spans="1:5" ht="30" customHeight="1">
      <c r="A58" s="861" t="s">
        <v>800</v>
      </c>
      <c r="C58" s="401"/>
      <c r="E58" s="862" t="s">
        <v>801</v>
      </c>
    </row>
    <row r="59" spans="1:5" ht="30" customHeight="1">
      <c r="A59" s="861" t="s">
        <v>802</v>
      </c>
      <c r="C59" s="401">
        <v>171</v>
      </c>
      <c r="E59" s="868" t="s">
        <v>1028</v>
      </c>
    </row>
    <row r="70" spans="1:5" ht="64.5" customHeight="1"/>
    <row r="76" spans="1:5" ht="12.95" customHeight="1"/>
    <row r="77" spans="1:5" ht="13.5" customHeight="1" thickBot="1"/>
    <row r="78" spans="1:5" ht="13.5" thickTop="1">
      <c r="A78" s="928"/>
      <c r="B78" s="928"/>
      <c r="C78" s="928"/>
      <c r="D78" s="928"/>
      <c r="E78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>
  <sheetPr codeName="Feuil66"/>
  <dimension ref="A1:K73"/>
  <sheetViews>
    <sheetView showGridLines="0" topLeftCell="A43" zoomScaleNormal="100" workbookViewId="0">
      <selection activeCell="B64" sqref="B64:J66"/>
    </sheetView>
  </sheetViews>
  <sheetFormatPr baseColWidth="10" defaultRowHeight="12.75"/>
  <cols>
    <col min="11" max="11" width="19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1087</v>
      </c>
      <c r="B4" s="552"/>
      <c r="C4" s="552"/>
      <c r="D4" s="552"/>
      <c r="E4" s="552"/>
      <c r="F4" s="552"/>
      <c r="G4" s="552"/>
      <c r="K4" s="554" t="s">
        <v>1088</v>
      </c>
    </row>
    <row r="63" spans="2:10" ht="36" customHeight="1"/>
    <row r="64" spans="2:10" ht="18.75">
      <c r="B64" s="546" t="s">
        <v>1189</v>
      </c>
      <c r="C64" s="108"/>
      <c r="D64" s="108"/>
      <c r="E64" s="108"/>
      <c r="F64" s="547"/>
      <c r="G64" s="108"/>
      <c r="H64" s="108"/>
      <c r="I64" s="108"/>
      <c r="J64" s="548" t="s">
        <v>1188</v>
      </c>
    </row>
    <row r="65" spans="1:11" ht="18.75">
      <c r="B65" s="1002" t="s">
        <v>1190</v>
      </c>
      <c r="C65" s="1"/>
      <c r="D65" s="1"/>
      <c r="E65" s="1"/>
      <c r="F65" s="1003">
        <v>377566</v>
      </c>
      <c r="G65" s="1"/>
      <c r="H65" s="1"/>
      <c r="I65" s="1"/>
      <c r="J65" s="1004" t="s">
        <v>1192</v>
      </c>
    </row>
    <row r="66" spans="1:11" ht="15.75">
      <c r="B66" s="1002" t="s">
        <v>1191</v>
      </c>
      <c r="C66" s="1"/>
      <c r="D66" s="1"/>
      <c r="E66" s="1"/>
      <c r="F66" s="1003">
        <v>383195</v>
      </c>
      <c r="G66" s="1"/>
      <c r="H66" s="1"/>
      <c r="I66" s="1"/>
      <c r="J66" s="1005" t="s">
        <v>1193</v>
      </c>
    </row>
    <row r="67" spans="1:11" ht="24.95" customHeight="1">
      <c r="B67" s="555" t="s">
        <v>1086</v>
      </c>
      <c r="C67" s="556"/>
      <c r="D67" s="556"/>
      <c r="E67" s="556"/>
      <c r="F67" s="556"/>
      <c r="G67" s="136"/>
      <c r="H67" s="136"/>
      <c r="I67" s="136"/>
      <c r="J67" s="557" t="s">
        <v>1085</v>
      </c>
    </row>
    <row r="71" spans="1:11" ht="12.95" customHeight="1" thickBot="1"/>
    <row r="72" spans="1:11" ht="13.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>
  <sheetPr codeName="Feuil67"/>
  <dimension ref="A1:O52"/>
  <sheetViews>
    <sheetView showGridLines="0" topLeftCell="A13" zoomScaleNormal="100" workbookViewId="0">
      <selection activeCell="A21" sqref="A21:E22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5.5" customWidth="1"/>
    <col min="8" max="8" width="17" customWidth="1"/>
    <col min="9" max="9" width="11.1640625" customWidth="1"/>
    <col min="10" max="10" width="17.5" customWidth="1"/>
    <col min="11" max="11" width="8.83203125" customWidth="1"/>
    <col min="12" max="12" width="6.83203125" customWidth="1"/>
  </cols>
  <sheetData>
    <row r="1" spans="1:12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12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12" ht="12.95" customHeight="1"/>
    <row r="4" spans="1:12" s="401" customFormat="1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12" s="401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</row>
    <row r="6" spans="1:12" s="698" customFormat="1" ht="6.75" customHeight="1">
      <c r="A6" s="984"/>
      <c r="B6" s="984"/>
      <c r="C6" s="984"/>
      <c r="D6" s="984"/>
      <c r="E6" s="984"/>
      <c r="F6" s="984"/>
      <c r="G6" s="686"/>
      <c r="H6" s="687"/>
      <c r="I6" s="688"/>
      <c r="J6" s="697"/>
      <c r="K6" s="697"/>
      <c r="L6" s="697"/>
    </row>
    <row r="7" spans="1:12" s="698" customFormat="1" ht="21.95" customHeight="1">
      <c r="A7" s="710" t="s">
        <v>517</v>
      </c>
      <c r="B7" s="710"/>
      <c r="C7" s="710"/>
      <c r="D7" s="710"/>
      <c r="E7" s="710"/>
      <c r="F7" s="710"/>
      <c r="G7" s="699" t="s">
        <v>602</v>
      </c>
      <c r="H7" s="699" t="s">
        <v>602</v>
      </c>
      <c r="I7" s="401"/>
      <c r="J7" s="401"/>
      <c r="K7" s="401"/>
      <c r="L7" s="700" t="s">
        <v>512</v>
      </c>
    </row>
    <row r="8" spans="1:12" s="401" customFormat="1" ht="20.100000000000001" customHeight="1">
      <c r="A8" s="401" t="s">
        <v>518</v>
      </c>
      <c r="G8" s="699">
        <v>4</v>
      </c>
      <c r="H8" s="699">
        <v>4</v>
      </c>
      <c r="L8" s="700" t="s">
        <v>513</v>
      </c>
    </row>
    <row r="9" spans="1:12" s="401" customFormat="1" ht="20.100000000000001" customHeight="1">
      <c r="A9" s="401" t="s">
        <v>519</v>
      </c>
      <c r="G9" s="699"/>
      <c r="L9" s="700" t="s">
        <v>514</v>
      </c>
    </row>
    <row r="10" spans="1:12" s="401" customFormat="1" ht="21.95" customHeight="1">
      <c r="B10" s="770" t="s">
        <v>974</v>
      </c>
      <c r="C10" s="770"/>
      <c r="D10" s="770"/>
      <c r="E10" s="770"/>
      <c r="F10" s="770"/>
      <c r="G10" s="712">
        <v>383195</v>
      </c>
      <c r="H10" s="712">
        <v>377566</v>
      </c>
      <c r="I10" s="82"/>
      <c r="J10" s="770"/>
      <c r="K10" s="700" t="s">
        <v>975</v>
      </c>
      <c r="L10" s="621"/>
    </row>
    <row r="11" spans="1:12" s="401" customFormat="1" ht="21.95" customHeight="1">
      <c r="B11" s="401" t="s">
        <v>976</v>
      </c>
      <c r="G11" s="704">
        <v>0.29199999999999998</v>
      </c>
      <c r="H11" s="704">
        <v>0.29199999999999998</v>
      </c>
      <c r="K11" s="700" t="s">
        <v>515</v>
      </c>
    </row>
    <row r="12" spans="1:12" s="401" customFormat="1" ht="20.100000000000001" customHeight="1">
      <c r="B12" s="401" t="s">
        <v>91</v>
      </c>
      <c r="G12" s="704">
        <v>0.94499999999999995</v>
      </c>
      <c r="H12" s="704">
        <v>0.94099999999999995</v>
      </c>
      <c r="K12" s="700" t="s">
        <v>183</v>
      </c>
    </row>
    <row r="13" spans="1:12" s="401" customFormat="1" ht="21.95" customHeight="1">
      <c r="B13" s="401" t="s">
        <v>1128</v>
      </c>
      <c r="G13" s="704">
        <f>[1]P162ccR11!G13</f>
        <v>0.46800000000000003</v>
      </c>
      <c r="H13" s="704">
        <f>[1]P162ccR11!H13</f>
        <v>0.41499999999999998</v>
      </c>
      <c r="K13" s="700" t="s">
        <v>1127</v>
      </c>
    </row>
    <row r="14" spans="1:12" s="401" customFormat="1" ht="20.100000000000001" customHeight="1">
      <c r="G14" s="705"/>
      <c r="L14"/>
    </row>
    <row r="15" spans="1:12" s="401" customFormat="1" ht="20.100000000000001" customHeight="1">
      <c r="A15" s="402" t="s">
        <v>528</v>
      </c>
      <c r="B15" s="387"/>
      <c r="C15" s="387"/>
      <c r="D15" s="387"/>
      <c r="E15" s="387"/>
      <c r="F15" s="387"/>
      <c r="G15" s="403"/>
      <c r="H15" s="404"/>
      <c r="I15" s="404"/>
      <c r="J15" s="387"/>
      <c r="K15" s="387"/>
      <c r="L15" s="405" t="s">
        <v>526</v>
      </c>
    </row>
    <row r="16" spans="1:12" s="401" customFormat="1" ht="20.100000000000001" customHeight="1"/>
    <row r="17" spans="1:14" s="401" customFormat="1" ht="21.95" customHeight="1">
      <c r="A17" s="609" t="s">
        <v>529</v>
      </c>
      <c r="B17" s="609"/>
      <c r="C17" s="609"/>
      <c r="D17" s="609"/>
      <c r="E17" s="609"/>
      <c r="F17" s="609"/>
      <c r="G17" s="771">
        <f>[6]P162ccR11!G17</f>
        <v>2125330</v>
      </c>
      <c r="H17" s="1803">
        <f>[6]P162ccR11!H17</f>
        <v>1910920</v>
      </c>
      <c r="J17" s="621"/>
      <c r="K17" s="621"/>
      <c r="L17" s="621" t="s">
        <v>527</v>
      </c>
    </row>
    <row r="18" spans="1:14" s="401" customFormat="1" ht="21.95" customHeight="1">
      <c r="A18" s="609"/>
      <c r="B18" s="609"/>
      <c r="C18" s="609"/>
      <c r="D18" s="609"/>
      <c r="E18" s="609"/>
      <c r="F18" s="609"/>
      <c r="G18" s="699"/>
      <c r="H18" s="709"/>
      <c r="I18" s="621"/>
      <c r="J18" s="621"/>
      <c r="K18" s="621"/>
      <c r="L18" s="621"/>
    </row>
    <row r="19" spans="1:14" s="401" customFormat="1" ht="20.100000000000001" customHeight="1">
      <c r="A19" s="402" t="s">
        <v>533</v>
      </c>
      <c r="B19" s="387"/>
      <c r="C19" s="387"/>
      <c r="D19" s="387"/>
      <c r="E19" s="387"/>
      <c r="F19" s="387"/>
      <c r="G19" s="406"/>
      <c r="H19" s="387"/>
      <c r="I19" s="387"/>
      <c r="J19" s="387"/>
      <c r="K19" s="387"/>
      <c r="L19" s="405" t="s">
        <v>530</v>
      </c>
    </row>
    <row r="20" spans="1:14" s="401" customFormat="1" ht="20.100000000000001" customHeight="1">
      <c r="A20" s="203" t="s">
        <v>501</v>
      </c>
      <c r="G20" s="699" t="str">
        <f>[3]P162ccR11!G20</f>
        <v>…</v>
      </c>
      <c r="H20" s="699">
        <f>[3]P162ccR11!H20</f>
        <v>210</v>
      </c>
      <c r="L20" s="205" t="s">
        <v>1250</v>
      </c>
    </row>
    <row r="21" spans="1:14" s="401" customFormat="1" ht="21.95" customHeight="1">
      <c r="A21" s="2289" t="s">
        <v>534</v>
      </c>
      <c r="B21" s="2289"/>
      <c r="C21" s="2289"/>
      <c r="D21" s="2289"/>
      <c r="E21" s="2289"/>
      <c r="G21" s="2378">
        <f>[3]P162ccR11!G21</f>
        <v>5180</v>
      </c>
      <c r="H21" s="2378">
        <f>[3]P162ccR11!H21</f>
        <v>4952</v>
      </c>
      <c r="I21" s="705"/>
      <c r="J21" s="2354" t="s">
        <v>531</v>
      </c>
      <c r="K21" s="2354"/>
      <c r="L21" s="2354"/>
      <c r="M21" s="621"/>
      <c r="N21" s="621"/>
    </row>
    <row r="22" spans="1:14" s="401" customFormat="1" ht="20.100000000000001" customHeight="1">
      <c r="A22" s="2289"/>
      <c r="B22" s="2289"/>
      <c r="C22" s="2289"/>
      <c r="D22" s="2289"/>
      <c r="E22" s="2289"/>
      <c r="G22" s="2378">
        <f>[3]P162ccR11!G22</f>
        <v>0</v>
      </c>
      <c r="H22" s="2378">
        <f>[3]P162ccR11!H22</f>
        <v>0</v>
      </c>
      <c r="I22" s="705"/>
      <c r="J22" s="2354"/>
      <c r="K22" s="2354"/>
      <c r="L22" s="2354"/>
      <c r="M22" s="621"/>
      <c r="N22" s="621"/>
    </row>
    <row r="23" spans="1:14" s="401" customFormat="1" ht="21.95" customHeight="1">
      <c r="A23" s="401" t="s">
        <v>535</v>
      </c>
      <c r="G23" s="712">
        <f>[3]P162ccR11!G23</f>
        <v>8764</v>
      </c>
      <c r="H23" s="712">
        <f>[3]P162ccR11!H23</f>
        <v>12244</v>
      </c>
      <c r="L23" s="700" t="s">
        <v>532</v>
      </c>
    </row>
    <row r="24" spans="1:14" s="401" customFormat="1" ht="20.100000000000001" customHeight="1">
      <c r="G24" s="705"/>
    </row>
    <row r="25" spans="1:14" s="401" customFormat="1" ht="20.100000000000001" customHeight="1">
      <c r="A25" s="402" t="s">
        <v>539</v>
      </c>
      <c r="B25" s="387"/>
      <c r="C25" s="387"/>
      <c r="D25" s="387"/>
      <c r="E25" s="387"/>
      <c r="F25" s="387"/>
      <c r="G25" s="386"/>
      <c r="H25" s="387"/>
      <c r="I25" s="387"/>
      <c r="J25" s="387"/>
      <c r="K25" s="387"/>
      <c r="L25" s="405" t="s">
        <v>536</v>
      </c>
    </row>
    <row r="26" spans="1:14" s="401" customFormat="1" ht="20.100000000000001" customHeight="1">
      <c r="A26" s="609" t="s">
        <v>605</v>
      </c>
      <c r="B26" s="609"/>
      <c r="C26" s="609"/>
      <c r="D26" s="609"/>
      <c r="E26" s="609"/>
      <c r="G26" s="2380">
        <f>[2]P162ccR11!G26</f>
        <v>48</v>
      </c>
      <c r="H26" s="2380">
        <f>[2]P162ccR11!H26</f>
        <v>48</v>
      </c>
      <c r="K26" s="621"/>
      <c r="L26" s="621" t="s">
        <v>537</v>
      </c>
    </row>
    <row r="27" spans="1:14" s="401" customFormat="1" ht="20.100000000000001" customHeight="1">
      <c r="A27" s="609"/>
      <c r="B27" s="609"/>
      <c r="C27" s="609"/>
      <c r="D27" s="609"/>
      <c r="E27" s="609"/>
      <c r="G27" s="2380"/>
      <c r="H27" s="2380"/>
      <c r="J27" s="621"/>
      <c r="K27" s="621"/>
      <c r="L27" s="621"/>
    </row>
    <row r="28" spans="1:14" s="401" customFormat="1" ht="20.100000000000001" customHeight="1">
      <c r="A28" s="609" t="s">
        <v>541</v>
      </c>
      <c r="B28" s="609"/>
      <c r="C28" s="609"/>
      <c r="D28" s="609"/>
      <c r="E28" s="609"/>
      <c r="F28" s="609"/>
      <c r="G28" s="2378">
        <f>[2]P162ccR11!G28</f>
        <v>2300</v>
      </c>
      <c r="H28" s="2378">
        <f>[2]P162ccR11!H28</f>
        <v>2300</v>
      </c>
      <c r="L28" s="621" t="s">
        <v>538</v>
      </c>
    </row>
    <row r="29" spans="1:14" s="401" customFormat="1" ht="21.95" customHeight="1">
      <c r="A29" s="609"/>
      <c r="B29" s="609"/>
      <c r="C29" s="609"/>
      <c r="D29" s="609"/>
      <c r="E29" s="609"/>
      <c r="F29" s="609"/>
      <c r="G29" s="2378"/>
      <c r="H29" s="2378"/>
      <c r="J29" s="772"/>
      <c r="K29" s="772"/>
      <c r="L29" s="772"/>
    </row>
    <row r="30" spans="1:14" s="401" customFormat="1" ht="20.100000000000001" customHeight="1">
      <c r="G30" s="699"/>
      <c r="L30"/>
    </row>
    <row r="31" spans="1:14" s="401" customFormat="1" ht="20.100000000000001" customHeight="1">
      <c r="A31" s="402" t="s">
        <v>1102</v>
      </c>
      <c r="B31" s="387"/>
      <c r="C31" s="387"/>
      <c r="D31" s="387"/>
      <c r="E31" s="387"/>
      <c r="F31" s="387"/>
      <c r="G31" s="406"/>
      <c r="H31" s="387"/>
      <c r="I31" s="387"/>
      <c r="J31" s="387"/>
      <c r="K31" s="387"/>
      <c r="L31" s="405" t="s">
        <v>1096</v>
      </c>
    </row>
    <row r="32" spans="1:14" s="401" customFormat="1" ht="20.100000000000001" customHeight="1">
      <c r="A32" s="609" t="s">
        <v>544</v>
      </c>
      <c r="B32" s="609"/>
      <c r="C32" s="609"/>
      <c r="D32" s="609"/>
      <c r="G32" s="2283">
        <f>[5]P162ccR11!G33</f>
        <v>1928.4110000000001</v>
      </c>
      <c r="H32" s="2283">
        <f>[5]P162ccR11!H33</f>
        <v>2156.0030000000002</v>
      </c>
      <c r="K32" s="621"/>
      <c r="L32" s="621" t="s">
        <v>542</v>
      </c>
    </row>
    <row r="33" spans="1:15" s="401" customFormat="1" ht="20.100000000000001" customHeight="1">
      <c r="A33" s="609"/>
      <c r="B33" s="609"/>
      <c r="C33" s="609"/>
      <c r="D33" s="609"/>
      <c r="G33" s="2283"/>
      <c r="H33" s="2283"/>
      <c r="K33" s="621"/>
      <c r="L33" s="621"/>
    </row>
    <row r="34" spans="1:15" s="401" customFormat="1" ht="20.100000000000001" customHeight="1">
      <c r="A34" s="609" t="s">
        <v>545</v>
      </c>
      <c r="B34" s="609"/>
      <c r="C34" s="609"/>
      <c r="D34" s="609"/>
      <c r="G34" s="2283">
        <f>[5]P162ccR11!G35</f>
        <v>732.72699999999998</v>
      </c>
      <c r="H34" s="2283">
        <f>[5]P162ccR11!H35</f>
        <v>663.62199999999996</v>
      </c>
      <c r="K34" s="621"/>
      <c r="L34" s="621" t="s">
        <v>543</v>
      </c>
      <c r="N34" s="286"/>
      <c r="O34" s="286"/>
    </row>
    <row r="35" spans="1:15" s="401" customFormat="1" ht="21.95" customHeight="1">
      <c r="A35" s="609"/>
      <c r="B35" s="609"/>
      <c r="C35" s="609"/>
      <c r="D35" s="609"/>
      <c r="G35" s="2283"/>
      <c r="H35" s="2283"/>
      <c r="J35" s="621"/>
      <c r="K35" s="621"/>
      <c r="L35" s="621"/>
      <c r="N35" s="287"/>
      <c r="O35" s="287"/>
    </row>
    <row r="36" spans="1:15" s="401" customFormat="1" ht="20.100000000000001" customHeight="1">
      <c r="G36" s="715"/>
      <c r="L36"/>
    </row>
    <row r="37" spans="1:15" s="401" customFormat="1" ht="20.100000000000001" customHeight="1">
      <c r="A37" s="402" t="s">
        <v>546</v>
      </c>
      <c r="B37" s="387"/>
      <c r="C37" s="387"/>
      <c r="D37" s="387"/>
      <c r="E37" s="387"/>
      <c r="F37" s="387"/>
      <c r="G37" s="386"/>
      <c r="H37" s="387"/>
      <c r="I37" s="387"/>
      <c r="J37" s="387"/>
      <c r="K37" s="387"/>
      <c r="L37" s="405" t="s">
        <v>547</v>
      </c>
    </row>
    <row r="38" spans="1:15" s="401" customFormat="1" ht="30.75" customHeight="1">
      <c r="A38" s="2289" t="s">
        <v>549</v>
      </c>
      <c r="B38" s="2289"/>
      <c r="C38" s="2289"/>
      <c r="D38" s="2289"/>
      <c r="E38" s="702"/>
      <c r="F38" s="702"/>
      <c r="G38" s="2283" t="str">
        <f>[5]P162ccR11!G38</f>
        <v>…</v>
      </c>
      <c r="H38" s="2283" t="str">
        <f>[5]P162ccR11!H38</f>
        <v>…</v>
      </c>
      <c r="I38" s="702"/>
      <c r="J38" s="2354" t="s">
        <v>548</v>
      </c>
      <c r="K38" s="2354"/>
      <c r="L38" s="2354"/>
    </row>
    <row r="39" spans="1:15" ht="29.25" customHeight="1">
      <c r="A39" s="2289"/>
      <c r="B39" s="2289"/>
      <c r="C39" s="2289"/>
      <c r="D39" s="2289"/>
      <c r="E39" s="702"/>
      <c r="F39" s="702"/>
      <c r="G39" s="2283"/>
      <c r="H39" s="2283"/>
      <c r="I39" s="702"/>
      <c r="J39" s="2354"/>
      <c r="K39" s="2354"/>
      <c r="L39" s="2354"/>
    </row>
    <row r="40" spans="1:15" ht="24.95" customHeight="1">
      <c r="A40" s="401" t="s">
        <v>803</v>
      </c>
      <c r="B40" s="401"/>
      <c r="C40" s="401"/>
      <c r="D40" s="401"/>
      <c r="E40" s="401"/>
      <c r="F40" s="401"/>
      <c r="G40" s="705"/>
      <c r="H40" s="401"/>
      <c r="I40" s="401"/>
      <c r="J40" s="401"/>
      <c r="K40" s="401"/>
      <c r="L40" s="716" t="s">
        <v>477</v>
      </c>
    </row>
    <row r="41" spans="1:15" ht="14.1" customHeight="1">
      <c r="A41" s="401" t="s">
        <v>1129</v>
      </c>
      <c r="B41" s="401"/>
      <c r="C41" s="401"/>
      <c r="D41" s="401"/>
      <c r="E41" s="401"/>
      <c r="F41" s="401"/>
      <c r="G41" s="705"/>
      <c r="H41" s="401"/>
      <c r="I41" s="401"/>
      <c r="J41" s="401"/>
      <c r="K41" s="401"/>
      <c r="L41" s="716" t="s">
        <v>1130</v>
      </c>
    </row>
    <row r="42" spans="1:15" ht="14.1" customHeight="1">
      <c r="G42" s="717"/>
    </row>
    <row r="43" spans="1:15" ht="14.1" customHeight="1"/>
    <row r="49" spans="1:12" ht="70.5" customHeight="1"/>
    <row r="51" spans="1:12" ht="12.95" customHeight="1" thickBot="1"/>
    <row r="52" spans="1:12" ht="13.5" customHeight="1" thickTop="1">
      <c r="A52" s="914"/>
      <c r="B52" s="914"/>
      <c r="C52" s="914"/>
      <c r="D52" s="914"/>
      <c r="E52" s="914"/>
      <c r="F52" s="914"/>
      <c r="G52" s="914"/>
      <c r="H52" s="914"/>
      <c r="I52" s="914"/>
      <c r="J52" s="914"/>
      <c r="K52" s="914"/>
      <c r="L52" s="914"/>
    </row>
  </sheetData>
  <mergeCells count="20">
    <mergeCell ref="H32:H33"/>
    <mergeCell ref="H34:H35"/>
    <mergeCell ref="H38:H39"/>
    <mergeCell ref="G34:G35"/>
    <mergeCell ref="A38:D39"/>
    <mergeCell ref="G38:G39"/>
    <mergeCell ref="G32:G33"/>
    <mergeCell ref="A4:F5"/>
    <mergeCell ref="J4:L5"/>
    <mergeCell ref="A21:E22"/>
    <mergeCell ref="G21:G22"/>
    <mergeCell ref="J21:L22"/>
    <mergeCell ref="J38:L39"/>
    <mergeCell ref="G4:G5"/>
    <mergeCell ref="H4:H5"/>
    <mergeCell ref="H21:H22"/>
    <mergeCell ref="G26:G27"/>
    <mergeCell ref="H26:H27"/>
    <mergeCell ref="H28:H29"/>
    <mergeCell ref="G28:G29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>
  <sheetPr codeName="Feuil68"/>
  <dimension ref="A1:L246"/>
  <sheetViews>
    <sheetView showGridLines="0" topLeftCell="A19" zoomScaleNormal="100" workbookViewId="0">
      <selection activeCell="B38" sqref="B38:G38"/>
    </sheetView>
  </sheetViews>
  <sheetFormatPr baseColWidth="10" defaultColWidth="9.33203125" defaultRowHeight="12.75"/>
  <cols>
    <col min="1" max="1" width="38.83203125" customWidth="1"/>
    <col min="2" max="7" width="11.83203125" customWidth="1"/>
    <col min="8" max="8" width="29.5" customWidth="1"/>
    <col min="9" max="9" width="5.83203125" customWidth="1"/>
  </cols>
  <sheetData>
    <row r="1" spans="1:9" ht="15" customHeight="1">
      <c r="A1" s="7"/>
      <c r="B1" s="7"/>
      <c r="C1" s="7"/>
      <c r="D1" s="7"/>
      <c r="E1" s="7"/>
      <c r="F1" s="7"/>
      <c r="G1" s="7"/>
      <c r="H1" s="7"/>
    </row>
    <row r="2" spans="1:9" ht="20.100000000000001" customHeight="1">
      <c r="A2" s="424" t="s">
        <v>0</v>
      </c>
      <c r="B2" s="7"/>
      <c r="C2" s="7"/>
      <c r="D2" s="7"/>
      <c r="E2" s="7"/>
      <c r="F2" s="7"/>
      <c r="G2" s="7"/>
      <c r="H2" s="425" t="s">
        <v>186</v>
      </c>
    </row>
    <row r="3" spans="1:9" ht="18" customHeight="1">
      <c r="A3" s="7"/>
      <c r="B3" s="7"/>
      <c r="C3" s="7"/>
      <c r="D3" s="7"/>
      <c r="E3" s="7"/>
      <c r="F3" s="7"/>
      <c r="H3" s="7"/>
    </row>
    <row r="4" spans="1:9" ht="18" customHeight="1">
      <c r="A4" s="426" t="s">
        <v>147</v>
      </c>
      <c r="B4" s="427"/>
      <c r="C4" s="7"/>
      <c r="D4" s="7"/>
      <c r="F4" s="20"/>
      <c r="G4" s="427"/>
      <c r="H4" s="428" t="s">
        <v>185</v>
      </c>
    </row>
    <row r="5" spans="1:9" s="39" customFormat="1" ht="18" customHeight="1">
      <c r="A5" s="44"/>
      <c r="B5" s="20"/>
      <c r="C5" s="20"/>
      <c r="D5" s="20"/>
      <c r="E5" s="20"/>
      <c r="F5" s="20"/>
      <c r="H5" s="20"/>
    </row>
    <row r="6" spans="1:9" ht="18" customHeight="1">
      <c r="A6" s="18" t="s">
        <v>123</v>
      </c>
      <c r="B6" s="7"/>
      <c r="C6" s="7"/>
      <c r="D6" s="7"/>
      <c r="E6" s="7"/>
      <c r="F6" s="7"/>
      <c r="H6" s="107" t="s">
        <v>192</v>
      </c>
    </row>
    <row r="7" spans="1:9" ht="18" customHeight="1" thickBot="1">
      <c r="A7" s="98" t="s">
        <v>1202</v>
      </c>
      <c r="B7" s="1"/>
      <c r="C7" s="1"/>
      <c r="D7" s="1"/>
      <c r="E7" s="1"/>
      <c r="F7" s="1"/>
      <c r="G7" s="19"/>
      <c r="H7" s="234" t="s">
        <v>1203</v>
      </c>
      <c r="I7" s="9"/>
    </row>
    <row r="8" spans="1:9" ht="18" customHeight="1" thickTop="1">
      <c r="A8" s="1174"/>
      <c r="B8" s="2294" t="s">
        <v>191</v>
      </c>
      <c r="C8" s="2294"/>
      <c r="D8" s="2294" t="s">
        <v>190</v>
      </c>
      <c r="E8" s="2294"/>
      <c r="F8" s="2294" t="s">
        <v>189</v>
      </c>
      <c r="G8" s="2294"/>
      <c r="H8" s="1175"/>
      <c r="I8" s="9"/>
    </row>
    <row r="9" spans="1:9" ht="18" customHeight="1">
      <c r="A9" s="110"/>
      <c r="B9" s="2299" t="s">
        <v>3</v>
      </c>
      <c r="C9" s="2299"/>
      <c r="D9" s="2299" t="s">
        <v>2</v>
      </c>
      <c r="E9" s="2299"/>
      <c r="F9" s="2299" t="s">
        <v>1</v>
      </c>
      <c r="G9" s="2299"/>
      <c r="H9" s="109"/>
    </row>
    <row r="10" spans="1:9" ht="18" customHeight="1">
      <c r="A10" s="31"/>
      <c r="B10" s="1097">
        <v>2017</v>
      </c>
      <c r="C10" s="1097">
        <v>2016</v>
      </c>
      <c r="D10" s="1097">
        <v>2017</v>
      </c>
      <c r="E10" s="1097">
        <v>2016</v>
      </c>
      <c r="F10" s="1097">
        <v>2017</v>
      </c>
      <c r="G10" s="1097">
        <v>2016</v>
      </c>
      <c r="H10" s="115"/>
    </row>
    <row r="11" spans="1:9" ht="18" customHeight="1">
      <c r="A11" s="31" t="s">
        <v>163</v>
      </c>
      <c r="B11" s="1722">
        <f>+F11+D11</f>
        <v>383</v>
      </c>
      <c r="C11" s="1722">
        <f>+E11+G11</f>
        <v>377</v>
      </c>
      <c r="D11" s="1722">
        <v>21</v>
      </c>
      <c r="E11" s="1722">
        <v>22</v>
      </c>
      <c r="F11" s="1722">
        <v>362</v>
      </c>
      <c r="G11" s="1722">
        <v>355</v>
      </c>
      <c r="H11" s="115" t="s">
        <v>187</v>
      </c>
    </row>
    <row r="12" spans="1:9" ht="18" customHeight="1" thickBot="1">
      <c r="A12" s="1177" t="s">
        <v>10</v>
      </c>
      <c r="B12" s="1178">
        <v>1.1000000000000001</v>
      </c>
      <c r="C12" s="1178">
        <v>1.1000000000000001</v>
      </c>
      <c r="D12" s="1178">
        <v>0.2</v>
      </c>
      <c r="E12" s="1178">
        <v>0.2</v>
      </c>
      <c r="F12" s="1178">
        <v>1.7</v>
      </c>
      <c r="G12" s="1178">
        <v>1.7</v>
      </c>
      <c r="H12" s="1179" t="s">
        <v>188</v>
      </c>
    </row>
    <row r="13" spans="1:9" ht="15" customHeight="1" thickTop="1">
      <c r="A13" s="98" t="s">
        <v>452</v>
      </c>
      <c r="B13" s="7"/>
      <c r="C13" s="7"/>
      <c r="D13" s="2357"/>
      <c r="E13" s="2357"/>
      <c r="F13" s="113"/>
      <c r="G13" s="113"/>
      <c r="H13" s="265" t="s">
        <v>398</v>
      </c>
    </row>
    <row r="14" spans="1:9" ht="15" customHeight="1">
      <c r="A14" s="103" t="s">
        <v>1097</v>
      </c>
      <c r="B14" s="102"/>
      <c r="C14" s="102"/>
      <c r="D14" s="102"/>
      <c r="E14" s="102"/>
      <c r="F14" s="102"/>
      <c r="G14" s="102"/>
      <c r="H14" s="81" t="s">
        <v>604</v>
      </c>
    </row>
    <row r="15" spans="1:9" ht="18" customHeight="1">
      <c r="A15" s="5"/>
      <c r="B15" s="7"/>
      <c r="C15" s="7"/>
      <c r="D15" s="613"/>
      <c r="E15" s="14"/>
      <c r="F15" s="613"/>
      <c r="G15" s="14"/>
    </row>
    <row r="16" spans="1:9" ht="18" customHeight="1">
      <c r="A16" s="18" t="s">
        <v>1204</v>
      </c>
      <c r="B16" s="7"/>
      <c r="C16" s="7"/>
      <c r="D16" s="7"/>
      <c r="E16" s="7"/>
      <c r="F16" s="7"/>
      <c r="G16" s="7"/>
      <c r="H16" s="107" t="s">
        <v>1205</v>
      </c>
    </row>
    <row r="17" spans="1:12" ht="18" customHeight="1">
      <c r="A17" s="2" t="s">
        <v>1206</v>
      </c>
      <c r="B17" s="2"/>
      <c r="C17" s="2"/>
      <c r="D17" s="7"/>
      <c r="E17" s="7"/>
      <c r="F17" s="2305" t="s">
        <v>1212</v>
      </c>
      <c r="G17" s="2305"/>
      <c r="H17" s="2305"/>
    </row>
    <row r="18" spans="1:12" ht="18" customHeight="1" thickBot="1">
      <c r="A18" s="103" t="s">
        <v>1208</v>
      </c>
      <c r="B18" s="2"/>
      <c r="C18" s="2"/>
      <c r="D18" s="7"/>
      <c r="E18" s="7"/>
      <c r="F18" s="7"/>
      <c r="G18" s="24"/>
      <c r="H18" s="224" t="s">
        <v>1207</v>
      </c>
    </row>
    <row r="19" spans="1:12" ht="18" customHeight="1" thickTop="1">
      <c r="A19" s="1174"/>
      <c r="B19" s="2294" t="s">
        <v>191</v>
      </c>
      <c r="C19" s="2294"/>
      <c r="D19" s="2294" t="s">
        <v>190</v>
      </c>
      <c r="E19" s="2294"/>
      <c r="F19" s="2294" t="s">
        <v>189</v>
      </c>
      <c r="G19" s="2294"/>
      <c r="H19" s="1175"/>
    </row>
    <row r="20" spans="1:12" s="39" customFormat="1" ht="18" customHeight="1">
      <c r="A20" s="110"/>
      <c r="B20" s="2299" t="s">
        <v>3</v>
      </c>
      <c r="C20" s="2299"/>
      <c r="D20" s="2299" t="s">
        <v>2</v>
      </c>
      <c r="E20" s="2299"/>
      <c r="F20" s="2299" t="s">
        <v>1</v>
      </c>
      <c r="G20" s="2299"/>
      <c r="H20" s="109"/>
    </row>
    <row r="21" spans="1:12" ht="18" customHeight="1">
      <c r="A21" s="31"/>
      <c r="B21" s="1097">
        <v>2017</v>
      </c>
      <c r="C21" s="1097">
        <v>2016</v>
      </c>
      <c r="D21" s="1097">
        <v>2017</v>
      </c>
      <c r="E21" s="1097">
        <v>2016</v>
      </c>
      <c r="F21" s="1097">
        <v>2017</v>
      </c>
      <c r="G21" s="1097">
        <v>2016</v>
      </c>
      <c r="H21" s="115"/>
      <c r="I21" s="102"/>
      <c r="J21" s="102"/>
      <c r="K21" s="81"/>
      <c r="L21" s="81"/>
    </row>
    <row r="22" spans="1:12" ht="15" customHeight="1">
      <c r="A22" s="236" t="s">
        <v>731</v>
      </c>
      <c r="B22" s="978"/>
      <c r="C22" s="978"/>
      <c r="D22" s="979"/>
      <c r="E22" s="978"/>
      <c r="F22" s="978"/>
      <c r="G22" s="978"/>
      <c r="H22" s="980" t="s">
        <v>1075</v>
      </c>
    </row>
    <row r="23" spans="1:12" ht="15" customHeight="1">
      <c r="A23" s="237" t="s">
        <v>733</v>
      </c>
      <c r="B23" s="57">
        <f>'[1]P163--166socٌR11'!B23</f>
        <v>46.8</v>
      </c>
      <c r="C23" s="57">
        <f>'[1]P163--166socٌR11'!C23</f>
        <v>41.5</v>
      </c>
      <c r="D23" s="57">
        <f>'[1]P163--166socٌR11'!D23</f>
        <v>61.2</v>
      </c>
      <c r="E23" s="57">
        <f>'[1]P163--166socٌR11'!E23</f>
        <v>47.4</v>
      </c>
      <c r="F23" s="57">
        <f>'[1]P163--166socٌR11'!F23</f>
        <v>42.5</v>
      </c>
      <c r="G23" s="57">
        <f>'[1]P163--166socٌR11'!G23</f>
        <v>39.5</v>
      </c>
      <c r="H23" s="372" t="s">
        <v>1084</v>
      </c>
    </row>
    <row r="24" spans="1:12" ht="15" customHeight="1">
      <c r="A24" s="232" t="s">
        <v>1131</v>
      </c>
      <c r="B24" s="232"/>
      <c r="C24" s="232"/>
      <c r="D24" s="232"/>
      <c r="E24" s="232"/>
      <c r="F24" s="232"/>
      <c r="G24" s="232"/>
      <c r="H24" s="981" t="s">
        <v>1092</v>
      </c>
    </row>
    <row r="25" spans="1:12" s="39" customFormat="1" ht="18" customHeight="1" thickBot="1">
      <c r="A25" s="1177" t="s">
        <v>176</v>
      </c>
      <c r="B25" s="1180">
        <f>'[1]P163--166socٌR11'!B25</f>
        <v>46.7</v>
      </c>
      <c r="C25" s="1180">
        <f>'[1]P163--166socٌR11'!C25</f>
        <v>46.4</v>
      </c>
      <c r="D25" s="1181">
        <f>'[1]P163--166socٌR11'!D25</f>
        <v>54.1</v>
      </c>
      <c r="E25" s="1181">
        <f>'[1]P163--166socٌR11'!E25</f>
        <v>55.7</v>
      </c>
      <c r="F25" s="1180">
        <f>'[1]P163--166socٌR11'!F25</f>
        <v>42.4</v>
      </c>
      <c r="G25" s="1182">
        <f>'[1]P163--166socٌR11'!G25</f>
        <v>40.5</v>
      </c>
      <c r="H25" s="1179" t="s">
        <v>194</v>
      </c>
    </row>
    <row r="26" spans="1:12" ht="15" customHeight="1" thickTop="1">
      <c r="A26" s="102" t="s">
        <v>1132</v>
      </c>
      <c r="B26" s="81"/>
      <c r="C26" s="81"/>
      <c r="D26" s="982"/>
      <c r="E26" s="81"/>
      <c r="F26" s="81"/>
      <c r="G26" s="982"/>
      <c r="H26" s="773" t="s">
        <v>1133</v>
      </c>
    </row>
    <row r="27" spans="1:12" ht="15" customHeight="1">
      <c r="A27" s="924" t="s">
        <v>1124</v>
      </c>
      <c r="B27" s="695"/>
      <c r="C27" s="695"/>
      <c r="D27" s="695"/>
      <c r="E27" s="695"/>
      <c r="F27" s="695"/>
      <c r="G27" s="695"/>
      <c r="H27" s="986" t="s">
        <v>604</v>
      </c>
    </row>
    <row r="28" spans="1:12" ht="18" customHeight="1">
      <c r="A28" s="924"/>
      <c r="B28" s="695"/>
      <c r="C28" s="695"/>
      <c r="D28" s="695"/>
      <c r="E28" s="695"/>
      <c r="F28" s="695"/>
      <c r="G28" s="695"/>
      <c r="H28" s="986"/>
    </row>
    <row r="29" spans="1:12" ht="18" customHeight="1">
      <c r="A29" s="18" t="s">
        <v>1209</v>
      </c>
      <c r="B29" s="7"/>
      <c r="C29" s="7"/>
      <c r="D29" s="7"/>
      <c r="E29" s="7"/>
      <c r="F29" s="7"/>
      <c r="G29" s="7"/>
      <c r="H29" s="107" t="s">
        <v>1210</v>
      </c>
    </row>
    <row r="30" spans="1:12" ht="18" customHeight="1">
      <c r="A30" s="2" t="s">
        <v>1211</v>
      </c>
      <c r="B30" s="2"/>
      <c r="C30" s="2"/>
      <c r="D30" s="7"/>
      <c r="E30" s="7"/>
      <c r="F30" s="2305" t="s">
        <v>1213</v>
      </c>
      <c r="G30" s="2305"/>
      <c r="H30" s="2305"/>
    </row>
    <row r="31" spans="1:12" ht="18" customHeight="1" thickBot="1">
      <c r="A31" s="103" t="s">
        <v>1208</v>
      </c>
      <c r="B31" s="2"/>
      <c r="C31" s="2"/>
      <c r="D31" s="7"/>
      <c r="E31" s="7"/>
      <c r="F31" s="7"/>
      <c r="G31" s="24"/>
      <c r="H31" s="224" t="s">
        <v>1207</v>
      </c>
    </row>
    <row r="32" spans="1:12" ht="18" customHeight="1" thickTop="1">
      <c r="A32" s="1174"/>
      <c r="B32" s="2294" t="s">
        <v>191</v>
      </c>
      <c r="C32" s="2294"/>
      <c r="D32" s="2294" t="s">
        <v>190</v>
      </c>
      <c r="E32" s="2294"/>
      <c r="F32" s="2294" t="s">
        <v>189</v>
      </c>
      <c r="G32" s="2294"/>
      <c r="H32" s="1175"/>
    </row>
    <row r="33" spans="1:8" ht="18" customHeight="1">
      <c r="A33" s="110"/>
      <c r="B33" s="2299" t="s">
        <v>3</v>
      </c>
      <c r="C33" s="2299"/>
      <c r="D33" s="2299" t="s">
        <v>2</v>
      </c>
      <c r="E33" s="2299"/>
      <c r="F33" s="2299" t="s">
        <v>1</v>
      </c>
      <c r="G33" s="2299"/>
      <c r="H33" s="109"/>
    </row>
    <row r="34" spans="1:8" ht="18" customHeight="1">
      <c r="A34" s="31"/>
      <c r="B34" s="1097">
        <v>2017</v>
      </c>
      <c r="C34" s="1097">
        <v>2016</v>
      </c>
      <c r="D34" s="1097">
        <v>2017</v>
      </c>
      <c r="E34" s="1097">
        <v>2016</v>
      </c>
      <c r="F34" s="1097">
        <v>2017</v>
      </c>
      <c r="G34" s="1097">
        <v>2016</v>
      </c>
      <c r="H34" s="115"/>
    </row>
    <row r="35" spans="1:8" ht="15" customHeight="1">
      <c r="A35" s="236" t="s">
        <v>731</v>
      </c>
      <c r="B35" s="978"/>
      <c r="C35" s="978"/>
      <c r="D35" s="979"/>
      <c r="E35" s="978"/>
      <c r="F35" s="978"/>
      <c r="G35" s="978"/>
      <c r="H35" s="980" t="s">
        <v>1075</v>
      </c>
    </row>
    <row r="36" spans="1:8" ht="15" customHeight="1">
      <c r="A36" s="237" t="s">
        <v>733</v>
      </c>
      <c r="B36" s="57">
        <f>'[1]P163--166socٌR11'!B36</f>
        <v>13.1</v>
      </c>
      <c r="C36" s="57">
        <f>'[1]P163--166socٌR11'!C36</f>
        <v>15.9</v>
      </c>
      <c r="D36" s="977">
        <f>'[1]P163--166socٌR11'!D36</f>
        <v>4.5</v>
      </c>
      <c r="E36" s="57">
        <f>'[1]P163--166socٌR11'!E36</f>
        <v>11.2</v>
      </c>
      <c r="F36" s="57">
        <f>'[1]P163--166socٌR11'!F36</f>
        <v>16.8</v>
      </c>
      <c r="G36" s="57">
        <f>'[1]P163--166socٌR11'!G36</f>
        <v>17.899999999999999</v>
      </c>
      <c r="H36" s="372" t="s">
        <v>1084</v>
      </c>
    </row>
    <row r="37" spans="1:8" ht="15" customHeight="1">
      <c r="A37" s="232" t="s">
        <v>1131</v>
      </c>
      <c r="B37" s="232"/>
      <c r="C37" s="232"/>
      <c r="D37" s="232"/>
      <c r="E37" s="232"/>
      <c r="F37" s="232"/>
      <c r="G37" s="232"/>
      <c r="H37" s="981" t="s">
        <v>1092</v>
      </c>
    </row>
    <row r="38" spans="1:8" ht="18" customHeight="1" thickBot="1">
      <c r="A38" s="1177" t="s">
        <v>176</v>
      </c>
      <c r="B38" s="1180">
        <f>'[1]P163--166socٌR11'!B38</f>
        <v>10.199999999999999</v>
      </c>
      <c r="C38" s="1180">
        <f>'[1]P163--166socٌR11'!C38</f>
        <v>9.4</v>
      </c>
      <c r="D38" s="1181">
        <f>'[1]P163--166socٌR11'!D38</f>
        <v>4</v>
      </c>
      <c r="E38" s="1181">
        <f>'[1]P163--166socٌR11'!E38</f>
        <v>4.2</v>
      </c>
      <c r="F38" s="1180">
        <f>'[1]P163--166socٌR11'!F38</f>
        <v>14.7</v>
      </c>
      <c r="G38" s="1182">
        <f>'[1]P163--166socٌR11'!G38</f>
        <v>13.9</v>
      </c>
      <c r="H38" s="1179" t="s">
        <v>194</v>
      </c>
    </row>
    <row r="39" spans="1:8" ht="15" customHeight="1" thickTop="1">
      <c r="A39" s="102" t="s">
        <v>1132</v>
      </c>
      <c r="B39" s="81"/>
      <c r="C39" s="81"/>
      <c r="D39" s="982"/>
      <c r="E39" s="81"/>
      <c r="F39" s="81"/>
      <c r="G39" s="982"/>
      <c r="H39" s="773" t="s">
        <v>1133</v>
      </c>
    </row>
    <row r="40" spans="1:8" ht="15" customHeight="1">
      <c r="A40" s="98" t="s">
        <v>1097</v>
      </c>
      <c r="B40" s="7"/>
      <c r="C40" s="7"/>
      <c r="D40" s="1709"/>
      <c r="E40" s="14"/>
      <c r="F40" s="1709"/>
      <c r="G40" s="14"/>
      <c r="H40" s="81" t="s">
        <v>604</v>
      </c>
    </row>
    <row r="41" spans="1:8" s="39" customFormat="1" ht="18" customHeight="1">
      <c r="A41" s="7"/>
      <c r="B41" s="7"/>
      <c r="C41" s="7"/>
      <c r="D41" s="7"/>
      <c r="E41" s="7"/>
      <c r="F41" s="7"/>
      <c r="G41" s="7"/>
      <c r="H41" s="7"/>
    </row>
    <row r="42" spans="1:8" ht="18" customHeight="1">
      <c r="A42" s="426" t="s">
        <v>105</v>
      </c>
      <c r="B42" s="427"/>
      <c r="C42" s="20"/>
      <c r="D42" s="7"/>
      <c r="E42" s="7"/>
      <c r="F42" s="20"/>
      <c r="G42" s="427"/>
      <c r="H42" s="428" t="s">
        <v>196</v>
      </c>
    </row>
    <row r="43" spans="1:8" ht="18" customHeight="1">
      <c r="A43" s="44"/>
      <c r="B43" s="20"/>
      <c r="C43" s="20"/>
      <c r="D43" s="20"/>
      <c r="E43" s="20"/>
      <c r="F43" s="20"/>
      <c r="G43" s="20"/>
      <c r="H43" s="20"/>
    </row>
    <row r="44" spans="1:8" ht="18" customHeight="1" thickBot="1">
      <c r="A44" s="28" t="s">
        <v>102</v>
      </c>
      <c r="B44" s="7"/>
      <c r="C44" s="7"/>
      <c r="D44" s="7"/>
      <c r="E44" s="7"/>
      <c r="F44" s="3"/>
      <c r="H44" s="107" t="s">
        <v>197</v>
      </c>
    </row>
    <row r="45" spans="1:8" ht="18" customHeight="1" thickTop="1">
      <c r="A45" s="1215"/>
      <c r="B45" s="1680" t="s">
        <v>199</v>
      </c>
      <c r="C45" s="1681" t="s">
        <v>191</v>
      </c>
      <c r="D45" s="1681" t="s">
        <v>202</v>
      </c>
      <c r="E45" s="1681"/>
      <c r="F45" s="1681" t="s">
        <v>201</v>
      </c>
      <c r="G45" s="1681"/>
      <c r="H45" s="1217"/>
    </row>
    <row r="46" spans="1:8" ht="18" customHeight="1">
      <c r="A46" s="229"/>
      <c r="B46" s="1684" t="s">
        <v>8</v>
      </c>
      <c r="C46" s="1684" t="s">
        <v>3</v>
      </c>
      <c r="D46" s="1684" t="s">
        <v>5</v>
      </c>
      <c r="E46" s="2302" t="s">
        <v>7</v>
      </c>
      <c r="F46" s="2302"/>
      <c r="G46" s="2302"/>
      <c r="H46" s="1686"/>
    </row>
    <row r="47" spans="1:8" ht="18" customHeight="1">
      <c r="A47" s="141"/>
      <c r="B47" s="1719" t="s">
        <v>200</v>
      </c>
      <c r="C47" s="1719" t="s">
        <v>203</v>
      </c>
      <c r="D47" s="1719"/>
      <c r="E47" s="1719" t="s">
        <v>191</v>
      </c>
      <c r="F47" s="1719" t="s">
        <v>190</v>
      </c>
      <c r="G47" s="1719" t="s">
        <v>189</v>
      </c>
      <c r="H47" s="1716"/>
    </row>
    <row r="48" spans="1:8" ht="18" customHeight="1">
      <c r="A48" s="121"/>
      <c r="B48" s="1683" t="s">
        <v>6</v>
      </c>
      <c r="C48" s="106" t="s">
        <v>124</v>
      </c>
      <c r="D48" s="106"/>
      <c r="E48" s="106" t="s">
        <v>4</v>
      </c>
      <c r="F48" s="106" t="s">
        <v>2</v>
      </c>
      <c r="G48" s="106" t="s">
        <v>1</v>
      </c>
      <c r="H48" s="120"/>
    </row>
    <row r="49" spans="1:8" ht="18" customHeight="1">
      <c r="A49" s="1101" t="s">
        <v>1214</v>
      </c>
      <c r="B49" s="32"/>
      <c r="C49" s="1099"/>
      <c r="D49" s="1099"/>
      <c r="E49" s="1099"/>
      <c r="F49" s="1099"/>
      <c r="G49" s="1099"/>
      <c r="H49" s="1100" t="s">
        <v>1215</v>
      </c>
    </row>
    <row r="50" spans="1:8" ht="18" customHeight="1">
      <c r="A50" s="232" t="s">
        <v>9</v>
      </c>
      <c r="B50" s="321">
        <f>'[7]P163--166socٌR11'!B50</f>
        <v>20916</v>
      </c>
      <c r="C50" s="321">
        <f>'[7]P163--166socٌR11'!C50</f>
        <v>44061</v>
      </c>
      <c r="D50" s="322">
        <f>'[7]P163--166socٌR11'!D50</f>
        <v>12077</v>
      </c>
      <c r="E50" s="322">
        <f>'[7]P163--166socٌR11'!E50</f>
        <v>31984</v>
      </c>
      <c r="F50" s="322">
        <f>'[7]P163--166socٌR11'!F50</f>
        <v>694</v>
      </c>
      <c r="G50" s="322">
        <f>'[7]P163--166socٌR11'!G50</f>
        <v>31290</v>
      </c>
      <c r="H50" s="122" t="s">
        <v>198</v>
      </c>
    </row>
    <row r="51" spans="1:8" ht="18" customHeight="1">
      <c r="A51" s="30" t="s">
        <v>10</v>
      </c>
      <c r="B51" s="481">
        <f>'[7]P163--166socٌR11'!B51</f>
        <v>1.0497928872466426E-2</v>
      </c>
      <c r="C51" s="481">
        <f>'[7]P163--166socٌR11'!C51</f>
        <v>1.050041717120034E-2</v>
      </c>
      <c r="D51" s="481">
        <f>'[7]P163--166socٌR11'!D51</f>
        <v>1.7576081277551312E-2</v>
      </c>
      <c r="E51" s="481">
        <f>'[7]P163--166socٌR11'!E51</f>
        <v>9.1148683154592541E-3</v>
      </c>
      <c r="F51" s="481">
        <f>'[7]P163--166socٌR11'!F51</f>
        <v>3.5635850898367479E-4</v>
      </c>
      <c r="G51" s="481">
        <f>'[7]P163--166socٌR11'!G51</f>
        <v>2.0038232101516795E-2</v>
      </c>
      <c r="H51" s="123" t="s">
        <v>188</v>
      </c>
    </row>
    <row r="52" spans="1:8" ht="18" customHeight="1">
      <c r="A52" s="269" t="s">
        <v>501</v>
      </c>
      <c r="B52" s="1717"/>
      <c r="C52" s="1717">
        <f>'[7]P163--166socٌR11'!C52</f>
        <v>157</v>
      </c>
      <c r="D52" s="1717">
        <f>'[7]P163--166socٌR11'!D52</f>
        <v>77</v>
      </c>
      <c r="E52" s="331">
        <f>'[7]P163--166socٌR11'!E52</f>
        <v>80</v>
      </c>
      <c r="F52" s="331">
        <f>'[7]P163--166socٌR11'!F52</f>
        <v>7</v>
      </c>
      <c r="G52" s="332">
        <f>'[7]P163--166socٌR11'!G52</f>
        <v>73</v>
      </c>
      <c r="H52" s="122" t="s">
        <v>500</v>
      </c>
    </row>
    <row r="53" spans="1:8" ht="18" customHeight="1">
      <c r="A53" s="30" t="s">
        <v>10</v>
      </c>
      <c r="B53" s="482"/>
      <c r="C53" s="481">
        <f>'[7]P163--166socٌR11'!C53</f>
        <v>1.4770909775143476E-2</v>
      </c>
      <c r="D53" s="481">
        <f>'[7]P163--166socٌR11'!D53</f>
        <v>2.6288835780129739E-2</v>
      </c>
      <c r="E53" s="481">
        <f>'[7]P163--166socٌR11'!E53</f>
        <v>1.038961038961039E-2</v>
      </c>
      <c r="F53" s="481">
        <f>'[7]P163--166socٌR11'!F53</f>
        <v>1.4811680067710537E-3</v>
      </c>
      <c r="G53" s="481">
        <f>'[7]P163--166socٌR11'!G53</f>
        <v>2.4546065904505716E-2</v>
      </c>
      <c r="H53" s="116" t="s">
        <v>188</v>
      </c>
    </row>
    <row r="54" spans="1:8" ht="15" customHeight="1">
      <c r="A54" s="1106"/>
      <c r="B54" s="1107"/>
      <c r="C54" s="1108"/>
      <c r="D54" s="1108"/>
      <c r="E54" s="1108"/>
      <c r="F54" s="1108"/>
      <c r="G54" s="1108"/>
      <c r="H54" s="329"/>
    </row>
    <row r="55" spans="1:8" ht="15" customHeight="1">
      <c r="A55" s="1102" t="s">
        <v>1216</v>
      </c>
      <c r="B55" s="1103"/>
      <c r="C55" s="1104"/>
      <c r="D55" s="1104"/>
      <c r="E55" s="1105"/>
      <c r="F55" s="1105"/>
      <c r="G55" s="1105"/>
      <c r="H55" s="1098" t="s">
        <v>1217</v>
      </c>
    </row>
    <row r="56" spans="1:8" ht="18" customHeight="1">
      <c r="A56" s="232" t="s">
        <v>9</v>
      </c>
      <c r="B56" s="321">
        <f>'[7]P163--166socٌR11'!B56</f>
        <v>21795</v>
      </c>
      <c r="C56" s="321">
        <f>'[7]P163--166socٌR11'!C56</f>
        <v>45736</v>
      </c>
      <c r="D56" s="322">
        <f>'[7]P163--166socٌR11'!D56</f>
        <v>12820</v>
      </c>
      <c r="E56" s="322">
        <f>'[7]P163--166socٌR11'!E56</f>
        <v>32916</v>
      </c>
      <c r="F56" s="322">
        <f>'[7]P163--166socٌR11'!F56</f>
        <v>702</v>
      </c>
      <c r="G56" s="322">
        <f>'[7]P163--166socٌR11'!G56</f>
        <v>32214</v>
      </c>
      <c r="H56" s="122" t="s">
        <v>198</v>
      </c>
    </row>
    <row r="57" spans="1:8" ht="18" customHeight="1">
      <c r="A57" s="30" t="s">
        <v>10</v>
      </c>
      <c r="B57" s="481">
        <f>'[7]P163--166socٌR11'!B57</f>
        <v>1.0623586751005451E-2</v>
      </c>
      <c r="C57" s="481">
        <f>'[7]P163--166socٌR11'!C57</f>
        <v>1.061244056664344E-2</v>
      </c>
      <c r="D57" s="481">
        <f>'[7]P163--166socٌR11'!D57</f>
        <v>1.7749250987146331E-2</v>
      </c>
      <c r="E57" s="481">
        <f>'[7]P163--166socٌR11'!E57</f>
        <v>9.1755113418586012E-3</v>
      </c>
      <c r="F57" s="481">
        <f>'[7]P163--166socٌR11'!F57</f>
        <v>3.5320043873330849E-4</v>
      </c>
      <c r="G57" s="481">
        <f>'[7]P163--166socٌR11'!G57</f>
        <v>2.0135826507108545E-2</v>
      </c>
      <c r="H57" s="123" t="s">
        <v>188</v>
      </c>
    </row>
    <row r="58" spans="1:8" ht="18" customHeight="1">
      <c r="A58" s="269" t="s">
        <v>501</v>
      </c>
      <c r="B58" s="1717"/>
      <c r="C58" s="1717">
        <f>'[7]P163--166socٌR11'!C58</f>
        <v>166</v>
      </c>
      <c r="D58" s="1717">
        <f>'[7]P163--166socٌR11'!D58</f>
        <v>85</v>
      </c>
      <c r="E58" s="331">
        <f>'[7]P163--166socٌR11'!E58</f>
        <v>81</v>
      </c>
      <c r="F58" s="331">
        <f>'[7]P163--166socٌR11'!F58</f>
        <v>8</v>
      </c>
      <c r="G58" s="332">
        <f>'[7]P163--166socٌR11'!G58</f>
        <v>73</v>
      </c>
      <c r="H58" s="122" t="s">
        <v>500</v>
      </c>
    </row>
    <row r="59" spans="1:8" ht="18" customHeight="1" thickBot="1">
      <c r="A59" s="1183" t="s">
        <v>10</v>
      </c>
      <c r="B59" s="1184"/>
      <c r="C59" s="1185">
        <f>'[7]P163--166socٌR11'!C59</f>
        <v>1.5310828260468548E-2</v>
      </c>
      <c r="D59" s="1185">
        <f>'[7]P163--166socٌR11'!D59</f>
        <v>2.7234860621595643E-2</v>
      </c>
      <c r="E59" s="1185">
        <f>'[7]P163--166socٌR11'!E59</f>
        <v>1.0490869058412122E-2</v>
      </c>
      <c r="F59" s="1185">
        <f>'[7]P163--166socٌR11'!F59</f>
        <v>1.6891891891891893E-3</v>
      </c>
      <c r="G59" s="1185">
        <f>'[7]P163--166socٌR11'!G59</f>
        <v>2.4455611390284758E-2</v>
      </c>
      <c r="H59" s="1179" t="s">
        <v>188</v>
      </c>
    </row>
    <row r="60" spans="1:8" ht="17.25" customHeight="1" thickTop="1" thickBot="1">
      <c r="A60" s="102"/>
      <c r="B60" s="8"/>
      <c r="C60" s="15"/>
      <c r="D60" s="15"/>
      <c r="E60" s="16"/>
      <c r="F60" s="16"/>
      <c r="G60" s="16"/>
      <c r="H60" s="81"/>
    </row>
    <row r="61" spans="1:8" ht="13.5" customHeight="1" thickTop="1">
      <c r="A61" s="927"/>
      <c r="B61" s="942"/>
      <c r="C61" s="955"/>
      <c r="D61" s="955"/>
      <c r="E61" s="956"/>
      <c r="F61" s="956"/>
      <c r="G61" s="956"/>
      <c r="H61" s="928"/>
    </row>
    <row r="62" spans="1:8" ht="18" customHeight="1">
      <c r="A62" s="895"/>
      <c r="B62" s="8"/>
      <c r="C62" s="15"/>
      <c r="D62" s="15"/>
      <c r="E62" s="16"/>
      <c r="F62" s="16"/>
      <c r="G62" s="16"/>
      <c r="H62" s="229"/>
    </row>
    <row r="63" spans="1:8" ht="18" customHeight="1" thickBot="1">
      <c r="A63" s="29" t="s">
        <v>103</v>
      </c>
      <c r="B63" s="52"/>
      <c r="C63" s="27"/>
      <c r="D63" s="27"/>
      <c r="E63" s="26"/>
      <c r="F63" s="26"/>
      <c r="G63" s="26"/>
      <c r="H63" s="107" t="s">
        <v>205</v>
      </c>
    </row>
    <row r="64" spans="1:8" ht="18" customHeight="1" thickTop="1">
      <c r="A64" s="1215"/>
      <c r="B64" s="1680" t="s">
        <v>199</v>
      </c>
      <c r="C64" s="1681" t="s">
        <v>191</v>
      </c>
      <c r="D64" s="1681" t="s">
        <v>202</v>
      </c>
      <c r="E64" s="1681"/>
      <c r="F64" s="1681" t="s">
        <v>201</v>
      </c>
      <c r="G64" s="1681"/>
      <c r="H64" s="1217"/>
    </row>
    <row r="65" spans="1:8" ht="18" customHeight="1">
      <c r="A65" s="229"/>
      <c r="B65" s="1684" t="s">
        <v>8</v>
      </c>
      <c r="C65" s="1684" t="s">
        <v>3</v>
      </c>
      <c r="D65" s="1684" t="s">
        <v>5</v>
      </c>
      <c r="E65" s="2302" t="s">
        <v>7</v>
      </c>
      <c r="F65" s="2302"/>
      <c r="G65" s="2302"/>
      <c r="H65" s="1686"/>
    </row>
    <row r="66" spans="1:8" ht="18" customHeight="1">
      <c r="A66" s="141"/>
      <c r="B66" s="1719" t="s">
        <v>200</v>
      </c>
      <c r="C66" s="1719" t="s">
        <v>203</v>
      </c>
      <c r="D66" s="1719"/>
      <c r="E66" s="1719" t="s">
        <v>191</v>
      </c>
      <c r="F66" s="1719" t="s">
        <v>190</v>
      </c>
      <c r="G66" s="1719" t="s">
        <v>189</v>
      </c>
      <c r="H66" s="1716"/>
    </row>
    <row r="67" spans="1:8" ht="18" customHeight="1">
      <c r="A67" s="121"/>
      <c r="B67" s="1683" t="s">
        <v>6</v>
      </c>
      <c r="C67" s="106" t="s">
        <v>124</v>
      </c>
      <c r="D67" s="106"/>
      <c r="E67" s="106" t="s">
        <v>4</v>
      </c>
      <c r="F67" s="106" t="s">
        <v>2</v>
      </c>
      <c r="G67" s="106" t="s">
        <v>1</v>
      </c>
      <c r="H67" s="120"/>
    </row>
    <row r="68" spans="1:8" ht="18" customHeight="1">
      <c r="A68" s="1101" t="s">
        <v>1214</v>
      </c>
      <c r="B68" s="32"/>
      <c r="C68" s="1099"/>
      <c r="D68" s="1099"/>
      <c r="E68" s="1099"/>
      <c r="F68" s="1099"/>
      <c r="G68" s="1099"/>
      <c r="H68" s="1100" t="s">
        <v>1215</v>
      </c>
    </row>
    <row r="69" spans="1:8" ht="18" customHeight="1">
      <c r="A69" s="269" t="s">
        <v>9</v>
      </c>
      <c r="B69" s="1722">
        <f>'[7]P163--166socٌR11'!B69</f>
        <v>9865</v>
      </c>
      <c r="C69" s="1722">
        <f>'[7]P163--166socٌR11'!C69</f>
        <v>20466</v>
      </c>
      <c r="D69" s="1722">
        <f>'[7]P163--166socٌR11'!D69</f>
        <v>3223</v>
      </c>
      <c r="E69" s="84">
        <f>'[7]P163--166socٌR11'!E69</f>
        <v>17243</v>
      </c>
      <c r="F69" s="84">
        <f>'[7]P163--166socٌR11'!F69</f>
        <v>198</v>
      </c>
      <c r="G69" s="84">
        <f>'[7]P163--166socٌR11'!G69</f>
        <v>17045</v>
      </c>
      <c r="H69" s="122" t="s">
        <v>198</v>
      </c>
    </row>
    <row r="70" spans="1:8" ht="18" customHeight="1">
      <c r="A70" s="1109" t="s">
        <v>10</v>
      </c>
      <c r="B70" s="1110">
        <f>'[7]P163--166socٌR11'!B70</f>
        <v>1.2885200892886297E-2</v>
      </c>
      <c r="C70" s="1110">
        <f>'[7]P163--166socٌR11'!C70</f>
        <v>1.2227705617359924E-2</v>
      </c>
      <c r="D70" s="1110">
        <f>'[7]P163--166socٌR11'!D70</f>
        <v>2.1599126116647344E-2</v>
      </c>
      <c r="E70" s="1110">
        <f>'[7]P163--166socٌR11'!E70</f>
        <v>1.131043783588419E-2</v>
      </c>
      <c r="F70" s="1110">
        <f>'[7]P163--166socٌR11'!F70</f>
        <v>3.7694612716410864E-4</v>
      </c>
      <c r="G70" s="1110">
        <f>'[7]P163--166socٌR11'!G70</f>
        <v>1.7057844556951383E-2</v>
      </c>
      <c r="H70" s="961" t="s">
        <v>188</v>
      </c>
    </row>
    <row r="71" spans="1:8" ht="18" customHeight="1">
      <c r="A71" s="269" t="s">
        <v>501</v>
      </c>
      <c r="B71" s="84"/>
      <c r="C71" s="85">
        <f>'[7]P163--166socٌR11'!C71</f>
        <v>81</v>
      </c>
      <c r="D71" s="85">
        <f>'[7]P163--166socٌR11'!D71</f>
        <v>47</v>
      </c>
      <c r="E71" s="86">
        <f>'[7]P163--166socٌR11'!E71</f>
        <v>34</v>
      </c>
      <c r="F71" s="85">
        <f>'[7]P163--166socٌR11'!F71</f>
        <v>3</v>
      </c>
      <c r="G71" s="85">
        <f>'[7]P163--166socٌR11'!G71</f>
        <v>31</v>
      </c>
      <c r="H71" s="122" t="s">
        <v>500</v>
      </c>
    </row>
    <row r="72" spans="1:8" ht="18" customHeight="1">
      <c r="A72" s="976" t="s">
        <v>10</v>
      </c>
      <c r="B72" s="1111"/>
      <c r="C72" s="1112">
        <f>'[7]P163--166socٌR11'!C72</f>
        <v>2.4710189139719341E-2</v>
      </c>
      <c r="D72" s="1112">
        <f>'[7]P163--166socٌR11'!D72</f>
        <v>3.5552193645990923E-2</v>
      </c>
      <c r="E72" s="1112">
        <f>'[7]P163--166socٌR11'!E72</f>
        <v>1.7382413087934562E-2</v>
      </c>
      <c r="F72" s="1112">
        <f>'[7]P163--166socٌR11'!F72</f>
        <v>3.5377358490566039E-3</v>
      </c>
      <c r="G72" s="1112">
        <f>'[7]P163--166socٌR11'!G72</f>
        <v>2.7978339350180504E-2</v>
      </c>
      <c r="H72" s="116" t="s">
        <v>188</v>
      </c>
    </row>
    <row r="73" spans="1:8" ht="18" customHeight="1">
      <c r="A73" s="1106"/>
      <c r="B73" s="1107"/>
      <c r="C73" s="1108"/>
      <c r="D73" s="1108"/>
      <c r="E73" s="1108"/>
      <c r="F73" s="1108"/>
      <c r="G73" s="1108"/>
      <c r="H73" s="329"/>
    </row>
    <row r="74" spans="1:8" ht="18" customHeight="1">
      <c r="A74" s="1102" t="s">
        <v>1216</v>
      </c>
      <c r="B74" s="1103"/>
      <c r="C74" s="1104"/>
      <c r="D74" s="1104"/>
      <c r="E74" s="1105"/>
      <c r="F74" s="1105"/>
      <c r="G74" s="1105"/>
      <c r="H74" s="1098" t="s">
        <v>1217</v>
      </c>
    </row>
    <row r="75" spans="1:8" s="262" customFormat="1" ht="18" customHeight="1">
      <c r="A75" s="269" t="s">
        <v>9</v>
      </c>
      <c r="B75" s="1722">
        <f>'[7]P163--166socٌR11'!B75</f>
        <v>9822</v>
      </c>
      <c r="C75" s="1722">
        <f>'[7]P163--166socٌR11'!C75</f>
        <v>20438</v>
      </c>
      <c r="D75" s="1722">
        <f>'[7]P163--166socٌR11'!D75</f>
        <v>3329</v>
      </c>
      <c r="E75" s="84">
        <f>'[7]P163--166socٌR11'!E75</f>
        <v>17109</v>
      </c>
      <c r="F75" s="84">
        <f>'[7]P163--166socٌR11'!F75</f>
        <v>212</v>
      </c>
      <c r="G75" s="84">
        <f>'[7]P163--166socٌR11'!G75</f>
        <v>16897</v>
      </c>
      <c r="H75" s="122" t="s">
        <v>198</v>
      </c>
    </row>
    <row r="76" spans="1:8" s="262" customFormat="1" ht="18" customHeight="1">
      <c r="A76" s="1109" t="s">
        <v>10</v>
      </c>
      <c r="B76" s="1110">
        <f>'[7]P163--166socٌR11'!B76</f>
        <v>1.2583547607242651E-2</v>
      </c>
      <c r="C76" s="1110">
        <f>'[7]P163--166socٌR11'!C76</f>
        <v>1.2109828644561895E-2</v>
      </c>
      <c r="D76" s="1110">
        <f>'[7]P163--166socٌR11'!D76</f>
        <v>2.0989779383484342E-2</v>
      </c>
      <c r="E76" s="1110">
        <f>'[7]P163--166socٌR11'!E76</f>
        <v>1.1188795639842288E-2</v>
      </c>
      <c r="F76" s="1110">
        <f>'[7]P163--166socٌR11'!F76</f>
        <v>3.9378634861608248E-4</v>
      </c>
      <c r="G76" s="1110">
        <f>'[7]P163--166socٌR11'!G76</f>
        <v>1.7054653214313112E-2</v>
      </c>
      <c r="H76" s="961" t="s">
        <v>188</v>
      </c>
    </row>
    <row r="77" spans="1:8" s="262" customFormat="1" ht="18" customHeight="1">
      <c r="A77" s="269" t="s">
        <v>501</v>
      </c>
      <c r="B77" s="84"/>
      <c r="C77" s="85">
        <f>'[7]P163--166socٌR11'!C77</f>
        <v>85</v>
      </c>
      <c r="D77" s="85">
        <f>'[7]P163--166socٌR11'!D77</f>
        <v>51</v>
      </c>
      <c r="E77" s="86">
        <f>'[7]P163--166socٌR11'!E77</f>
        <v>34</v>
      </c>
      <c r="F77" s="85">
        <f>'[7]P163--166socٌR11'!F77</f>
        <v>0</v>
      </c>
      <c r="G77" s="85">
        <f>'[7]P163--166socٌR11'!G77</f>
        <v>0</v>
      </c>
      <c r="H77" s="122" t="s">
        <v>500</v>
      </c>
    </row>
    <row r="78" spans="1:8" s="262" customFormat="1" ht="18" customHeight="1" thickBot="1">
      <c r="A78" s="1177" t="s">
        <v>10</v>
      </c>
      <c r="B78" s="1186"/>
      <c r="C78" s="1187">
        <f>'[7]P163--166socٌR11'!C78</f>
        <v>2.4839275277615428E-2</v>
      </c>
      <c r="D78" s="1187">
        <f>'[7]P163--166socٌR11'!D78</f>
        <v>3.5294117647058823E-2</v>
      </c>
      <c r="E78" s="1187">
        <f>'[7]P163--166socٌR11'!E78</f>
        <v>1.719777440566515E-2</v>
      </c>
      <c r="F78" s="1187">
        <f>'[7]P163--166socٌR11'!F78</f>
        <v>0</v>
      </c>
      <c r="G78" s="1187">
        <f>'[7]P163--166socٌR11'!G78</f>
        <v>0</v>
      </c>
      <c r="H78" s="1179" t="s">
        <v>188</v>
      </c>
    </row>
    <row r="79" spans="1:8" ht="18" customHeight="1" thickTop="1">
      <c r="A79" s="102"/>
      <c r="B79" s="8"/>
      <c r="C79" s="15"/>
      <c r="D79" s="15"/>
      <c r="E79" s="16"/>
      <c r="F79" s="16"/>
      <c r="G79" s="16"/>
      <c r="H79" s="81"/>
    </row>
    <row r="80" spans="1:8" ht="18" customHeight="1" thickBot="1">
      <c r="A80" s="29" t="s">
        <v>104</v>
      </c>
      <c r="B80" s="52"/>
      <c r="C80" s="27"/>
      <c r="D80" s="27"/>
      <c r="E80" s="26"/>
      <c r="F80" s="26"/>
      <c r="G80" s="26"/>
      <c r="H80" s="107" t="s">
        <v>206</v>
      </c>
    </row>
    <row r="81" spans="1:8" s="262" customFormat="1" ht="18" customHeight="1" thickTop="1">
      <c r="A81" s="1215"/>
      <c r="B81" s="1680" t="s">
        <v>199</v>
      </c>
      <c r="C81" s="1681" t="s">
        <v>191</v>
      </c>
      <c r="D81" s="1681" t="s">
        <v>202</v>
      </c>
      <c r="E81" s="1681"/>
      <c r="F81" s="1681" t="s">
        <v>201</v>
      </c>
      <c r="G81" s="1681"/>
      <c r="H81" s="1217"/>
    </row>
    <row r="82" spans="1:8" s="262" customFormat="1" ht="18" customHeight="1">
      <c r="A82" s="229"/>
      <c r="B82" s="1684" t="s">
        <v>8</v>
      </c>
      <c r="C82" s="1684" t="s">
        <v>3</v>
      </c>
      <c r="D82" s="1684" t="s">
        <v>5</v>
      </c>
      <c r="E82" s="2302" t="s">
        <v>7</v>
      </c>
      <c r="F82" s="2302"/>
      <c r="G82" s="2302"/>
      <c r="H82" s="1686"/>
    </row>
    <row r="83" spans="1:8" ht="18" customHeight="1">
      <c r="A83" s="141"/>
      <c r="B83" s="1719" t="s">
        <v>200</v>
      </c>
      <c r="C83" s="1719" t="s">
        <v>203</v>
      </c>
      <c r="D83" s="1719"/>
      <c r="E83" s="1719" t="s">
        <v>191</v>
      </c>
      <c r="F83" s="1719" t="s">
        <v>190</v>
      </c>
      <c r="G83" s="1719" t="s">
        <v>189</v>
      </c>
      <c r="H83" s="1716"/>
    </row>
    <row r="84" spans="1:8" ht="18" customHeight="1">
      <c r="A84" s="121"/>
      <c r="B84" s="1683" t="s">
        <v>6</v>
      </c>
      <c r="C84" s="106" t="s">
        <v>124</v>
      </c>
      <c r="D84" s="106"/>
      <c r="E84" s="106" t="s">
        <v>4</v>
      </c>
      <c r="F84" s="106" t="s">
        <v>2</v>
      </c>
      <c r="G84" s="106" t="s">
        <v>1</v>
      </c>
      <c r="H84" s="120"/>
    </row>
    <row r="85" spans="1:8" ht="18" customHeight="1">
      <c r="A85" s="1101" t="s">
        <v>1214</v>
      </c>
      <c r="B85" s="32"/>
      <c r="C85" s="1099"/>
      <c r="D85" s="1099"/>
      <c r="E85" s="1099"/>
      <c r="F85" s="1099"/>
      <c r="G85" s="1099"/>
      <c r="H85" s="1100" t="s">
        <v>1215</v>
      </c>
    </row>
    <row r="86" spans="1:8" ht="18" customHeight="1">
      <c r="A86" s="269" t="s">
        <v>9</v>
      </c>
      <c r="B86" s="87">
        <f>'[7]P163--166socٌR11'!B86</f>
        <v>1632</v>
      </c>
      <c r="C86" s="85">
        <f>'[7]P163--166socٌR11'!C86</f>
        <v>15216</v>
      </c>
      <c r="D86" s="85">
        <f>'[7]P163--166socٌR11'!D86</f>
        <v>1486</v>
      </c>
      <c r="E86" s="1722">
        <f>'[7]P163--166socٌR11'!E86</f>
        <v>13730</v>
      </c>
      <c r="F86" s="1722">
        <f>'[7]P163--166socٌR11'!F86</f>
        <v>53</v>
      </c>
      <c r="G86" s="1722">
        <f>'[7]P163--166socٌR11'!G86</f>
        <v>13677</v>
      </c>
      <c r="H86" s="122" t="s">
        <v>198</v>
      </c>
    </row>
    <row r="87" spans="1:8" ht="18" customHeight="1">
      <c r="A87" s="23" t="s">
        <v>10</v>
      </c>
      <c r="B87" s="483">
        <f>'[7]P163--166socٌR11'!B87</f>
        <v>3.2928851888768275E-3</v>
      </c>
      <c r="C87" s="483">
        <f>'[7]P163--166socٌR11'!C87</f>
        <v>1.5149659640434536E-2</v>
      </c>
      <c r="D87" s="483">
        <f>'[7]P163--166socٌR11'!D87</f>
        <v>1.7501501642974076E-2</v>
      </c>
      <c r="E87" s="483">
        <f>'[7]P163--166socٌR11'!E87</f>
        <v>1.4932482990237876E-2</v>
      </c>
      <c r="F87" s="483">
        <f>'[7]P163--166socٌR11'!F87</f>
        <v>3.3663404068825782E-4</v>
      </c>
      <c r="G87" s="483">
        <f>'[7]P163--166socٌR11'!G87</f>
        <v>1.7948088726049204E-2</v>
      </c>
      <c r="H87" s="123" t="s">
        <v>188</v>
      </c>
    </row>
    <row r="88" spans="1:8" ht="18" customHeight="1">
      <c r="A88" s="269" t="s">
        <v>501</v>
      </c>
      <c r="B88" s="90"/>
      <c r="C88" s="89">
        <f>'[7]P163--166socٌR11'!C88</f>
        <v>48</v>
      </c>
      <c r="D88" s="89">
        <f>'[7]P163--166socٌR11'!D88</f>
        <v>23</v>
      </c>
      <c r="E88" s="85">
        <f>'[7]P163--166socٌR11'!E88</f>
        <v>25</v>
      </c>
      <c r="F88" s="85">
        <f>'[7]P163--166socٌR11'!F88</f>
        <v>0</v>
      </c>
      <c r="G88" s="88">
        <f>'[7]P163--166socٌR11'!G88</f>
        <v>0</v>
      </c>
      <c r="H88" s="122" t="s">
        <v>500</v>
      </c>
    </row>
    <row r="89" spans="1:8" ht="18" customHeight="1">
      <c r="A89" s="23" t="s">
        <v>10</v>
      </c>
      <c r="B89" s="484"/>
      <c r="C89" s="485">
        <f>'[7]P163--166socٌR11'!C89</f>
        <v>2.5737265415549597E-2</v>
      </c>
      <c r="D89" s="485">
        <f>'[7]P163--166socٌR11'!D89</f>
        <v>3.2998565279770443E-2</v>
      </c>
      <c r="E89" s="485">
        <f>'[7]P163--166socٌR11'!E89</f>
        <v>2.1404109589041095E-2</v>
      </c>
      <c r="F89" s="485">
        <f>'[7]P163--166socٌR11'!F89</f>
        <v>0</v>
      </c>
      <c r="G89" s="485">
        <f>'[7]P163--166socٌR11'!G89</f>
        <v>0</v>
      </c>
      <c r="H89" s="116" t="s">
        <v>188</v>
      </c>
    </row>
    <row r="90" spans="1:8" ht="18" customHeight="1">
      <c r="A90" s="1106"/>
      <c r="B90" s="1107"/>
      <c r="C90" s="1108"/>
      <c r="D90" s="1108"/>
      <c r="E90" s="1108"/>
      <c r="F90" s="1108"/>
      <c r="G90" s="1108"/>
      <c r="H90" s="329"/>
    </row>
    <row r="91" spans="1:8" ht="18" customHeight="1">
      <c r="A91" s="1102" t="s">
        <v>1216</v>
      </c>
      <c r="B91" s="1103"/>
      <c r="C91" s="1104"/>
      <c r="D91" s="1104"/>
      <c r="E91" s="1105"/>
      <c r="F91" s="1105"/>
      <c r="G91" s="1105"/>
      <c r="H91" s="1098" t="s">
        <v>1217</v>
      </c>
    </row>
    <row r="92" spans="1:8" ht="18" customHeight="1">
      <c r="A92" s="269" t="s">
        <v>9</v>
      </c>
      <c r="B92" s="1722">
        <f>'[7]P163--166socٌR11'!B92</f>
        <v>7967</v>
      </c>
      <c r="C92" s="1722">
        <f>'[7]P163--166socٌR11'!C92</f>
        <v>15583</v>
      </c>
      <c r="D92" s="1722">
        <f>'[7]P163--166socٌR11'!D92</f>
        <v>1486</v>
      </c>
      <c r="E92" s="84">
        <f>'[7]P163--166socٌR11'!E92</f>
        <v>14097</v>
      </c>
      <c r="F92" s="84">
        <f>'[7]P163--166socٌR11'!F92</f>
        <v>83</v>
      </c>
      <c r="G92" s="84">
        <f>'[7]P163--166socٌR11'!G92</f>
        <v>14014</v>
      </c>
      <c r="H92" s="122" t="s">
        <v>198</v>
      </c>
    </row>
    <row r="93" spans="1:8" ht="18" customHeight="1">
      <c r="A93" s="1109" t="s">
        <v>10</v>
      </c>
      <c r="B93" s="1110">
        <f>'[7]P163--166socٌR11'!B93</f>
        <v>1.5732342829610058E-2</v>
      </c>
      <c r="C93" s="1110">
        <f>'[7]P163--166socٌR11'!C93</f>
        <v>1.5464572305286119E-2</v>
      </c>
      <c r="D93" s="1110">
        <f>'[7]P163--166socٌR11'!D93</f>
        <v>1.6480713350930504E-2</v>
      </c>
      <c r="E93" s="1110">
        <f>'[7]P163--166socٌR11'!E93</f>
        <v>1.5364711626913368E-2</v>
      </c>
      <c r="F93" s="1110">
        <f>'[7]P163--166socٌR11'!F93</f>
        <v>5.0710248968993427E-4</v>
      </c>
      <c r="G93" s="1110">
        <f>'[7]P163--166socٌR11'!G93</f>
        <v>1.8590718967600891E-2</v>
      </c>
      <c r="H93" s="961" t="s">
        <v>188</v>
      </c>
    </row>
    <row r="94" spans="1:8" ht="18" customHeight="1">
      <c r="A94" s="269" t="s">
        <v>501</v>
      </c>
      <c r="B94" s="84"/>
      <c r="C94" s="85">
        <f>'[7]P163--166socٌR11'!C94</f>
        <v>54</v>
      </c>
      <c r="D94" s="85">
        <f>'[7]P163--166socٌR11'!D94</f>
        <v>29</v>
      </c>
      <c r="E94" s="86">
        <f>'[7]P163--166socٌR11'!E94</f>
        <v>25</v>
      </c>
      <c r="F94" s="85">
        <f>'[7]P163--166socٌR11'!F94</f>
        <v>0</v>
      </c>
      <c r="G94" s="85">
        <f>'[7]P163--166socٌR11'!G94</f>
        <v>0</v>
      </c>
      <c r="H94" s="122" t="s">
        <v>500</v>
      </c>
    </row>
    <row r="95" spans="1:8" ht="18" customHeight="1" thickBot="1">
      <c r="A95" s="1177" t="s">
        <v>10</v>
      </c>
      <c r="B95" s="1186"/>
      <c r="C95" s="1187">
        <f>'[7]P163--166socٌR11'!C95</f>
        <v>2.6719445818901535E-2</v>
      </c>
      <c r="D95" s="1187">
        <f>'[7]P163--166socٌR11'!D95</f>
        <v>3.562653562653563E-2</v>
      </c>
      <c r="E95" s="1187">
        <f>'[7]P163--166socٌR11'!E95</f>
        <v>2.0712510356255178E-2</v>
      </c>
      <c r="F95" s="1187">
        <f>'[7]P163--166socٌR11'!F95</f>
        <v>0</v>
      </c>
      <c r="G95" s="1187">
        <f>'[7]P163--166socٌR11'!G95</f>
        <v>0</v>
      </c>
      <c r="H95" s="1179" t="s">
        <v>188</v>
      </c>
    </row>
    <row r="96" spans="1:8" ht="18" customHeight="1" thickTop="1">
      <c r="A96" s="98" t="s">
        <v>497</v>
      </c>
      <c r="B96" s="99"/>
      <c r="C96" s="99"/>
      <c r="D96" s="99"/>
      <c r="E96" s="100"/>
      <c r="F96" s="16"/>
      <c r="G96" s="16"/>
      <c r="H96" s="81" t="s">
        <v>498</v>
      </c>
    </row>
    <row r="97" spans="1:8" s="39" customFormat="1" ht="18" customHeight="1">
      <c r="A97" s="98"/>
      <c r="B97" s="99"/>
      <c r="C97" s="99"/>
      <c r="D97" s="99"/>
      <c r="E97" s="100"/>
      <c r="F97" s="16"/>
      <c r="G97" s="16"/>
      <c r="H97" s="81"/>
    </row>
    <row r="98" spans="1:8" s="39" customFormat="1" ht="18" customHeight="1">
      <c r="A98" s="18" t="s">
        <v>977</v>
      </c>
      <c r="B98" s="7"/>
      <c r="C98" s="7"/>
      <c r="D98" s="7"/>
      <c r="E98" s="7"/>
      <c r="F98" s="7"/>
      <c r="G98" s="7"/>
      <c r="H98" s="107" t="s">
        <v>760</v>
      </c>
    </row>
    <row r="99" spans="1:8" ht="18" customHeight="1" thickBot="1">
      <c r="A99" s="48" t="s">
        <v>1219</v>
      </c>
      <c r="B99" s="7"/>
      <c r="C99" s="7"/>
      <c r="D99" s="7"/>
      <c r="E99" s="7"/>
      <c r="F99" s="3"/>
      <c r="G99" s="19"/>
      <c r="H99" s="114" t="s">
        <v>1218</v>
      </c>
    </row>
    <row r="100" spans="1:8" ht="18" customHeight="1" thickTop="1">
      <c r="A100" s="1214"/>
      <c r="B100" s="2296" t="s">
        <v>191</v>
      </c>
      <c r="C100" s="2296"/>
      <c r="D100" s="2296" t="s">
        <v>202</v>
      </c>
      <c r="E100" s="2296"/>
      <c r="F100" s="2296" t="s">
        <v>201</v>
      </c>
      <c r="G100" s="2296"/>
      <c r="H100" s="1174"/>
    </row>
    <row r="101" spans="1:8" ht="18" customHeight="1">
      <c r="A101" s="95"/>
      <c r="B101" s="2299" t="s">
        <v>3</v>
      </c>
      <c r="C101" s="2299"/>
      <c r="D101" s="2299" t="s">
        <v>5</v>
      </c>
      <c r="E101" s="2299"/>
      <c r="F101" s="2299" t="s">
        <v>7</v>
      </c>
      <c r="G101" s="2299"/>
      <c r="H101" s="117"/>
    </row>
    <row r="102" spans="1:8" ht="18" customHeight="1">
      <c r="A102" s="95"/>
      <c r="B102" s="1097" t="s">
        <v>1221</v>
      </c>
      <c r="C102" s="1097" t="s">
        <v>1220</v>
      </c>
      <c r="D102" s="1097" t="s">
        <v>1221</v>
      </c>
      <c r="E102" s="1097" t="s">
        <v>1220</v>
      </c>
      <c r="F102" s="1097" t="s">
        <v>1221</v>
      </c>
      <c r="G102" s="1097" t="s">
        <v>1220</v>
      </c>
      <c r="H102" s="117"/>
    </row>
    <row r="103" spans="1:8" ht="18" customHeight="1">
      <c r="A103" s="232" t="s">
        <v>63</v>
      </c>
      <c r="B103" s="125">
        <f>'[7]P163--166socٌR11'!B103</f>
        <v>842</v>
      </c>
      <c r="C103" s="125">
        <f>'[7]P163--166socٌR11'!C103</f>
        <v>1266</v>
      </c>
      <c r="D103" s="1113">
        <f>'[7]P163--166socٌR11'!D103</f>
        <v>181</v>
      </c>
      <c r="E103" s="1113">
        <f>'[7]P163--166socٌR11'!E103</f>
        <v>55</v>
      </c>
      <c r="F103" s="191">
        <f>'[7]P163--166socٌR11'!F103</f>
        <v>661</v>
      </c>
      <c r="G103" s="191">
        <f>'[7]P163--166socٌR11'!G103</f>
        <v>1211</v>
      </c>
      <c r="H103" s="128" t="s">
        <v>212</v>
      </c>
    </row>
    <row r="104" spans="1:8" ht="18" customHeight="1">
      <c r="A104" s="23" t="s">
        <v>10</v>
      </c>
      <c r="B104" s="1377">
        <f>'[7]P163--166socٌR11'!B104</f>
        <v>1.5561182058437598E-2</v>
      </c>
      <c r="C104" s="1377">
        <f>'[7]P163--166socٌR11'!C104</f>
        <v>2.4069356249287046E-2</v>
      </c>
      <c r="D104" s="1114">
        <f>'[7]P163--166socٌR11'!D104</f>
        <v>1.048728199779825E-2</v>
      </c>
      <c r="E104" s="1114">
        <f>'[7]P163--166socٌR11'!E104</f>
        <v>1.0170118343195266E-2</v>
      </c>
      <c r="F104" s="1377">
        <f>'[7]P163--166socٌR11'!F104</f>
        <v>1.7937584803256443E-2</v>
      </c>
      <c r="G104" s="1377">
        <f>'[7]P163--166socٌR11'!G104</f>
        <v>2.5662216571307482E-2</v>
      </c>
      <c r="H104" s="123" t="s">
        <v>188</v>
      </c>
    </row>
    <row r="105" spans="1:8" ht="18" customHeight="1">
      <c r="A105" s="269" t="s">
        <v>64</v>
      </c>
      <c r="B105" s="1720">
        <f>'[7]P163--166socٌR11'!B105</f>
        <v>1147</v>
      </c>
      <c r="C105" s="1720">
        <f>'[7]P163--166socٌR11'!C105</f>
        <v>1048</v>
      </c>
      <c r="D105" s="1113">
        <f>'[7]P163--166socٌR11'!D105</f>
        <v>105</v>
      </c>
      <c r="E105" s="1113">
        <f>'[7]P163--166socٌR11'!E105</f>
        <v>22</v>
      </c>
      <c r="F105" s="192">
        <f>'[7]P163--166socٌR11'!F105</f>
        <v>1042</v>
      </c>
      <c r="G105" s="192">
        <f>'[7]P163--166socٌR11'!G105</f>
        <v>1026</v>
      </c>
      <c r="H105" s="129" t="s">
        <v>214</v>
      </c>
    </row>
    <row r="106" spans="1:8" ht="18" customHeight="1">
      <c r="A106" s="23" t="s">
        <v>10</v>
      </c>
      <c r="B106" s="1377">
        <f>'[7]P163--166socٌR11'!B106</f>
        <v>1.3851653261840929E-2</v>
      </c>
      <c r="C106" s="1377">
        <f>'[7]P163--166socٌR11'!C106</f>
        <v>1.330337535067342E-2</v>
      </c>
      <c r="D106" s="1114">
        <f>'[7]P163--166socٌR11'!D106</f>
        <v>1.0771440295445219E-2</v>
      </c>
      <c r="E106" s="1114">
        <f>'[7]P163--166socٌR11'!E106</f>
        <v>3.7587561934050912E-3</v>
      </c>
      <c r="F106" s="1377">
        <f>'[7]P163--166socٌR11'!F106</f>
        <v>1.4262640641681951E-2</v>
      </c>
      <c r="G106" s="1377">
        <f>'[7]P163--166socٌR11'!G106</f>
        <v>1.4069442158960013E-2</v>
      </c>
      <c r="H106" s="123" t="s">
        <v>188</v>
      </c>
    </row>
    <row r="107" spans="1:8" ht="18" customHeight="1">
      <c r="A107" s="269" t="s">
        <v>65</v>
      </c>
      <c r="B107" s="1720">
        <f>'[7]P163--166socٌR11'!B107</f>
        <v>1910</v>
      </c>
      <c r="C107" s="1720">
        <f>'[7]P163--166socٌR11'!C107</f>
        <v>1938</v>
      </c>
      <c r="D107" s="1113">
        <f>'[7]P163--166socٌR11'!D107</f>
        <v>115</v>
      </c>
      <c r="E107" s="1113">
        <f>'[7]P163--166socٌR11'!E107</f>
        <v>83</v>
      </c>
      <c r="F107" s="193">
        <f>'[7]P163--166socٌR11'!F107</f>
        <v>1795</v>
      </c>
      <c r="G107" s="193">
        <f>'[7]P163--166socٌR11'!G107</f>
        <v>1855</v>
      </c>
      <c r="H107" s="129" t="s">
        <v>213</v>
      </c>
    </row>
    <row r="108" spans="1:8" ht="18" customHeight="1">
      <c r="A108" s="23" t="s">
        <v>10</v>
      </c>
      <c r="B108" s="1377">
        <f>'[7]P163--166socٌR11'!B108</f>
        <v>1.7126512019942076E-2</v>
      </c>
      <c r="C108" s="1377">
        <f>'[7]P163--166socٌR11'!C108</f>
        <v>1.7178566679962769E-2</v>
      </c>
      <c r="D108" s="1114">
        <f>'[7]P163--166socٌR11'!D108</f>
        <v>5.7296597080364704E-3</v>
      </c>
      <c r="E108" s="1114">
        <f>'[7]P163--166socٌR11'!E108</f>
        <v>5.6501021102791016E-3</v>
      </c>
      <c r="F108" s="1377">
        <f>'[7]P163--166socٌR11'!F108</f>
        <v>1.9627782880636838E-2</v>
      </c>
      <c r="G108" s="1377">
        <f>'[7]P163--166socٌR11'!G108</f>
        <v>1.8904458598726116E-2</v>
      </c>
      <c r="H108" s="123" t="s">
        <v>188</v>
      </c>
    </row>
    <row r="109" spans="1:8" ht="18" customHeight="1">
      <c r="A109" s="269" t="s">
        <v>66</v>
      </c>
      <c r="B109" s="1722">
        <f>'[7]P163--166socٌR11'!B109</f>
        <v>2407</v>
      </c>
      <c r="C109" s="1722">
        <f>'[7]P163--166socٌR11'!C109</f>
        <v>2203</v>
      </c>
      <c r="D109" s="1113">
        <f>'[7]P163--166socٌR11'!D109</f>
        <v>214</v>
      </c>
      <c r="E109" s="1113">
        <f>'[7]P163--166socٌR11'!E109</f>
        <v>146</v>
      </c>
      <c r="F109" s="194">
        <f>'[7]P163--166socٌR11'!F109</f>
        <v>2193</v>
      </c>
      <c r="G109" s="194">
        <f>'[7]P163--166socٌR11'!G109</f>
        <v>2057</v>
      </c>
      <c r="H109" s="129" t="s">
        <v>215</v>
      </c>
    </row>
    <row r="110" spans="1:8" ht="18" customHeight="1">
      <c r="A110" s="23" t="s">
        <v>10</v>
      </c>
      <c r="B110" s="1377">
        <f>'[7]P163--166socٌR11'!B110</f>
        <v>1.6297540134469941E-2</v>
      </c>
      <c r="C110" s="1377">
        <f>'[7]P163--166socٌR11'!C110</f>
        <v>1.6106038119329438E-2</v>
      </c>
      <c r="D110" s="1114">
        <f>'[7]P163--166socٌR11'!D110</f>
        <v>7.3072457829679712E-3</v>
      </c>
      <c r="E110" s="1114">
        <f>'[7]P163--166socٌR11'!E110</f>
        <v>6.543270739031058E-3</v>
      </c>
      <c r="F110" s="1377">
        <f>'[7]P163--166socٌR11'!F110</f>
        <v>1.8521177315147165E-2</v>
      </c>
      <c r="G110" s="1377">
        <f>'[7]P163--166socٌR11'!G110</f>
        <v>0.27241424976824263</v>
      </c>
      <c r="H110" s="123" t="s">
        <v>188</v>
      </c>
    </row>
    <row r="111" spans="1:8" ht="18" customHeight="1">
      <c r="A111" s="22"/>
      <c r="B111" s="53"/>
      <c r="C111" s="53"/>
      <c r="D111" s="53"/>
      <c r="E111" s="53"/>
      <c r="F111" s="53"/>
      <c r="G111" s="53"/>
      <c r="H111" s="122"/>
    </row>
    <row r="112" spans="1:8" ht="18" customHeight="1">
      <c r="A112" s="23" t="s">
        <v>67</v>
      </c>
      <c r="B112" s="1718">
        <f>'[7]P163--166socٌR11'!B112</f>
        <v>6306</v>
      </c>
      <c r="C112" s="1718">
        <f>'[7]P163--166socٌR11'!C112</f>
        <v>6455</v>
      </c>
      <c r="D112" s="1115">
        <f>'[7]P163--166socٌR11'!D112</f>
        <v>615</v>
      </c>
      <c r="E112" s="1115">
        <f>'[7]P163--166socٌR11'!E112</f>
        <v>306</v>
      </c>
      <c r="F112" s="1718">
        <f>'[7]P163--166socٌR11'!F112</f>
        <v>5691</v>
      </c>
      <c r="G112" s="1718">
        <f>'[7]P163--166socٌR11'!G112</f>
        <v>6149</v>
      </c>
      <c r="H112" s="123" t="s">
        <v>204</v>
      </c>
    </row>
    <row r="113" spans="1:8" ht="18" customHeight="1" thickBot="1">
      <c r="A113" s="1177" t="s">
        <v>10</v>
      </c>
      <c r="B113" s="1188">
        <f>'[7]P163--166socٌR11'!B113</f>
        <v>1.5919056670932952E-2</v>
      </c>
      <c r="C113" s="1188">
        <f>'[7]P163--166socٌR11'!C113</f>
        <v>1.6943546884146038E-2</v>
      </c>
      <c r="D113" s="1189">
        <f>'[7]P163--166socٌR11'!D113</f>
        <v>8.0535330784139124E-3</v>
      </c>
      <c r="E113" s="1189">
        <f>'[7]P163--166socٌR11'!E113</f>
        <v>6.3401292889109897E-3</v>
      </c>
      <c r="F113" s="1188">
        <f>'[7]P163--166socٌR11'!F113</f>
        <v>1.7797444998670899E-2</v>
      </c>
      <c r="G113" s="1188">
        <f>'[7]P163--166socٌR11'!G113</f>
        <v>1.848172716534368E-2</v>
      </c>
      <c r="H113" s="1179" t="s">
        <v>188</v>
      </c>
    </row>
    <row r="114" spans="1:8" ht="18" customHeight="1" thickTop="1">
      <c r="A114" s="101" t="s">
        <v>390</v>
      </c>
      <c r="B114" s="98"/>
      <c r="C114" s="7"/>
      <c r="D114" s="7"/>
      <c r="E114" s="7"/>
      <c r="F114" s="7"/>
      <c r="G114" s="7"/>
      <c r="H114" s="265" t="s">
        <v>207</v>
      </c>
    </row>
    <row r="115" spans="1:8" ht="18" customHeight="1">
      <c r="A115" s="101" t="s">
        <v>399</v>
      </c>
      <c r="B115" s="98"/>
      <c r="C115" s="7"/>
      <c r="D115" s="7"/>
      <c r="E115" s="7"/>
      <c r="F115" s="7"/>
      <c r="G115" s="7"/>
      <c r="H115" s="118" t="s">
        <v>400</v>
      </c>
    </row>
    <row r="116" spans="1:8" ht="18" customHeight="1">
      <c r="A116" s="102"/>
      <c r="B116" s="8"/>
      <c r="C116" s="15"/>
      <c r="D116" s="15"/>
      <c r="E116" s="16"/>
      <c r="F116" s="16"/>
      <c r="G116" s="16"/>
      <c r="H116" s="81"/>
    </row>
    <row r="117" spans="1:8" ht="26.25" customHeight="1">
      <c r="A117" s="677"/>
      <c r="B117" s="677"/>
      <c r="C117" s="677"/>
      <c r="D117" s="677"/>
      <c r="E117" s="784"/>
      <c r="F117" s="26"/>
      <c r="G117" s="26"/>
      <c r="H117" s="237"/>
    </row>
    <row r="118" spans="1:8" ht="18" customHeight="1" thickBot="1">
      <c r="A118" s="158"/>
      <c r="B118" s="21"/>
      <c r="C118" s="27"/>
      <c r="D118" s="27"/>
      <c r="E118" s="26"/>
      <c r="F118" s="26"/>
      <c r="G118" s="26"/>
      <c r="H118" s="237"/>
    </row>
    <row r="119" spans="1:8" ht="13.5" customHeight="1" thickTop="1">
      <c r="A119" s="927"/>
      <c r="B119" s="942"/>
      <c r="C119" s="955"/>
      <c r="D119" s="955"/>
      <c r="E119" s="956"/>
      <c r="F119" s="956"/>
      <c r="G119" s="956"/>
      <c r="H119" s="928"/>
    </row>
    <row r="120" spans="1:8" ht="18" customHeight="1">
      <c r="A120" s="7"/>
      <c r="B120" s="7"/>
      <c r="C120" s="7"/>
      <c r="D120" s="7"/>
      <c r="E120" s="7"/>
      <c r="F120" s="7"/>
      <c r="G120" s="7"/>
      <c r="H120" s="7"/>
    </row>
    <row r="121" spans="1:8" ht="18" customHeight="1">
      <c r="A121" s="426" t="s">
        <v>391</v>
      </c>
      <c r="B121" s="427"/>
      <c r="C121" s="7"/>
      <c r="D121" s="7"/>
      <c r="E121" s="7"/>
      <c r="F121" s="7"/>
      <c r="G121" s="427"/>
      <c r="H121" s="428" t="s">
        <v>208</v>
      </c>
    </row>
    <row r="122" spans="1:8" ht="18" customHeight="1">
      <c r="A122" s="44"/>
      <c r="B122" s="20"/>
      <c r="C122" s="20"/>
      <c r="D122" s="20"/>
      <c r="E122" s="20"/>
      <c r="F122" s="20"/>
      <c r="G122" s="20"/>
      <c r="H122" s="20"/>
    </row>
    <row r="123" spans="1:8" ht="18" customHeight="1" thickBot="1">
      <c r="A123" s="18" t="s">
        <v>108</v>
      </c>
      <c r="B123" s="7"/>
      <c r="C123" s="7"/>
      <c r="D123" s="7"/>
      <c r="E123" s="7"/>
      <c r="F123" s="7"/>
      <c r="G123" s="7"/>
      <c r="H123" s="107" t="s">
        <v>211</v>
      </c>
    </row>
    <row r="124" spans="1:8" ht="18" customHeight="1" thickTop="1">
      <c r="A124" s="1212"/>
      <c r="B124" s="2298" t="s">
        <v>188</v>
      </c>
      <c r="C124" s="2298"/>
      <c r="D124" s="1213"/>
      <c r="E124" s="1174"/>
      <c r="F124" s="2294" t="s">
        <v>187</v>
      </c>
      <c r="G124" s="2294"/>
      <c r="H124" s="1174"/>
    </row>
    <row r="125" spans="1:8" ht="18" customHeight="1">
      <c r="A125" s="130"/>
      <c r="B125" s="2299" t="s">
        <v>10</v>
      </c>
      <c r="C125" s="2299"/>
      <c r="D125" s="143"/>
      <c r="E125" s="1682"/>
      <c r="F125" s="2299" t="s">
        <v>14</v>
      </c>
      <c r="G125" s="2299"/>
      <c r="H125" s="1682"/>
    </row>
    <row r="126" spans="1:8" ht="18" customHeight="1">
      <c r="A126" s="130"/>
      <c r="B126" s="1097">
        <v>2017</v>
      </c>
      <c r="C126" s="1097">
        <v>2016</v>
      </c>
      <c r="D126" s="1097"/>
      <c r="E126" s="1097"/>
      <c r="F126" s="1097">
        <v>2017</v>
      </c>
      <c r="G126" s="1097">
        <v>2016</v>
      </c>
      <c r="H126" s="1682"/>
    </row>
    <row r="127" spans="1:8" ht="18" customHeight="1">
      <c r="A127" s="130" t="s">
        <v>12</v>
      </c>
      <c r="B127" s="31"/>
      <c r="C127" s="31"/>
      <c r="D127" s="31"/>
      <c r="E127" s="31"/>
      <c r="F127" s="31"/>
      <c r="G127" s="31"/>
      <c r="H127" s="131" t="s">
        <v>209</v>
      </c>
    </row>
    <row r="128" spans="1:8" ht="18" customHeight="1">
      <c r="A128" s="54" t="s">
        <v>107</v>
      </c>
      <c r="B128" s="2019">
        <f>'[8]P163--166socٌR11'!B128</f>
        <v>1.380991064175467E-2</v>
      </c>
      <c r="C128" s="1380" t="str">
        <f>'[8]P163--166socٌR11'!C128</f>
        <v>…</v>
      </c>
      <c r="D128" s="1380"/>
      <c r="E128" s="63"/>
      <c r="F128" s="1768">
        <f>'[8]P163--166socٌR11'!F128</f>
        <v>153</v>
      </c>
      <c r="G128" s="38" t="str">
        <f>'[8]P163--166socٌR11'!G128</f>
        <v>…</v>
      </c>
      <c r="H128" s="126" t="s">
        <v>216</v>
      </c>
    </row>
    <row r="129" spans="1:8" ht="18" customHeight="1">
      <c r="A129" s="54" t="s">
        <v>106</v>
      </c>
      <c r="B129" s="2023">
        <f>'[8]P163--166socٌR11'!B129</f>
        <v>1.3071895424836602E-2</v>
      </c>
      <c r="C129" s="1380" t="str">
        <f>'[8]P163--166socٌR11'!C129</f>
        <v>…</v>
      </c>
      <c r="D129" s="1380"/>
      <c r="E129" s="63"/>
      <c r="F129" s="1768">
        <f>'[8]P163--166socٌR11'!F129</f>
        <v>6</v>
      </c>
      <c r="G129" s="38" t="str">
        <f>'[8]P163--166socٌR11'!G129</f>
        <v>…</v>
      </c>
      <c r="H129" s="126" t="s">
        <v>217</v>
      </c>
    </row>
    <row r="130" spans="1:8" ht="18" customHeight="1">
      <c r="A130" s="1116" t="s">
        <v>402</v>
      </c>
      <c r="B130" s="2024">
        <f>'[8]P163--166socٌR11'!B130</f>
        <v>2.3084597653696633E-2</v>
      </c>
      <c r="C130" s="1117" t="str">
        <f>'[8]P163--166socٌR11'!C130</f>
        <v>…</v>
      </c>
      <c r="D130" s="1117"/>
      <c r="E130" s="140"/>
      <c r="F130" s="1763">
        <f>'[8]P163--166socٌR11'!F130</f>
        <v>671</v>
      </c>
      <c r="G130" s="1847" t="str">
        <f>'[8]P163--166socٌR11'!G130</f>
        <v>…</v>
      </c>
      <c r="H130" s="1118" t="s">
        <v>401</v>
      </c>
    </row>
    <row r="131" spans="1:8" ht="18" customHeight="1">
      <c r="A131" s="34" t="s">
        <v>11</v>
      </c>
      <c r="B131" s="2023"/>
      <c r="C131" s="1888"/>
      <c r="D131" s="1888"/>
      <c r="E131" s="38"/>
      <c r="F131" s="1768"/>
      <c r="G131" s="38"/>
      <c r="H131" s="127" t="s">
        <v>210</v>
      </c>
    </row>
    <row r="132" spans="1:8" ht="18" customHeight="1">
      <c r="A132" s="54" t="s">
        <v>107</v>
      </c>
      <c r="B132" s="2023">
        <f>'[8]P163--166socٌR11'!B132</f>
        <v>3.4420586789050975E-3</v>
      </c>
      <c r="C132" s="1380" t="str">
        <f>'[8]P163--166socٌR11'!C132</f>
        <v>…</v>
      </c>
      <c r="D132" s="1380"/>
      <c r="E132" s="38"/>
      <c r="F132" s="1768">
        <f>'[8]P163--166socٌR11'!F132</f>
        <v>42</v>
      </c>
      <c r="G132" s="38" t="str">
        <f>'[8]P163--166socٌR11'!G132</f>
        <v>…</v>
      </c>
      <c r="H132" s="126" t="s">
        <v>216</v>
      </c>
    </row>
    <row r="133" spans="1:8" ht="18" customHeight="1" thickBot="1">
      <c r="A133" s="1190" t="s">
        <v>106</v>
      </c>
      <c r="B133" s="2025">
        <f>'[8]P163--166socٌR11'!B133</f>
        <v>4.1653316244793332E-3</v>
      </c>
      <c r="C133" s="1191" t="str">
        <f>'[8]P163--166socٌR11'!C133</f>
        <v>…</v>
      </c>
      <c r="D133" s="1191"/>
      <c r="E133" s="1848"/>
      <c r="F133" s="1193">
        <f>'[8]P163--166socٌR11'!F133</f>
        <v>13</v>
      </c>
      <c r="G133" s="1848" t="str">
        <f>'[8]P163--166socٌR11'!G133</f>
        <v>…</v>
      </c>
      <c r="H133" s="1194" t="s">
        <v>217</v>
      </c>
    </row>
    <row r="134" spans="1:8" ht="15" customHeight="1" thickTop="1">
      <c r="A134" s="98" t="s">
        <v>453</v>
      </c>
      <c r="B134" s="98"/>
      <c r="C134" s="98"/>
      <c r="D134" s="98"/>
      <c r="E134" s="7"/>
      <c r="F134" s="7"/>
      <c r="G134" s="7"/>
      <c r="H134" s="118" t="s">
        <v>454</v>
      </c>
    </row>
    <row r="135" spans="1:8" ht="15" customHeight="1">
      <c r="A135" s="98" t="s">
        <v>455</v>
      </c>
      <c r="B135" s="98"/>
      <c r="C135" s="98"/>
      <c r="D135" s="98"/>
      <c r="E135" s="7"/>
      <c r="F135" s="7"/>
      <c r="G135" s="7"/>
      <c r="H135" s="118" t="s">
        <v>456</v>
      </c>
    </row>
    <row r="136" spans="1:8" ht="15" customHeight="1">
      <c r="A136" s="98" t="s">
        <v>457</v>
      </c>
      <c r="B136" s="98"/>
      <c r="C136" s="98"/>
      <c r="D136" s="98"/>
      <c r="E136" s="7"/>
      <c r="F136" s="7"/>
      <c r="G136" s="7"/>
      <c r="H136" s="118" t="s">
        <v>458</v>
      </c>
    </row>
    <row r="137" spans="1:8" ht="18" customHeight="1">
      <c r="A137" s="507"/>
      <c r="B137" s="507"/>
      <c r="C137" s="507"/>
      <c r="D137" s="507"/>
      <c r="E137" s="507"/>
      <c r="F137" s="507"/>
      <c r="G137" s="507"/>
      <c r="H137" s="7"/>
    </row>
    <row r="138" spans="1:8" ht="18" customHeight="1" thickBot="1">
      <c r="A138" s="18" t="s">
        <v>109</v>
      </c>
      <c r="B138" s="7"/>
      <c r="C138" s="7"/>
      <c r="D138" s="7"/>
      <c r="E138" s="7"/>
      <c r="F138" s="7"/>
      <c r="G138" s="7"/>
      <c r="H138" s="184" t="s">
        <v>410</v>
      </c>
    </row>
    <row r="139" spans="1:8" ht="18" customHeight="1" thickTop="1">
      <c r="A139" s="1212"/>
      <c r="B139" s="2298" t="s">
        <v>188</v>
      </c>
      <c r="C139" s="2298"/>
      <c r="D139" s="1213"/>
      <c r="E139" s="1174"/>
      <c r="F139" s="2294" t="s">
        <v>187</v>
      </c>
      <c r="G139" s="2294"/>
      <c r="H139" s="1174"/>
    </row>
    <row r="140" spans="1:8" ht="18" customHeight="1">
      <c r="A140" s="130"/>
      <c r="B140" s="2299" t="s">
        <v>10</v>
      </c>
      <c r="C140" s="2299"/>
      <c r="D140" s="143"/>
      <c r="E140" s="1682"/>
      <c r="F140" s="2299" t="s">
        <v>14</v>
      </c>
      <c r="G140" s="2299"/>
      <c r="H140" s="1682"/>
    </row>
    <row r="141" spans="1:8" ht="18" customHeight="1">
      <c r="A141" s="130"/>
      <c r="B141" s="1097">
        <v>2017</v>
      </c>
      <c r="C141" s="1097">
        <v>2016</v>
      </c>
      <c r="D141" s="1097"/>
      <c r="E141" s="1097"/>
      <c r="F141" s="1097">
        <v>2017</v>
      </c>
      <c r="G141" s="1097">
        <v>2016</v>
      </c>
      <c r="H141" s="1682"/>
    </row>
    <row r="142" spans="1:8" ht="18" customHeight="1">
      <c r="A142" s="388" t="s">
        <v>502</v>
      </c>
      <c r="B142" s="2018">
        <f>'[8]P163--166socٌR11'!B142</f>
        <v>1.7543859649122806E-2</v>
      </c>
      <c r="C142" s="389" t="str">
        <f>'[8]P163--166socٌR11'!C142</f>
        <v>…</v>
      </c>
      <c r="D142" s="32"/>
      <c r="E142" s="188"/>
      <c r="F142" s="391">
        <f>'[8]P163--166socٌR11'!F142</f>
        <v>2</v>
      </c>
      <c r="G142" s="32" t="str">
        <f>'[8]P163--166socٌR11'!G142</f>
        <v>…</v>
      </c>
      <c r="H142" s="46" t="s">
        <v>503</v>
      </c>
    </row>
    <row r="143" spans="1:8" ht="18" customHeight="1">
      <c r="A143" s="388" t="s">
        <v>459</v>
      </c>
      <c r="B143" s="2018">
        <f>'[8]P163--166socٌR11'!B143</f>
        <v>2.6474127557160047E-2</v>
      </c>
      <c r="C143" s="389" t="str">
        <f>'[8]P163--166socٌR11'!C143</f>
        <v>…</v>
      </c>
      <c r="D143" s="32"/>
      <c r="E143" s="188"/>
      <c r="F143" s="391">
        <f>'[8]P163--166socٌR11'!F143</f>
        <v>22</v>
      </c>
      <c r="G143" s="32" t="str">
        <f>'[8]P163--166socٌR11'!G143</f>
        <v>…</v>
      </c>
      <c r="H143" s="46" t="s">
        <v>218</v>
      </c>
    </row>
    <row r="144" spans="1:8" ht="18" customHeight="1">
      <c r="A144" s="395" t="s">
        <v>411</v>
      </c>
      <c r="B144" s="2018">
        <f>'[8]P163--166socٌR11'!B144</f>
        <v>1.5706806282722512E-2</v>
      </c>
      <c r="C144" s="389" t="str">
        <f>'[8]P163--166socٌR11'!C144</f>
        <v>…</v>
      </c>
      <c r="D144" s="32"/>
      <c r="E144" s="188"/>
      <c r="F144" s="391">
        <f>'[8]P163--166socٌR11'!F144</f>
        <v>12</v>
      </c>
      <c r="G144" s="32" t="str">
        <f>'[8]P163--166socٌR11'!G144</f>
        <v>…</v>
      </c>
      <c r="H144" s="46" t="s">
        <v>219</v>
      </c>
    </row>
    <row r="145" spans="1:8" ht="18" customHeight="1">
      <c r="A145" s="388" t="s">
        <v>460</v>
      </c>
      <c r="B145" s="2018">
        <f>'[8]P163--166socٌR11'!B145</f>
        <v>6.2992125984251968E-3</v>
      </c>
      <c r="C145" s="396" t="str">
        <f>'[8]P163--166socٌR11'!C145</f>
        <v>…</v>
      </c>
      <c r="D145" s="32"/>
      <c r="E145" s="32"/>
      <c r="F145" s="32">
        <f>'[8]P163--166socٌR11'!F145</f>
        <v>8</v>
      </c>
      <c r="G145" s="32" t="str">
        <f>'[8]P163--166socٌR11'!G145</f>
        <v>…</v>
      </c>
      <c r="H145" s="46" t="s">
        <v>220</v>
      </c>
    </row>
    <row r="146" spans="1:8" ht="18" customHeight="1">
      <c r="A146" s="51" t="s">
        <v>461</v>
      </c>
      <c r="B146" s="2019" t="str">
        <f>'[8]P163--166socٌR11'!B146</f>
        <v>...</v>
      </c>
      <c r="C146" s="271" t="str">
        <f>'[8]P163--166socٌR11'!C146</f>
        <v>…</v>
      </c>
      <c r="D146" s="1766"/>
      <c r="E146" s="1766"/>
      <c r="F146" s="271" t="str">
        <f>'[8]P163--166socٌR11'!F146</f>
        <v>...</v>
      </c>
      <c r="G146" s="38" t="str">
        <f>'[8]P163--166socٌR11'!G146</f>
        <v>…</v>
      </c>
      <c r="H146" s="59" t="s">
        <v>221</v>
      </c>
    </row>
    <row r="147" spans="1:8" ht="18" customHeight="1">
      <c r="A147" s="51" t="s">
        <v>125</v>
      </c>
      <c r="B147" s="2019" t="str">
        <f>'[8]P163--166socٌR11'!B147</f>
        <v>...</v>
      </c>
      <c r="C147" s="271" t="str">
        <f>'[8]P163--166socٌR11'!C147</f>
        <v>…</v>
      </c>
      <c r="D147" s="50"/>
      <c r="E147" s="1766"/>
      <c r="F147" s="271" t="str">
        <f>'[8]P163--166socٌR11'!F147</f>
        <v>...</v>
      </c>
      <c r="G147" s="38" t="str">
        <f>'[8]P163--166socٌR11'!G147</f>
        <v>…</v>
      </c>
      <c r="H147" s="59" t="s">
        <v>439</v>
      </c>
    </row>
    <row r="148" spans="1:8" ht="18" customHeight="1">
      <c r="A148" s="395" t="s">
        <v>13</v>
      </c>
      <c r="B148" s="2018">
        <f>'[8]P163--166socٌR11'!B148</f>
        <v>2.5974025974025976E-2</v>
      </c>
      <c r="C148" s="391" t="str">
        <f>'[8]P163--166socٌR11'!C148</f>
        <v>…</v>
      </c>
      <c r="D148" s="65"/>
      <c r="E148" s="32"/>
      <c r="F148" s="391">
        <f>'[8]P163--166socٌR11'!F148</f>
        <v>2</v>
      </c>
      <c r="G148" s="32" t="str">
        <f>'[8]P163--166socٌR11'!G148</f>
        <v>…</v>
      </c>
      <c r="H148" s="397" t="s">
        <v>222</v>
      </c>
    </row>
    <row r="149" spans="1:8" ht="18" customHeight="1" thickBot="1">
      <c r="A149" s="1195" t="s">
        <v>85</v>
      </c>
      <c r="B149" s="2020">
        <f>'[8]P163--166socٌR11'!B149</f>
        <v>7.6923076923076927E-2</v>
      </c>
      <c r="C149" s="1197" t="str">
        <f>'[8]P163--166socٌR11'!C149</f>
        <v>…</v>
      </c>
      <c r="D149" s="1296"/>
      <c r="E149" s="1296"/>
      <c r="F149" s="1197">
        <f>'[8]P163--166socٌR11'!F149</f>
        <v>2</v>
      </c>
      <c r="G149" s="1296" t="str">
        <f>'[8]P163--166socٌR11'!G149</f>
        <v>…</v>
      </c>
      <c r="H149" s="1198" t="s">
        <v>223</v>
      </c>
    </row>
    <row r="150" spans="1:8" ht="15" customHeight="1" thickTop="1">
      <c r="A150" s="98" t="s">
        <v>462</v>
      </c>
      <c r="B150" s="98"/>
      <c r="C150" s="98"/>
      <c r="D150" s="98"/>
      <c r="E150" s="7"/>
      <c r="F150" s="7"/>
      <c r="G150" s="7"/>
      <c r="H150" s="7"/>
    </row>
    <row r="151" spans="1:8" ht="15" customHeight="1">
      <c r="A151" s="98" t="s">
        <v>95</v>
      </c>
      <c r="B151" s="98"/>
      <c r="C151" s="98"/>
      <c r="D151" s="98"/>
      <c r="E151" s="7"/>
      <c r="F151" s="7"/>
      <c r="G151" s="7"/>
      <c r="H151" s="118" t="s">
        <v>224</v>
      </c>
    </row>
    <row r="152" spans="1:8" ht="15" customHeight="1">
      <c r="A152" s="98" t="s">
        <v>463</v>
      </c>
      <c r="B152" s="98"/>
      <c r="C152" s="98"/>
      <c r="D152" s="98"/>
      <c r="E152" s="7"/>
      <c r="F152" s="7"/>
      <c r="G152" s="7"/>
      <c r="H152" s="118" t="s">
        <v>464</v>
      </c>
    </row>
    <row r="153" spans="1:8" ht="18" customHeight="1">
      <c r="A153" s="5"/>
      <c r="B153" s="7"/>
      <c r="C153" s="7"/>
      <c r="D153" s="7"/>
      <c r="E153" s="7"/>
      <c r="F153" s="7"/>
      <c r="G153" s="7"/>
      <c r="H153" s="7"/>
    </row>
    <row r="154" spans="1:8" ht="18" customHeight="1">
      <c r="A154" s="2300" t="s">
        <v>160</v>
      </c>
      <c r="B154" s="2300"/>
      <c r="C154" s="7"/>
      <c r="D154" s="7"/>
      <c r="E154" s="7"/>
      <c r="F154" s="7"/>
      <c r="G154" s="7"/>
      <c r="H154" s="107" t="s">
        <v>226</v>
      </c>
    </row>
    <row r="155" spans="1:8" ht="18" customHeight="1" thickBot="1">
      <c r="A155" s="2301" t="s">
        <v>560</v>
      </c>
      <c r="B155" s="2301"/>
      <c r="C155" s="2301"/>
      <c r="D155" s="7"/>
      <c r="E155" s="7"/>
      <c r="F155" s="7"/>
      <c r="G155" s="7"/>
      <c r="H155" s="133" t="s">
        <v>978</v>
      </c>
    </row>
    <row r="156" spans="1:8" ht="18" customHeight="1" thickTop="1">
      <c r="A156" s="1212"/>
      <c r="B156" s="2298" t="s">
        <v>188</v>
      </c>
      <c r="C156" s="2298"/>
      <c r="D156" s="1213"/>
      <c r="E156" s="1174"/>
      <c r="F156" s="2294" t="s">
        <v>187</v>
      </c>
      <c r="G156" s="2294"/>
      <c r="H156" s="1174"/>
    </row>
    <row r="157" spans="1:8" ht="18" customHeight="1">
      <c r="A157" s="130"/>
      <c r="B157" s="2299" t="s">
        <v>10</v>
      </c>
      <c r="C157" s="2299"/>
      <c r="D157" s="143"/>
      <c r="E157" s="1682"/>
      <c r="F157" s="2299" t="s">
        <v>14</v>
      </c>
      <c r="G157" s="2299"/>
      <c r="H157" s="1682"/>
    </row>
    <row r="158" spans="1:8" ht="18" customHeight="1">
      <c r="A158" s="130"/>
      <c r="B158" s="1097">
        <v>2017</v>
      </c>
      <c r="C158" s="1097">
        <v>2016</v>
      </c>
      <c r="D158" s="1097"/>
      <c r="E158" s="1097"/>
      <c r="F158" s="1097">
        <v>2017</v>
      </c>
      <c r="G158" s="1097">
        <v>2016</v>
      </c>
      <c r="H158" s="1682"/>
    </row>
    <row r="159" spans="1:8" ht="26.1" customHeight="1">
      <c r="A159" s="105" t="s">
        <v>161</v>
      </c>
      <c r="B159" s="2021">
        <f>'[8]P163--166socٌR11'!B159</f>
        <v>2.8473677819253126E-2</v>
      </c>
      <c r="C159" s="480">
        <f>'[8]P163--166socٌR11'!C159</f>
        <v>2.7658415722085234E-2</v>
      </c>
      <c r="D159" s="35"/>
      <c r="E159" s="61"/>
      <c r="F159" s="195">
        <f>'[8]P163--166socٌR11'!F159</f>
        <v>86288</v>
      </c>
      <c r="G159" s="1827">
        <f>'[8]P163--166socٌR11'!G159</f>
        <v>83644</v>
      </c>
      <c r="H159" s="132" t="s">
        <v>225</v>
      </c>
    </row>
    <row r="160" spans="1:8" ht="18" customHeight="1" thickBot="1">
      <c r="A160" s="1199" t="s">
        <v>162</v>
      </c>
      <c r="B160" s="2022">
        <f>'[8]P163--166socٌR11'!B160</f>
        <v>1.0088735315969061E-2</v>
      </c>
      <c r="C160" s="1200">
        <f>'[8]P163--166socٌR11'!C160</f>
        <v>9.7378972928273983E-3</v>
      </c>
      <c r="D160" s="1201"/>
      <c r="E160" s="1202"/>
      <c r="F160" s="1203">
        <f>'[8]P163--166socٌR11'!F160</f>
        <v>65819</v>
      </c>
      <c r="G160" s="1828">
        <f>'[8]P163--166socٌR11'!G160</f>
        <v>59233</v>
      </c>
      <c r="H160" s="1204" t="s">
        <v>427</v>
      </c>
    </row>
    <row r="161" spans="1:8" ht="15" customHeight="1" thickTop="1">
      <c r="A161" s="102" t="s">
        <v>440</v>
      </c>
      <c r="B161" s="7"/>
      <c r="C161" s="7"/>
      <c r="D161" s="7"/>
      <c r="E161" s="7"/>
      <c r="F161" s="7"/>
      <c r="G161" s="7"/>
      <c r="H161" s="118" t="s">
        <v>429</v>
      </c>
    </row>
    <row r="162" spans="1:8" ht="15" customHeight="1">
      <c r="A162" s="924" t="s">
        <v>403</v>
      </c>
      <c r="B162" s="925"/>
      <c r="C162" s="925"/>
      <c r="D162" s="925"/>
      <c r="E162" s="925"/>
      <c r="F162" s="925"/>
      <c r="G162" s="925"/>
      <c r="H162" s="926" t="s">
        <v>606</v>
      </c>
    </row>
    <row r="163" spans="1:8" ht="18" customHeight="1">
      <c r="A163" s="924"/>
      <c r="B163" s="925"/>
      <c r="C163" s="925"/>
      <c r="D163" s="925"/>
      <c r="E163" s="925"/>
      <c r="F163" s="925"/>
      <c r="G163" s="925"/>
      <c r="H163" s="926"/>
    </row>
    <row r="164" spans="1:8" ht="18" customHeight="1">
      <c r="A164" s="449" t="s">
        <v>558</v>
      </c>
      <c r="B164" s="20"/>
      <c r="C164" s="20"/>
      <c r="D164" s="7"/>
      <c r="E164" s="7"/>
      <c r="F164" s="7"/>
      <c r="G164" s="7"/>
      <c r="H164" s="133" t="s">
        <v>559</v>
      </c>
    </row>
    <row r="165" spans="1:8" ht="18" customHeight="1" thickBot="1">
      <c r="A165" s="28" t="s">
        <v>465</v>
      </c>
      <c r="B165" s="20"/>
      <c r="C165" s="20"/>
      <c r="D165" s="7"/>
      <c r="E165" s="7"/>
      <c r="F165" s="7"/>
      <c r="G165" s="7"/>
      <c r="H165" s="133" t="s">
        <v>466</v>
      </c>
    </row>
    <row r="166" spans="1:8" ht="18" customHeight="1" thickTop="1">
      <c r="A166" s="1210"/>
      <c r="B166" s="2298" t="s">
        <v>188</v>
      </c>
      <c r="C166" s="2298"/>
      <c r="D166" s="1680" t="s">
        <v>435</v>
      </c>
      <c r="E166" s="2298" t="s">
        <v>188</v>
      </c>
      <c r="F166" s="2298"/>
      <c r="G166" s="1680" t="s">
        <v>187</v>
      </c>
      <c r="H166" s="1209"/>
    </row>
    <row r="167" spans="1:8" ht="18" customHeight="1">
      <c r="A167" s="31"/>
      <c r="B167" s="2299" t="s">
        <v>10</v>
      </c>
      <c r="C167" s="2299"/>
      <c r="D167" s="1682" t="s">
        <v>428</v>
      </c>
      <c r="E167" s="2299" t="s">
        <v>10</v>
      </c>
      <c r="F167" s="2299"/>
      <c r="G167" s="1682" t="s">
        <v>14</v>
      </c>
      <c r="H167" s="136"/>
    </row>
    <row r="168" spans="1:8" ht="18" customHeight="1">
      <c r="A168" s="1101" t="s">
        <v>1222</v>
      </c>
      <c r="B168" s="1124"/>
      <c r="C168" s="74"/>
      <c r="D168" s="74"/>
      <c r="E168" s="74"/>
      <c r="F168" s="74"/>
      <c r="G168" s="74"/>
      <c r="H168" s="397" t="s">
        <v>1223</v>
      </c>
    </row>
    <row r="169" spans="1:8" ht="26.1" customHeight="1">
      <c r="A169" s="134" t="s">
        <v>161</v>
      </c>
      <c r="B169" s="2303">
        <f>'[8]P163--166socٌR11'!B169:C169</f>
        <v>1.4214713348789617E-2</v>
      </c>
      <c r="C169" s="2303"/>
      <c r="D169" s="1123">
        <f>'[8]P163--166socٌR11'!D169</f>
        <v>28798</v>
      </c>
      <c r="E169" s="2303">
        <f>'[8]P163--166socٌR11'!E169:F169</f>
        <v>1.1184831349714344E-2</v>
      </c>
      <c r="F169" s="2303"/>
      <c r="G169" s="243">
        <f>'[8]P163--166socٌR11'!G169</f>
        <v>1529</v>
      </c>
      <c r="H169" s="135" t="s">
        <v>225</v>
      </c>
    </row>
    <row r="170" spans="1:8" ht="18" customHeight="1">
      <c r="A170" s="73" t="s">
        <v>162</v>
      </c>
      <c r="B170" s="2292">
        <f>'[8]P163--166socٌR11'!B170:C170</f>
        <v>2.1738408076964109E-3</v>
      </c>
      <c r="C170" s="2292"/>
      <c r="D170" s="243">
        <f>'[8]P163--166socٌR11'!D170</f>
        <v>3729</v>
      </c>
      <c r="E170" s="2292">
        <f>'[8]P163--166socٌR11'!E170:F170</f>
        <v>2.0114146001691579E-3</v>
      </c>
      <c r="F170" s="2292"/>
      <c r="G170" s="242">
        <f>'[8]P163--166socٌR11'!G170</f>
        <v>283</v>
      </c>
      <c r="H170" s="109" t="s">
        <v>427</v>
      </c>
    </row>
    <row r="171" spans="1:8" ht="15" customHeight="1">
      <c r="A171" s="93"/>
      <c r="B171" s="1119"/>
      <c r="C171" s="1119"/>
      <c r="D171" s="1120"/>
      <c r="E171" s="1119"/>
      <c r="F171" s="1119"/>
      <c r="G171" s="1121"/>
      <c r="H171" s="1122"/>
    </row>
    <row r="172" spans="1:8" ht="15" customHeight="1">
      <c r="A172" s="1102" t="s">
        <v>1224</v>
      </c>
      <c r="B172" s="723"/>
      <c r="C172" s="262"/>
      <c r="D172" s="262"/>
      <c r="E172" s="262"/>
      <c r="F172" s="262"/>
      <c r="G172" s="262"/>
      <c r="H172" s="1125" t="s">
        <v>1225</v>
      </c>
    </row>
    <row r="173" spans="1:8" ht="26.1" customHeight="1">
      <c r="A173" s="134" t="s">
        <v>161</v>
      </c>
      <c r="B173" s="2292">
        <f>'[8]P163--166socٌR11'!B173:C173</f>
        <v>1.2416032267949155E-2</v>
      </c>
      <c r="C173" s="2292"/>
      <c r="D173" s="244">
        <f>'[8]P163--166socٌR11'!D173</f>
        <v>28566</v>
      </c>
      <c r="E173" s="2292">
        <f>'[8]P163--166socٌR11'!E173:F173</f>
        <v>1.1615230076177808E-2</v>
      </c>
      <c r="F173" s="2292"/>
      <c r="G173" s="195">
        <f>'[8]P163--166socٌR11'!G173</f>
        <v>1694</v>
      </c>
      <c r="H173" s="135" t="s">
        <v>225</v>
      </c>
    </row>
    <row r="174" spans="1:8" ht="18" customHeight="1" thickBot="1">
      <c r="A174" s="1199" t="s">
        <v>162</v>
      </c>
      <c r="B174" s="2293">
        <f>'[8]P163--166socٌR11'!B174:C174</f>
        <v>2.9603652575285878E-3</v>
      </c>
      <c r="C174" s="2293"/>
      <c r="D174" s="1203">
        <f>'[8]P163--166socٌR11'!D174</f>
        <v>5617</v>
      </c>
      <c r="E174" s="2293">
        <f>'[8]P163--166socٌR11'!E174:F174</f>
        <v>2.25283598157858E-3</v>
      </c>
      <c r="F174" s="2293"/>
      <c r="G174" s="1205">
        <f>'[8]P163--166socٌR11'!G174</f>
        <v>339</v>
      </c>
      <c r="H174" s="1204" t="s">
        <v>427</v>
      </c>
    </row>
    <row r="175" spans="1:8" ht="12.95" customHeight="1" thickTop="1">
      <c r="A175" s="102" t="s">
        <v>437</v>
      </c>
      <c r="B175" s="7"/>
      <c r="C175" s="7"/>
      <c r="D175" s="7"/>
      <c r="E175" s="7"/>
      <c r="F175" s="7"/>
      <c r="G175" s="7"/>
      <c r="H175" s="118" t="s">
        <v>429</v>
      </c>
    </row>
    <row r="176" spans="1:8" ht="12.95" customHeight="1">
      <c r="A176" s="102" t="s">
        <v>431</v>
      </c>
      <c r="B176" s="7"/>
      <c r="C176" s="7"/>
      <c r="D176" s="7"/>
      <c r="E176" s="7"/>
      <c r="F176" s="7"/>
      <c r="G176" s="7"/>
      <c r="H176" s="118" t="s">
        <v>430</v>
      </c>
    </row>
    <row r="177" spans="1:8" ht="12.95" customHeight="1">
      <c r="A177" s="102" t="s">
        <v>403</v>
      </c>
      <c r="B177" s="7"/>
      <c r="C177" s="7"/>
      <c r="D177" s="7"/>
      <c r="E177" s="7"/>
      <c r="F177" s="7"/>
      <c r="G177" s="7"/>
      <c r="H177" s="118" t="s">
        <v>606</v>
      </c>
    </row>
    <row r="178" spans="1:8" ht="12.75" customHeight="1" thickBot="1">
      <c r="A178" s="924"/>
      <c r="B178" s="925"/>
      <c r="C178" s="925"/>
      <c r="D178" s="925"/>
      <c r="E178" s="925"/>
      <c r="F178" s="925"/>
      <c r="G178" s="925"/>
      <c r="H178" s="926"/>
    </row>
    <row r="179" spans="1:8" ht="13.5" customHeight="1" thickTop="1">
      <c r="A179" s="927"/>
      <c r="B179" s="942"/>
      <c r="C179" s="942"/>
      <c r="D179" s="942"/>
      <c r="E179" s="942"/>
      <c r="F179" s="942"/>
      <c r="G179" s="942"/>
      <c r="H179" s="943"/>
    </row>
    <row r="180" spans="1:8" ht="18" customHeight="1">
      <c r="A180" s="17"/>
    </row>
    <row r="181" spans="1:8" ht="18" customHeight="1">
      <c r="A181" s="426" t="s">
        <v>96</v>
      </c>
      <c r="B181" s="427"/>
      <c r="G181" s="427"/>
      <c r="H181" s="428" t="s">
        <v>228</v>
      </c>
    </row>
    <row r="182" spans="1:8" ht="18" customHeight="1">
      <c r="A182" s="44"/>
      <c r="B182" s="20"/>
      <c r="C182" s="39"/>
      <c r="D182" s="39"/>
      <c r="E182" s="39"/>
      <c r="F182" s="39"/>
      <c r="G182" s="39"/>
    </row>
    <row r="183" spans="1:8" ht="18" customHeight="1" thickBot="1">
      <c r="A183" s="2297" t="s">
        <v>177</v>
      </c>
      <c r="B183" s="2297"/>
      <c r="H183" s="107" t="s">
        <v>234</v>
      </c>
    </row>
    <row r="184" spans="1:8" ht="18" customHeight="1" thickTop="1">
      <c r="A184" s="1208"/>
      <c r="B184" s="2296" t="s">
        <v>191</v>
      </c>
      <c r="C184" s="2296"/>
      <c r="D184" s="2296" t="s">
        <v>200</v>
      </c>
      <c r="E184" s="2296"/>
      <c r="F184" s="2294" t="s">
        <v>229</v>
      </c>
      <c r="G184" s="2294"/>
      <c r="H184" s="1209"/>
    </row>
    <row r="185" spans="1:8" ht="18" customHeight="1">
      <c r="A185" s="67"/>
      <c r="B185" s="2295" t="s">
        <v>4</v>
      </c>
      <c r="C185" s="2295"/>
      <c r="D185" s="2295" t="s">
        <v>6</v>
      </c>
      <c r="E185" s="2295"/>
      <c r="F185" s="2295" t="s">
        <v>100</v>
      </c>
      <c r="G185" s="2295"/>
      <c r="H185" s="136"/>
    </row>
    <row r="186" spans="1:8" ht="18" customHeight="1">
      <c r="A186" s="31"/>
      <c r="B186" s="1097">
        <v>2017</v>
      </c>
      <c r="C186" s="1097">
        <v>2016</v>
      </c>
      <c r="D186" s="1097">
        <v>2017</v>
      </c>
      <c r="E186" s="1097">
        <v>2016</v>
      </c>
      <c r="F186" s="1097">
        <v>2017</v>
      </c>
      <c r="G186" s="1097">
        <v>2016</v>
      </c>
      <c r="H186" s="115"/>
    </row>
    <row r="187" spans="1:8" ht="18" customHeight="1">
      <c r="A187" s="137" t="s">
        <v>126</v>
      </c>
      <c r="B187" s="277" t="s">
        <v>871</v>
      </c>
      <c r="C187" s="277" t="s">
        <v>871</v>
      </c>
      <c r="D187" s="277" t="s">
        <v>871</v>
      </c>
      <c r="E187" s="277" t="s">
        <v>871</v>
      </c>
      <c r="F187" s="277" t="s">
        <v>871</v>
      </c>
      <c r="G187" s="277" t="s">
        <v>871</v>
      </c>
      <c r="H187" s="139" t="s">
        <v>230</v>
      </c>
    </row>
    <row r="188" spans="1:8" ht="18" customHeight="1">
      <c r="A188" s="60" t="s">
        <v>467</v>
      </c>
      <c r="B188" s="271">
        <f t="shared" ref="B188:C192" si="0">F188+D188</f>
        <v>15</v>
      </c>
      <c r="C188" s="277">
        <f t="shared" si="0"/>
        <v>14</v>
      </c>
      <c r="D188" s="271">
        <v>3</v>
      </c>
      <c r="E188" s="1914">
        <v>3</v>
      </c>
      <c r="F188" s="271">
        <v>12</v>
      </c>
      <c r="G188" s="1914">
        <v>11</v>
      </c>
      <c r="H188" s="139" t="s">
        <v>486</v>
      </c>
    </row>
    <row r="189" spans="1:8" ht="18" customHeight="1">
      <c r="A189" s="60" t="s">
        <v>181</v>
      </c>
      <c r="B189" s="271">
        <f t="shared" si="0"/>
        <v>2</v>
      </c>
      <c r="C189" s="277">
        <f t="shared" si="0"/>
        <v>2</v>
      </c>
      <c r="D189" s="271">
        <v>1</v>
      </c>
      <c r="E189" s="271">
        <v>1</v>
      </c>
      <c r="F189" s="271">
        <v>1</v>
      </c>
      <c r="G189" s="1914">
        <v>1</v>
      </c>
      <c r="H189" s="139" t="s">
        <v>231</v>
      </c>
    </row>
    <row r="190" spans="1:8" ht="18" customHeight="1">
      <c r="A190" s="60" t="s">
        <v>97</v>
      </c>
      <c r="B190" s="271">
        <f t="shared" si="0"/>
        <v>19</v>
      </c>
      <c r="C190" s="277">
        <f t="shared" si="0"/>
        <v>22</v>
      </c>
      <c r="D190" s="271">
        <v>4</v>
      </c>
      <c r="E190" s="271">
        <v>4</v>
      </c>
      <c r="F190" s="271">
        <v>15</v>
      </c>
      <c r="G190" s="271">
        <v>18</v>
      </c>
      <c r="H190" s="139" t="s">
        <v>485</v>
      </c>
    </row>
    <row r="191" spans="1:8" ht="18" customHeight="1">
      <c r="A191" s="60" t="s">
        <v>98</v>
      </c>
      <c r="B191" s="271">
        <f t="shared" si="0"/>
        <v>3</v>
      </c>
      <c r="C191" s="277">
        <f t="shared" si="0"/>
        <v>3</v>
      </c>
      <c r="D191" s="1804">
        <v>0</v>
      </c>
      <c r="E191" s="1804">
        <v>0</v>
      </c>
      <c r="F191" s="271">
        <v>3</v>
      </c>
      <c r="G191" s="277">
        <v>3</v>
      </c>
      <c r="H191" s="139" t="s">
        <v>436</v>
      </c>
    </row>
    <row r="192" spans="1:8" ht="18" customHeight="1">
      <c r="A192" s="60" t="s">
        <v>99</v>
      </c>
      <c r="B192" s="271">
        <f t="shared" si="0"/>
        <v>20</v>
      </c>
      <c r="C192" s="277">
        <f t="shared" si="0"/>
        <v>19</v>
      </c>
      <c r="D192" s="1804">
        <v>0</v>
      </c>
      <c r="E192" s="1804">
        <v>0</v>
      </c>
      <c r="F192" s="271">
        <v>20</v>
      </c>
      <c r="G192" s="271">
        <v>19</v>
      </c>
      <c r="H192" s="139" t="s">
        <v>232</v>
      </c>
    </row>
    <row r="193" spans="1:8" ht="18" customHeight="1" thickBot="1">
      <c r="A193" s="1206" t="s">
        <v>178</v>
      </c>
      <c r="B193" s="1202">
        <f>F193+D193</f>
        <v>8</v>
      </c>
      <c r="C193" s="1202">
        <f>G193+E193</f>
        <v>8</v>
      </c>
      <c r="D193" s="1917">
        <v>0</v>
      </c>
      <c r="E193" s="1917">
        <v>0</v>
      </c>
      <c r="F193" s="1202">
        <v>8</v>
      </c>
      <c r="G193" s="1202">
        <v>8</v>
      </c>
      <c r="H193" s="1207" t="s">
        <v>233</v>
      </c>
    </row>
    <row r="194" spans="1:8" ht="18" customHeight="1" thickTop="1">
      <c r="A194" s="98" t="s">
        <v>1226</v>
      </c>
      <c r="H194" s="81" t="s">
        <v>1227</v>
      </c>
    </row>
    <row r="195" spans="1:8" ht="18" customHeight="1"/>
    <row r="196" spans="1:8" ht="18" customHeight="1"/>
    <row r="197" spans="1:8" ht="18" customHeight="1"/>
    <row r="198" spans="1:8" ht="18" customHeight="1"/>
    <row r="199" spans="1:8" ht="18" customHeight="1"/>
    <row r="200" spans="1:8" ht="18" customHeight="1"/>
    <row r="201" spans="1:8" ht="18" customHeight="1"/>
    <row r="202" spans="1:8" ht="18" customHeight="1"/>
    <row r="203" spans="1:8" ht="18" customHeight="1"/>
    <row r="204" spans="1:8" ht="18" customHeight="1"/>
    <row r="205" spans="1:8" ht="18" customHeight="1"/>
    <row r="206" spans="1:8" ht="18" customHeight="1"/>
    <row r="207" spans="1:8" ht="18" customHeight="1"/>
    <row r="208" spans="1: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spans="1:8" ht="18" customHeight="1"/>
    <row r="226" spans="1:8" ht="18" customHeight="1"/>
    <row r="227" spans="1:8" ht="18" customHeight="1"/>
    <row r="228" spans="1:8" ht="18" customHeight="1"/>
    <row r="229" spans="1:8" ht="18" customHeight="1"/>
    <row r="230" spans="1:8" ht="18" customHeight="1"/>
    <row r="231" spans="1:8" ht="18" customHeight="1"/>
    <row r="232" spans="1:8" ht="18" customHeight="1"/>
    <row r="233" spans="1:8" ht="28.5" customHeight="1"/>
    <row r="234" spans="1:8" ht="18" customHeight="1"/>
    <row r="235" spans="1:8" ht="18" customHeight="1"/>
    <row r="236" spans="1:8" ht="18" customHeight="1" thickBot="1">
      <c r="A236" s="627"/>
      <c r="B236" s="627"/>
      <c r="C236" s="627"/>
      <c r="D236" s="627"/>
      <c r="E236" s="627"/>
      <c r="F236" s="627"/>
      <c r="G236" s="627"/>
      <c r="H236" s="627"/>
    </row>
    <row r="237" spans="1:8" ht="13.5" customHeight="1" thickTop="1">
      <c r="A237" s="914"/>
      <c r="B237" s="914"/>
      <c r="C237" s="914"/>
      <c r="D237" s="914"/>
      <c r="E237" s="914"/>
      <c r="F237" s="914"/>
      <c r="G237" s="914"/>
      <c r="H237" s="914"/>
    </row>
    <row r="238" spans="1:8" ht="18" customHeight="1"/>
    <row r="239" spans="1:8" ht="18" customHeight="1"/>
    <row r="240" spans="1:8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</sheetData>
  <mergeCells count="63">
    <mergeCell ref="D13:E13"/>
    <mergeCell ref="E65:G65"/>
    <mergeCell ref="A154:B154"/>
    <mergeCell ref="A155:C155"/>
    <mergeCell ref="F17:H17"/>
    <mergeCell ref="B19:C19"/>
    <mergeCell ref="D19:E19"/>
    <mergeCell ref="F19:G19"/>
    <mergeCell ref="B20:C20"/>
    <mergeCell ref="D20:E20"/>
    <mergeCell ref="F20:G20"/>
    <mergeCell ref="F30:H30"/>
    <mergeCell ref="B32:C32"/>
    <mergeCell ref="D32:E32"/>
    <mergeCell ref="F32:G32"/>
    <mergeCell ref="B33:C33"/>
    <mergeCell ref="A183:B183"/>
    <mergeCell ref="B156:C156"/>
    <mergeCell ref="F156:G156"/>
    <mergeCell ref="B157:C157"/>
    <mergeCell ref="F157:G157"/>
    <mergeCell ref="B166:C166"/>
    <mergeCell ref="E166:F166"/>
    <mergeCell ref="B167:C167"/>
    <mergeCell ref="B173:C173"/>
    <mergeCell ref="E173:F173"/>
    <mergeCell ref="B174:C174"/>
    <mergeCell ref="E174:F174"/>
    <mergeCell ref="E167:F167"/>
    <mergeCell ref="B169:C169"/>
    <mergeCell ref="E169:F169"/>
    <mergeCell ref="B170:C170"/>
    <mergeCell ref="B8:C8"/>
    <mergeCell ref="D8:E8"/>
    <mergeCell ref="F8:G8"/>
    <mergeCell ref="B9:C9"/>
    <mergeCell ref="D9:E9"/>
    <mergeCell ref="F9:G9"/>
    <mergeCell ref="D33:E33"/>
    <mergeCell ref="F33:G33"/>
    <mergeCell ref="E46:G46"/>
    <mergeCell ref="E82:G82"/>
    <mergeCell ref="B100:C100"/>
    <mergeCell ref="D100:E100"/>
    <mergeCell ref="F100:G100"/>
    <mergeCell ref="B101:C101"/>
    <mergeCell ref="D101:E101"/>
    <mergeCell ref="F101:G101"/>
    <mergeCell ref="B124:C124"/>
    <mergeCell ref="F124:G124"/>
    <mergeCell ref="E170:F170"/>
    <mergeCell ref="B125:C125"/>
    <mergeCell ref="F125:G125"/>
    <mergeCell ref="B139:C139"/>
    <mergeCell ref="F139:G139"/>
    <mergeCell ref="B140:C140"/>
    <mergeCell ref="F140:G140"/>
    <mergeCell ref="B184:C184"/>
    <mergeCell ref="D184:E184"/>
    <mergeCell ref="F184:G184"/>
    <mergeCell ref="B185:C185"/>
    <mergeCell ref="D185:E185"/>
    <mergeCell ref="F185:G185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>
  <sheetPr codeName="Feuil69"/>
  <dimension ref="A1:N339"/>
  <sheetViews>
    <sheetView showGridLines="0" topLeftCell="A16" zoomScaleNormal="100" workbookViewId="0">
      <selection activeCell="P23" sqref="P23"/>
    </sheetView>
  </sheetViews>
  <sheetFormatPr baseColWidth="10" defaultColWidth="9.33203125" defaultRowHeight="12.75"/>
  <cols>
    <col min="1" max="1" width="25.1640625" style="81" customWidth="1"/>
    <col min="2" max="2" width="10.6640625" style="81" customWidth="1"/>
    <col min="3" max="3" width="10.5" style="81" customWidth="1"/>
    <col min="4" max="4" width="8.83203125" style="81" customWidth="1"/>
    <col min="5" max="5" width="9.83203125" style="81" customWidth="1"/>
    <col min="6" max="7" width="9.33203125" style="81" customWidth="1"/>
    <col min="8" max="8" width="9.5" style="81" customWidth="1"/>
    <col min="9" max="9" width="9" style="81" customWidth="1"/>
    <col min="10" max="10" width="10.5" style="81" customWidth="1"/>
    <col min="11" max="11" width="9.33203125" style="81" customWidth="1"/>
    <col min="12" max="12" width="8" style="81" customWidth="1"/>
    <col min="13" max="13" width="11.83203125" style="81" customWidth="1"/>
    <col min="14" max="14" width="13.33203125" style="81" customWidth="1"/>
    <col min="15" max="16384" width="9.33203125" style="81"/>
  </cols>
  <sheetData>
    <row r="1" spans="1:14" ht="33" customHeight="1">
      <c r="A1" s="260" t="s">
        <v>235</v>
      </c>
      <c r="M1" s="261" t="s">
        <v>236</v>
      </c>
    </row>
    <row r="2" spans="1:14" ht="18" customHeight="1">
      <c r="A2" s="262"/>
    </row>
    <row r="3" spans="1:14" ht="18" customHeight="1">
      <c r="A3" s="431" t="s">
        <v>979</v>
      </c>
      <c r="B3" s="427"/>
      <c r="C3" s="263"/>
      <c r="K3" s="427"/>
      <c r="L3" s="427"/>
      <c r="M3" s="428" t="s">
        <v>767</v>
      </c>
    </row>
    <row r="4" spans="1:14" s="263" customFormat="1" ht="18" customHeight="1">
      <c r="A4" s="28"/>
      <c r="B4" s="20"/>
    </row>
    <row r="5" spans="1:14" ht="18" customHeight="1">
      <c r="A5" s="150" t="s">
        <v>980</v>
      </c>
      <c r="M5" s="107" t="s">
        <v>769</v>
      </c>
    </row>
    <row r="6" spans="1:14" ht="18" customHeight="1">
      <c r="A6" s="723" t="s">
        <v>506</v>
      </c>
      <c r="M6" s="150" t="s">
        <v>392</v>
      </c>
    </row>
    <row r="7" spans="1:14" ht="18" customHeight="1" thickBot="1">
      <c r="A7" s="103" t="s">
        <v>1222</v>
      </c>
      <c r="B7" s="148"/>
      <c r="M7" s="234" t="s">
        <v>1223</v>
      </c>
    </row>
    <row r="8" spans="1:14" ht="18" customHeight="1" thickTop="1">
      <c r="A8" s="1220"/>
      <c r="B8" s="2294" t="s">
        <v>204</v>
      </c>
      <c r="C8" s="2294"/>
      <c r="D8" s="2294"/>
      <c r="E8" s="2294"/>
      <c r="F8" s="2294" t="s">
        <v>981</v>
      </c>
      <c r="G8" s="2294"/>
      <c r="H8" s="2294"/>
      <c r="I8" s="2294"/>
      <c r="J8" s="2294" t="s">
        <v>982</v>
      </c>
      <c r="K8" s="2294"/>
      <c r="L8" s="1680"/>
      <c r="M8" s="1218"/>
      <c r="N8" s="11"/>
    </row>
    <row r="9" spans="1:14" ht="18" customHeight="1">
      <c r="A9" s="232"/>
      <c r="B9" s="2302" t="s">
        <v>67</v>
      </c>
      <c r="C9" s="2302"/>
      <c r="D9" s="2302"/>
      <c r="E9" s="2302"/>
      <c r="F9" s="2302" t="s">
        <v>983</v>
      </c>
      <c r="G9" s="2302"/>
      <c r="H9" s="2302"/>
      <c r="I9" s="2302"/>
      <c r="J9" s="2302" t="s">
        <v>984</v>
      </c>
      <c r="K9" s="2302"/>
      <c r="L9" s="615"/>
      <c r="M9" s="142"/>
      <c r="N9" s="42"/>
    </row>
    <row r="10" spans="1:14" ht="18" customHeight="1">
      <c r="A10" s="121" t="s">
        <v>15</v>
      </c>
      <c r="B10" s="2397"/>
      <c r="C10" s="2397"/>
      <c r="D10" s="2397"/>
      <c r="E10" s="2397"/>
      <c r="F10" s="2397"/>
      <c r="G10" s="2397"/>
      <c r="H10" s="2397"/>
      <c r="I10" s="2397"/>
      <c r="J10" s="2397"/>
      <c r="K10" s="2397"/>
      <c r="L10" s="65"/>
      <c r="M10" s="149" t="s">
        <v>251</v>
      </c>
      <c r="N10" s="42"/>
    </row>
    <row r="11" spans="1:14" ht="18" customHeight="1">
      <c r="A11" s="269" t="s">
        <v>18</v>
      </c>
      <c r="B11" s="2340">
        <f>'[6]P167--171écoR11'!B11:C11</f>
        <v>30433</v>
      </c>
      <c r="C11" s="2340"/>
      <c r="D11" s="2387"/>
      <c r="E11" s="2387"/>
      <c r="F11" s="2387">
        <f>'[6]P167--171écoR11'!E11</f>
        <v>3822</v>
      </c>
      <c r="G11" s="2387"/>
      <c r="H11" s="2387"/>
      <c r="I11" s="2387"/>
      <c r="J11" s="2387">
        <f>'[6]P167--171écoR11'!H11</f>
        <v>25067</v>
      </c>
      <c r="K11" s="2387"/>
      <c r="L11" s="623"/>
      <c r="M11" s="139" t="s">
        <v>252</v>
      </c>
      <c r="N11" s="41"/>
    </row>
    <row r="12" spans="1:14" ht="18" customHeight="1">
      <c r="A12" s="269" t="s">
        <v>19</v>
      </c>
      <c r="B12" s="2340">
        <f>'[6]P167--171écoR11'!B12:C12</f>
        <v>411130</v>
      </c>
      <c r="C12" s="2340"/>
      <c r="D12" s="2387"/>
      <c r="E12" s="2387"/>
      <c r="F12" s="2387">
        <f>'[6]P167--171écoR11'!E12</f>
        <v>76904</v>
      </c>
      <c r="G12" s="2387"/>
      <c r="H12" s="2387"/>
      <c r="I12" s="2387"/>
      <c r="J12" s="2387">
        <f>'[6]P167--171écoR11'!H12</f>
        <v>283605</v>
      </c>
      <c r="K12" s="2387"/>
      <c r="L12" s="623"/>
      <c r="M12" s="139" t="s">
        <v>253</v>
      </c>
      <c r="N12" s="43"/>
    </row>
    <row r="13" spans="1:14" ht="18" customHeight="1">
      <c r="A13" s="46" t="s">
        <v>16</v>
      </c>
      <c r="B13" s="2340"/>
      <c r="C13" s="2340"/>
      <c r="D13" s="2387"/>
      <c r="E13" s="2387"/>
      <c r="F13" s="2387"/>
      <c r="G13" s="2387"/>
      <c r="H13" s="2387"/>
      <c r="I13" s="2387"/>
      <c r="J13" s="1136"/>
      <c r="K13" s="1136"/>
      <c r="L13" s="623"/>
      <c r="M13" s="166" t="s">
        <v>254</v>
      </c>
      <c r="N13" s="43"/>
    </row>
    <row r="14" spans="1:14" ht="18" customHeight="1">
      <c r="A14" s="269" t="s">
        <v>18</v>
      </c>
      <c r="B14" s="2340">
        <f>'[6]P167--171écoR11'!B14:C14</f>
        <v>420479</v>
      </c>
      <c r="C14" s="2340"/>
      <c r="D14" s="2387"/>
      <c r="E14" s="2387"/>
      <c r="F14" s="2387">
        <f>'[6]P167--171écoR11'!E14</f>
        <v>36878</v>
      </c>
      <c r="G14" s="2387"/>
      <c r="H14" s="2387"/>
      <c r="I14" s="2387"/>
      <c r="J14" s="2387">
        <f>'[6]P167--171écoR11'!H14</f>
        <v>367599</v>
      </c>
      <c r="K14" s="2387"/>
      <c r="L14" s="623"/>
      <c r="M14" s="139" t="s">
        <v>252</v>
      </c>
      <c r="N14" s="43"/>
    </row>
    <row r="15" spans="1:14" ht="18" customHeight="1">
      <c r="A15" s="269" t="s">
        <v>19</v>
      </c>
      <c r="B15" s="2340">
        <f>'[6]P167--171écoR11'!B15:C15</f>
        <v>876778</v>
      </c>
      <c r="C15" s="2340"/>
      <c r="D15" s="2387"/>
      <c r="E15" s="2387"/>
      <c r="F15" s="2387">
        <f>'[6]P167--171écoR11'!E15</f>
        <v>86611</v>
      </c>
      <c r="G15" s="2387"/>
      <c r="H15" s="2387"/>
      <c r="I15" s="2387"/>
      <c r="J15" s="2387">
        <f>'[6]P167--171écoR11'!H15</f>
        <v>759393</v>
      </c>
      <c r="K15" s="2387"/>
      <c r="L15" s="623"/>
      <c r="M15" s="139" t="s">
        <v>253</v>
      </c>
      <c r="N15" s="43"/>
    </row>
    <row r="16" spans="1:14" ht="18" customHeight="1">
      <c r="A16" s="46" t="s">
        <v>1254</v>
      </c>
      <c r="B16" s="2340"/>
      <c r="C16" s="2340"/>
      <c r="D16" s="2387"/>
      <c r="E16" s="2387"/>
      <c r="F16" s="2387"/>
      <c r="G16" s="2387"/>
      <c r="H16" s="2387"/>
      <c r="I16" s="2387"/>
      <c r="J16" s="1136"/>
      <c r="K16" s="1136"/>
      <c r="L16" s="623"/>
      <c r="M16" s="149" t="s">
        <v>1253</v>
      </c>
      <c r="N16" s="43"/>
    </row>
    <row r="17" spans="1:14" ht="18" customHeight="1">
      <c r="A17" s="269" t="s">
        <v>18</v>
      </c>
      <c r="B17" s="2340">
        <f>'[6]P167--171écoR11'!B17:C17</f>
        <v>1165</v>
      </c>
      <c r="C17" s="2340"/>
      <c r="D17" s="2387"/>
      <c r="E17" s="2387"/>
      <c r="F17" s="2387">
        <f>'[6]P167--171écoR11'!E17</f>
        <v>1</v>
      </c>
      <c r="G17" s="2387"/>
      <c r="H17" s="2387"/>
      <c r="I17" s="2387"/>
      <c r="J17" s="2387">
        <f>'[6]P167--171écoR11'!H17</f>
        <v>1093</v>
      </c>
      <c r="K17" s="2387"/>
      <c r="L17" s="623"/>
      <c r="M17" s="139" t="s">
        <v>252</v>
      </c>
      <c r="N17" s="43"/>
    </row>
    <row r="18" spans="1:14" ht="18" customHeight="1">
      <c r="A18" s="269" t="s">
        <v>19</v>
      </c>
      <c r="B18" s="2340">
        <f>'[6]P167--171écoR11'!B18:C18</f>
        <v>27222</v>
      </c>
      <c r="C18" s="2340"/>
      <c r="D18" s="2387"/>
      <c r="E18" s="2387"/>
      <c r="F18" s="2387">
        <f>'[6]P167--171écoR11'!E18</f>
        <v>103</v>
      </c>
      <c r="G18" s="2387"/>
      <c r="H18" s="2387"/>
      <c r="I18" s="2387"/>
      <c r="J18" s="2387">
        <f>'[6]P167--171écoR11'!H18</f>
        <v>25968</v>
      </c>
      <c r="K18" s="2387"/>
      <c r="L18" s="623"/>
      <c r="M18" s="139" t="s">
        <v>253</v>
      </c>
      <c r="N18" s="43"/>
    </row>
    <row r="19" spans="1:14" ht="18" customHeight="1">
      <c r="A19" s="46" t="s">
        <v>17</v>
      </c>
      <c r="B19" s="2340"/>
      <c r="C19" s="2340"/>
      <c r="D19" s="2387"/>
      <c r="E19" s="2387"/>
      <c r="F19" s="2387"/>
      <c r="G19" s="2387"/>
      <c r="H19" s="2387"/>
      <c r="I19" s="2387"/>
      <c r="J19" s="2387"/>
      <c r="K19" s="2387"/>
      <c r="L19" s="623"/>
      <c r="M19" s="149" t="s">
        <v>256</v>
      </c>
      <c r="N19" s="43"/>
    </row>
    <row r="20" spans="1:14" ht="18" customHeight="1">
      <c r="A20" s="269" t="s">
        <v>18</v>
      </c>
      <c r="B20" s="2340">
        <f>'[6]P167--171écoR11'!B20:C20</f>
        <v>12753</v>
      </c>
      <c r="C20" s="2340"/>
      <c r="D20" s="2387"/>
      <c r="E20" s="2387"/>
      <c r="F20" s="2387">
        <f>'[6]P167--171écoR11'!E20</f>
        <v>1073</v>
      </c>
      <c r="G20" s="2387"/>
      <c r="H20" s="2387"/>
      <c r="I20" s="2387"/>
      <c r="J20" s="2387">
        <f>'[6]P167--171écoR11'!H20</f>
        <v>9835</v>
      </c>
      <c r="K20" s="2387"/>
      <c r="L20" s="623"/>
      <c r="M20" s="139" t="s">
        <v>252</v>
      </c>
      <c r="N20" s="43"/>
    </row>
    <row r="21" spans="1:14" ht="18" customHeight="1">
      <c r="A21" s="269" t="s">
        <v>19</v>
      </c>
      <c r="B21" s="2340">
        <f>'[6]P167--171écoR11'!B21:C21</f>
        <v>595790</v>
      </c>
      <c r="C21" s="2340"/>
      <c r="D21" s="2387"/>
      <c r="E21" s="2387"/>
      <c r="F21" s="2387">
        <f>'[6]P167--171écoR11'!E21</f>
        <v>56377</v>
      </c>
      <c r="G21" s="2387"/>
      <c r="H21" s="2387"/>
      <c r="I21" s="2387"/>
      <c r="J21" s="2387">
        <f>'[6]P167--171écoR11'!H21</f>
        <v>434122</v>
      </c>
      <c r="K21" s="2387"/>
      <c r="L21" s="623"/>
      <c r="M21" s="139" t="s">
        <v>253</v>
      </c>
      <c r="N21" s="43"/>
    </row>
    <row r="22" spans="1:14" ht="18" customHeight="1">
      <c r="A22" s="46" t="s">
        <v>880</v>
      </c>
      <c r="B22" s="2340"/>
      <c r="C22" s="2340"/>
      <c r="D22" s="2387"/>
      <c r="E22" s="2387"/>
      <c r="F22" s="2387"/>
      <c r="G22" s="2387"/>
      <c r="H22" s="2387"/>
      <c r="I22" s="2387"/>
      <c r="J22" s="2387"/>
      <c r="K22" s="2387"/>
      <c r="L22" s="623"/>
      <c r="M22" s="149" t="s">
        <v>257</v>
      </c>
      <c r="N22" s="43"/>
    </row>
    <row r="23" spans="1:14" ht="18" customHeight="1">
      <c r="A23" s="46" t="s">
        <v>18</v>
      </c>
      <c r="B23" s="2340">
        <f>'[6]P167--171écoR11'!B23:C23</f>
        <v>464830</v>
      </c>
      <c r="C23" s="2340"/>
      <c r="D23" s="2387"/>
      <c r="E23" s="2387"/>
      <c r="F23" s="2340">
        <f>'[6]P167--171écoR11'!E23</f>
        <v>41774</v>
      </c>
      <c r="G23" s="2340"/>
      <c r="H23" s="2340"/>
      <c r="I23" s="2340"/>
      <c r="J23" s="2340">
        <f>'[6]P167--171écoR11'!H23</f>
        <v>403594</v>
      </c>
      <c r="K23" s="2340"/>
      <c r="L23" s="624"/>
      <c r="M23" s="149" t="s">
        <v>252</v>
      </c>
      <c r="N23" s="83"/>
    </row>
    <row r="24" spans="1:14" ht="18" customHeight="1" thickBot="1">
      <c r="A24" s="1196" t="s">
        <v>19</v>
      </c>
      <c r="B24" s="2325">
        <f>'[6]P167--171écoR11'!B24:C24</f>
        <v>1910920</v>
      </c>
      <c r="C24" s="2325"/>
      <c r="D24" s="2396"/>
      <c r="E24" s="2396"/>
      <c r="F24" s="2325">
        <f>'[6]P167--171écoR11'!E24</f>
        <v>219995</v>
      </c>
      <c r="G24" s="2325"/>
      <c r="H24" s="2325"/>
      <c r="I24" s="2325"/>
      <c r="J24" s="2325">
        <f>'[6]P167--171écoR11'!H24</f>
        <v>1503088</v>
      </c>
      <c r="K24" s="2325"/>
      <c r="L24" s="1712"/>
      <c r="M24" s="1267" t="s">
        <v>253</v>
      </c>
      <c r="N24" s="43"/>
    </row>
    <row r="25" spans="1:14" ht="18" customHeight="1" thickTop="1">
      <c r="A25" s="47"/>
      <c r="B25" s="333"/>
      <c r="C25" s="333"/>
      <c r="D25" s="333"/>
      <c r="E25" s="333"/>
      <c r="F25" s="333"/>
      <c r="G25" s="333"/>
      <c r="H25" s="333"/>
      <c r="I25" s="333"/>
      <c r="J25" s="333"/>
      <c r="K25" s="333"/>
      <c r="L25" s="1127"/>
      <c r="M25" s="1128"/>
      <c r="N25" s="43"/>
    </row>
    <row r="26" spans="1:14" ht="18" customHeight="1" thickBot="1">
      <c r="A26" s="103" t="s">
        <v>1224</v>
      </c>
      <c r="B26" s="148"/>
      <c r="M26" s="234" t="s">
        <v>1225</v>
      </c>
      <c r="N26" s="43"/>
    </row>
    <row r="27" spans="1:14" ht="18" customHeight="1" thickTop="1">
      <c r="A27" s="1220"/>
      <c r="B27" s="2294" t="s">
        <v>204</v>
      </c>
      <c r="C27" s="2294"/>
      <c r="D27" s="2294"/>
      <c r="E27" s="2294"/>
      <c r="F27" s="2294" t="s">
        <v>981</v>
      </c>
      <c r="G27" s="2294"/>
      <c r="H27" s="2294"/>
      <c r="I27" s="2294"/>
      <c r="J27" s="2294" t="s">
        <v>982</v>
      </c>
      <c r="K27" s="2294"/>
      <c r="L27" s="1680"/>
      <c r="M27" s="1218"/>
      <c r="N27" s="43"/>
    </row>
    <row r="28" spans="1:14" ht="18" customHeight="1">
      <c r="A28" s="232"/>
      <c r="B28" s="2302" t="s">
        <v>67</v>
      </c>
      <c r="C28" s="2302"/>
      <c r="D28" s="2302"/>
      <c r="E28" s="2302"/>
      <c r="F28" s="2302" t="s">
        <v>983</v>
      </c>
      <c r="G28" s="2302"/>
      <c r="H28" s="2302"/>
      <c r="I28" s="2302"/>
      <c r="J28" s="2302" t="s">
        <v>984</v>
      </c>
      <c r="K28" s="2302"/>
      <c r="L28" s="1683"/>
      <c r="M28" s="142"/>
      <c r="N28" s="43"/>
    </row>
    <row r="29" spans="1:14" ht="18" customHeight="1">
      <c r="A29" s="121" t="s">
        <v>15</v>
      </c>
      <c r="B29" s="2397"/>
      <c r="C29" s="2397"/>
      <c r="D29" s="2397"/>
      <c r="E29" s="2397"/>
      <c r="F29" s="2397"/>
      <c r="G29" s="2397"/>
      <c r="H29" s="2397"/>
      <c r="I29" s="2397"/>
      <c r="J29" s="267"/>
      <c r="K29" s="267"/>
      <c r="L29" s="65"/>
      <c r="M29" s="149" t="s">
        <v>251</v>
      </c>
      <c r="N29" s="83"/>
    </row>
    <row r="30" spans="1:14" s="263" customFormat="1" ht="18" customHeight="1">
      <c r="A30" s="269" t="s">
        <v>18</v>
      </c>
      <c r="B30" s="2340">
        <f>'[6]P167--171écoR11'!B30:C30</f>
        <v>28269</v>
      </c>
      <c r="C30" s="2340"/>
      <c r="D30" s="2387"/>
      <c r="E30" s="2387"/>
      <c r="F30" s="2387">
        <f>'[6]P167--171écoR11'!E30</f>
        <v>5019</v>
      </c>
      <c r="G30" s="2387"/>
      <c r="H30" s="2387"/>
      <c r="I30" s="2387"/>
      <c r="J30" s="2387">
        <f>'[6]P167--171écoR11'!H30</f>
        <v>21330</v>
      </c>
      <c r="K30" s="2387"/>
      <c r="L30" s="1710"/>
      <c r="M30" s="139" t="s">
        <v>252</v>
      </c>
    </row>
    <row r="31" spans="1:14" ht="18" customHeight="1">
      <c r="A31" s="269" t="s">
        <v>19</v>
      </c>
      <c r="B31" s="2340">
        <f>'[6]P167--171écoR11'!B31:C31</f>
        <v>431143</v>
      </c>
      <c r="C31" s="2340"/>
      <c r="D31" s="2387"/>
      <c r="E31" s="2387"/>
      <c r="F31" s="2387">
        <f>'[6]P167--171écoR11'!E31</f>
        <v>106060</v>
      </c>
      <c r="G31" s="2387"/>
      <c r="H31" s="2387"/>
      <c r="I31" s="2387"/>
      <c r="J31" s="2387">
        <f>'[6]P167--171écoR11'!H31</f>
        <v>271114</v>
      </c>
      <c r="K31" s="2387"/>
      <c r="L31" s="1710"/>
      <c r="M31" s="139" t="s">
        <v>253</v>
      </c>
    </row>
    <row r="32" spans="1:14" ht="18" customHeight="1">
      <c r="A32" s="46" t="s">
        <v>16</v>
      </c>
      <c r="B32" s="2340"/>
      <c r="C32" s="2340"/>
      <c r="D32" s="2387"/>
      <c r="E32" s="2387"/>
      <c r="F32" s="2387"/>
      <c r="G32" s="2387"/>
      <c r="H32" s="2387"/>
      <c r="I32" s="2387"/>
      <c r="J32" s="1136"/>
      <c r="K32" s="1136"/>
      <c r="L32" s="1710"/>
      <c r="M32" s="166" t="s">
        <v>254</v>
      </c>
    </row>
    <row r="33" spans="1:13" ht="18" customHeight="1">
      <c r="A33" s="269" t="s">
        <v>18</v>
      </c>
      <c r="B33" s="2340">
        <f>'[6]P167--171écoR11'!B33:C33</f>
        <v>400250</v>
      </c>
      <c r="C33" s="2340"/>
      <c r="D33" s="2387"/>
      <c r="E33" s="2387"/>
      <c r="F33" s="2387">
        <f>'[6]P167--171écoR11'!E33</f>
        <v>42694</v>
      </c>
      <c r="G33" s="2387"/>
      <c r="H33" s="2387"/>
      <c r="I33" s="2387"/>
      <c r="J33" s="2387">
        <f>'[6]P167--171écoR11'!H33</f>
        <v>341429</v>
      </c>
      <c r="K33" s="2387"/>
      <c r="L33" s="1710"/>
      <c r="M33" s="139" t="s">
        <v>252</v>
      </c>
    </row>
    <row r="34" spans="1:13" ht="18" customHeight="1">
      <c r="A34" s="269" t="s">
        <v>19</v>
      </c>
      <c r="B34" s="2340">
        <f>'[6]P167--171écoR11'!B34:C34</f>
        <v>922517</v>
      </c>
      <c r="C34" s="2340"/>
      <c r="D34" s="2387"/>
      <c r="E34" s="2387"/>
      <c r="F34" s="2387">
        <f>'[6]P167--171écoR11'!E34</f>
        <v>112554</v>
      </c>
      <c r="G34" s="2387"/>
      <c r="H34" s="2387"/>
      <c r="I34" s="2387"/>
      <c r="J34" s="2387">
        <f>'[6]P167--171écoR11'!H34</f>
        <v>770017</v>
      </c>
      <c r="K34" s="2387"/>
      <c r="L34" s="1710"/>
      <c r="M34" s="139" t="s">
        <v>253</v>
      </c>
    </row>
    <row r="35" spans="1:13" ht="18" customHeight="1">
      <c r="A35" s="46" t="s">
        <v>1271</v>
      </c>
      <c r="B35" s="2340"/>
      <c r="C35" s="2340"/>
      <c r="D35" s="2387"/>
      <c r="E35" s="2387"/>
      <c r="F35" s="2387"/>
      <c r="G35" s="2387"/>
      <c r="H35" s="2387"/>
      <c r="I35" s="2387"/>
      <c r="J35" s="2387"/>
      <c r="K35" s="2387"/>
      <c r="L35" s="1710"/>
      <c r="M35" s="149" t="s">
        <v>1253</v>
      </c>
    </row>
    <row r="36" spans="1:13" ht="18" customHeight="1">
      <c r="A36" s="269" t="s">
        <v>18</v>
      </c>
      <c r="B36" s="2340">
        <f>'[6]P167--171écoR11'!B36:C36</f>
        <v>914</v>
      </c>
      <c r="C36" s="2340"/>
      <c r="D36" s="2387"/>
      <c r="E36" s="2387"/>
      <c r="F36" s="2387">
        <f>'[6]P167--171écoR11'!E36</f>
        <v>5</v>
      </c>
      <c r="G36" s="2387"/>
      <c r="H36" s="2387"/>
      <c r="I36" s="2387"/>
      <c r="J36" s="2387">
        <f>'[6]P167--171écoR11'!H36</f>
        <v>869</v>
      </c>
      <c r="K36" s="2387"/>
      <c r="L36" s="1710"/>
      <c r="M36" s="139" t="s">
        <v>252</v>
      </c>
    </row>
    <row r="37" spans="1:13" ht="18" customHeight="1">
      <c r="A37" s="269" t="s">
        <v>19</v>
      </c>
      <c r="B37" s="2340">
        <f>'[6]P167--171écoR11'!B37:C37</f>
        <v>26525</v>
      </c>
      <c r="C37" s="2340"/>
      <c r="D37" s="2387"/>
      <c r="E37" s="2387"/>
      <c r="F37" s="2387">
        <f>'[6]P167--171écoR11'!E37</f>
        <v>72</v>
      </c>
      <c r="G37" s="2387"/>
      <c r="H37" s="2387"/>
      <c r="I37" s="2387"/>
      <c r="J37" s="2387">
        <f>'[6]P167--171écoR11'!H37</f>
        <v>25220</v>
      </c>
      <c r="K37" s="2387"/>
      <c r="L37" s="1710"/>
      <c r="M37" s="139" t="s">
        <v>253</v>
      </c>
    </row>
    <row r="38" spans="1:13" ht="18" customHeight="1">
      <c r="A38" s="46" t="s">
        <v>17</v>
      </c>
      <c r="B38" s="2340"/>
      <c r="C38" s="2340"/>
      <c r="D38" s="2387"/>
      <c r="E38" s="2387"/>
      <c r="F38" s="2387"/>
      <c r="G38" s="2387"/>
      <c r="H38" s="2387"/>
      <c r="I38" s="2387"/>
      <c r="J38" s="2387"/>
      <c r="K38" s="2387"/>
      <c r="L38" s="1710"/>
      <c r="M38" s="149" t="s">
        <v>256</v>
      </c>
    </row>
    <row r="39" spans="1:13" ht="18" customHeight="1">
      <c r="A39" s="269" t="s">
        <v>18</v>
      </c>
      <c r="B39" s="2340">
        <f>'[6]P167--171écoR11'!B39:C39</f>
        <v>11784</v>
      </c>
      <c r="C39" s="2340"/>
      <c r="D39" s="2387"/>
      <c r="E39" s="2387"/>
      <c r="F39" s="2387">
        <f>'[6]P167--171écoR11'!E39</f>
        <v>1438</v>
      </c>
      <c r="G39" s="2387"/>
      <c r="H39" s="2387"/>
      <c r="I39" s="2387"/>
      <c r="J39" s="2387">
        <f>'[6]P167--171écoR11'!H39</f>
        <v>7957</v>
      </c>
      <c r="K39" s="2387"/>
      <c r="L39" s="1710"/>
      <c r="M39" s="139" t="s">
        <v>252</v>
      </c>
    </row>
    <row r="40" spans="1:13" ht="18" customHeight="1">
      <c r="A40" s="269" t="s">
        <v>19</v>
      </c>
      <c r="B40" s="2340">
        <f>'[6]P167--171écoR11'!B40:C40</f>
        <v>745145</v>
      </c>
      <c r="C40" s="2340"/>
      <c r="D40" s="2387"/>
      <c r="E40" s="2387"/>
      <c r="F40" s="2387">
        <f>'[6]P167--171écoR11'!E40</f>
        <v>101273</v>
      </c>
      <c r="G40" s="2387"/>
      <c r="H40" s="2387"/>
      <c r="I40" s="2387"/>
      <c r="J40" s="2387">
        <f>'[6]P167--171écoR11'!H40</f>
        <v>466784</v>
      </c>
      <c r="K40" s="2387"/>
      <c r="L40" s="1710"/>
      <c r="M40" s="139" t="s">
        <v>253</v>
      </c>
    </row>
    <row r="41" spans="1:13" ht="18" customHeight="1">
      <c r="A41" s="46" t="s">
        <v>880</v>
      </c>
      <c r="B41" s="2340"/>
      <c r="C41" s="2340"/>
      <c r="D41" s="2387"/>
      <c r="E41" s="2387"/>
      <c r="F41" s="2387"/>
      <c r="G41" s="2387"/>
      <c r="H41" s="2387"/>
      <c r="I41" s="2387"/>
      <c r="J41" s="2387"/>
      <c r="K41" s="2387"/>
      <c r="L41" s="1710"/>
      <c r="M41" s="149" t="s">
        <v>257</v>
      </c>
    </row>
    <row r="42" spans="1:13" ht="18" customHeight="1">
      <c r="A42" s="46" t="s">
        <v>18</v>
      </c>
      <c r="B42" s="2340">
        <f>'[6]P167--171écoR11'!B42:C42</f>
        <v>441217</v>
      </c>
      <c r="C42" s="2340"/>
      <c r="D42" s="2387"/>
      <c r="E42" s="2387"/>
      <c r="F42" s="2340">
        <f>'[6]P167--171écoR11'!E42</f>
        <v>49156</v>
      </c>
      <c r="G42" s="2340"/>
      <c r="H42" s="2340"/>
      <c r="I42" s="2340"/>
      <c r="J42" s="2340">
        <f>'[6]P167--171écoR11'!H42</f>
        <v>371585</v>
      </c>
      <c r="K42" s="2340"/>
      <c r="L42" s="1711"/>
      <c r="M42" s="149" t="s">
        <v>252</v>
      </c>
    </row>
    <row r="43" spans="1:13" ht="18" customHeight="1" thickBot="1">
      <c r="A43" s="1196" t="s">
        <v>19</v>
      </c>
      <c r="B43" s="2325">
        <f>'[6]P167--171écoR11'!B43:C43</f>
        <v>2125330</v>
      </c>
      <c r="C43" s="2325"/>
      <c r="D43" s="2396"/>
      <c r="E43" s="2396"/>
      <c r="F43" s="2325">
        <f>'[6]P167--171écoR11'!E43</f>
        <v>319959</v>
      </c>
      <c r="G43" s="2325"/>
      <c r="H43" s="2325"/>
      <c r="I43" s="2325"/>
      <c r="J43" s="2325">
        <f>'[6]P167--171écoR11'!H43</f>
        <v>1533135</v>
      </c>
      <c r="K43" s="2325"/>
      <c r="L43" s="1712"/>
      <c r="M43" s="1267" t="s">
        <v>253</v>
      </c>
    </row>
    <row r="44" spans="1:13" s="302" customFormat="1" ht="18" customHeight="1" thickTop="1">
      <c r="A44" s="102" t="s">
        <v>407</v>
      </c>
      <c r="B44" s="102"/>
      <c r="C44" s="81"/>
      <c r="D44" s="81"/>
      <c r="E44" s="81"/>
      <c r="F44" s="81"/>
      <c r="G44" s="81"/>
      <c r="H44" s="81"/>
      <c r="I44" s="81"/>
      <c r="J44" s="81"/>
      <c r="K44" s="726"/>
      <c r="L44" s="726"/>
      <c r="M44" s="81" t="s">
        <v>409</v>
      </c>
    </row>
    <row r="45" spans="1:13" s="302" customFormat="1" ht="18" customHeight="1">
      <c r="A45" s="775"/>
      <c r="B45" s="775"/>
      <c r="C45" s="263"/>
      <c r="D45" s="263"/>
      <c r="E45" s="263"/>
      <c r="F45" s="263"/>
      <c r="G45" s="263"/>
      <c r="H45" s="263"/>
      <c r="I45" s="263"/>
      <c r="J45" s="263"/>
      <c r="K45" s="776"/>
      <c r="L45" s="776"/>
      <c r="M45" s="263"/>
    </row>
    <row r="46" spans="1:13" s="302" customFormat="1" ht="18" customHeight="1">
      <c r="A46" s="431" t="s">
        <v>128</v>
      </c>
      <c r="B46" s="427"/>
      <c r="C46" s="263"/>
      <c r="D46" s="81"/>
      <c r="E46" s="336"/>
      <c r="F46" s="81"/>
      <c r="G46" s="66"/>
      <c r="H46" s="81"/>
      <c r="I46" s="81"/>
      <c r="J46" s="81"/>
      <c r="K46" s="427"/>
      <c r="L46" s="427"/>
      <c r="M46" s="428" t="s">
        <v>258</v>
      </c>
    </row>
    <row r="47" spans="1:13" s="302" customFormat="1" ht="18" customHeight="1">
      <c r="A47" s="28"/>
      <c r="B47" s="20"/>
      <c r="C47" s="263"/>
      <c r="D47" s="263"/>
      <c r="E47" s="263"/>
      <c r="F47" s="263"/>
      <c r="G47" s="66"/>
      <c r="H47" s="263"/>
      <c r="I47" s="263"/>
      <c r="J47" s="263"/>
      <c r="K47" s="263"/>
      <c r="L47" s="263"/>
      <c r="M47" s="263"/>
    </row>
    <row r="48" spans="1:13" s="302" customFormat="1" ht="18" customHeight="1">
      <c r="A48" s="18" t="s">
        <v>112</v>
      </c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107" t="s">
        <v>259</v>
      </c>
    </row>
    <row r="49" spans="1:13" s="302" customFormat="1" ht="18" customHeight="1" thickBot="1">
      <c r="A49" s="103" t="s">
        <v>20</v>
      </c>
      <c r="B49" s="81"/>
      <c r="C49" s="81"/>
      <c r="D49" s="81"/>
      <c r="E49" s="81"/>
      <c r="F49" s="81"/>
      <c r="G49" s="81"/>
      <c r="H49" s="81"/>
      <c r="I49" s="81"/>
      <c r="J49" s="517"/>
      <c r="K49" s="24"/>
      <c r="L49" s="24"/>
      <c r="M49" s="81" t="s">
        <v>260</v>
      </c>
    </row>
    <row r="50" spans="1:13" ht="18" customHeight="1" thickTop="1">
      <c r="A50" s="1387"/>
      <c r="B50" s="1322"/>
      <c r="C50" s="1322"/>
      <c r="D50" s="1323"/>
      <c r="E50" s="1323">
        <v>2017</v>
      </c>
      <c r="F50" s="1323"/>
      <c r="G50" s="1576"/>
      <c r="H50" s="1323">
        <v>2016</v>
      </c>
      <c r="I50" s="1316"/>
      <c r="J50" s="1318"/>
      <c r="K50" s="1319"/>
      <c r="L50" s="1319"/>
      <c r="M50" s="1316"/>
    </row>
    <row r="51" spans="1:13" s="317" customFormat="1" ht="18" customHeight="1">
      <c r="A51" s="461" t="s">
        <v>583</v>
      </c>
      <c r="B51" s="62"/>
      <c r="C51" s="62"/>
      <c r="D51" s="32"/>
      <c r="E51" s="32"/>
      <c r="F51" s="32"/>
      <c r="G51" s="32"/>
      <c r="H51" s="32"/>
      <c r="I51" s="32"/>
      <c r="J51" s="62"/>
      <c r="K51" s="62"/>
      <c r="L51" s="62"/>
      <c r="M51" s="777" t="s">
        <v>591</v>
      </c>
    </row>
    <row r="52" spans="1:13" s="302" customFormat="1" ht="18" customHeight="1">
      <c r="A52" s="269" t="s">
        <v>984</v>
      </c>
      <c r="B52" s="62"/>
      <c r="C52" s="62"/>
      <c r="D52" s="32"/>
      <c r="E52" s="271">
        <f>'[9]P167--171écoR11'!E52</f>
        <v>120.7</v>
      </c>
      <c r="F52" s="247"/>
      <c r="G52" s="271"/>
      <c r="H52" s="271">
        <f>'[9]P167--171écoR11'!H52</f>
        <v>3.3</v>
      </c>
      <c r="I52" s="32"/>
      <c r="J52" s="62"/>
      <c r="K52" s="62"/>
      <c r="L52" s="62"/>
      <c r="M52" s="239" t="s">
        <v>982</v>
      </c>
    </row>
    <row r="53" spans="1:13" ht="18" customHeight="1" thickBot="1">
      <c r="A53" s="1275" t="s">
        <v>985</v>
      </c>
      <c r="B53" s="1294"/>
      <c r="C53" s="1294"/>
      <c r="D53" s="1295"/>
      <c r="E53" s="1295" t="str">
        <f>'[9]P167--171écoR11'!E53</f>
        <v xml:space="preserve"> -</v>
      </c>
      <c r="F53" s="1295"/>
      <c r="G53" s="1295"/>
      <c r="H53" s="1295" t="str">
        <f>'[9]P167--171écoR11'!H53</f>
        <v xml:space="preserve"> -</v>
      </c>
      <c r="I53" s="1295"/>
      <c r="J53" s="1294"/>
      <c r="K53" s="1294"/>
      <c r="L53" s="1294"/>
      <c r="M53" s="1207" t="s">
        <v>986</v>
      </c>
    </row>
    <row r="54" spans="1:13" ht="18" customHeight="1" thickTop="1">
      <c r="A54" s="99" t="s">
        <v>482</v>
      </c>
      <c r="B54" s="229"/>
      <c r="C54" s="229"/>
      <c r="D54" s="229"/>
      <c r="E54" s="754"/>
      <c r="F54" s="754"/>
      <c r="G54" s="754"/>
      <c r="H54" s="754"/>
      <c r="I54" s="229"/>
      <c r="J54" s="229"/>
      <c r="K54" s="229"/>
      <c r="L54" s="229"/>
      <c r="M54" s="229" t="s">
        <v>483</v>
      </c>
    </row>
    <row r="55" spans="1:13" ht="18.75" customHeight="1">
      <c r="A55" s="99"/>
      <c r="B55" s="229"/>
      <c r="C55" s="229"/>
      <c r="D55" s="229"/>
      <c r="E55" s="754"/>
      <c r="F55" s="754"/>
      <c r="G55" s="754"/>
      <c r="H55" s="754"/>
      <c r="I55" s="229"/>
      <c r="J55" s="229"/>
      <c r="K55" s="229"/>
      <c r="L55" s="229"/>
      <c r="M55" s="229"/>
    </row>
    <row r="56" spans="1:13" ht="30.75" customHeight="1" thickBot="1">
      <c r="A56" s="99"/>
      <c r="B56" s="229"/>
      <c r="C56" s="229"/>
      <c r="D56" s="229"/>
      <c r="E56" s="754"/>
      <c r="F56" s="754"/>
      <c r="G56" s="754"/>
      <c r="H56" s="754"/>
      <c r="I56" s="229"/>
      <c r="J56" s="229"/>
      <c r="K56" s="229"/>
      <c r="L56" s="229"/>
      <c r="M56" s="229"/>
    </row>
    <row r="57" spans="1:13" ht="13.5" customHeight="1" thickTop="1">
      <c r="A57" s="945"/>
      <c r="B57" s="928"/>
      <c r="C57" s="928"/>
      <c r="D57" s="928"/>
      <c r="E57" s="1900"/>
      <c r="F57" s="1900"/>
      <c r="G57" s="1900"/>
      <c r="H57" s="1900"/>
      <c r="I57" s="928"/>
      <c r="J57" s="928"/>
      <c r="K57" s="928"/>
      <c r="L57" s="928"/>
      <c r="M57" s="928"/>
    </row>
    <row r="58" spans="1:13" ht="18" customHeight="1">
      <c r="A58" s="99"/>
      <c r="B58" s="229"/>
      <c r="C58" s="229"/>
      <c r="D58" s="229"/>
      <c r="E58" s="754"/>
      <c r="F58" s="754"/>
      <c r="G58" s="754"/>
      <c r="H58" s="754"/>
      <c r="I58" s="229"/>
      <c r="J58" s="229"/>
      <c r="K58" s="229"/>
      <c r="L58" s="229"/>
      <c r="M58" s="229"/>
    </row>
    <row r="59" spans="1:13" ht="18" customHeight="1">
      <c r="A59" s="150" t="s">
        <v>590</v>
      </c>
      <c r="B59" s="153"/>
      <c r="C59" s="153"/>
      <c r="D59" s="612"/>
      <c r="E59" s="1889"/>
      <c r="F59" s="336"/>
      <c r="G59" s="1889"/>
      <c r="H59" s="1889"/>
      <c r="I59" s="612"/>
      <c r="J59" s="153"/>
      <c r="K59" s="153"/>
      <c r="L59" s="153"/>
      <c r="M59" s="468" t="s">
        <v>598</v>
      </c>
    </row>
    <row r="60" spans="1:13" s="263" customFormat="1" ht="18" customHeight="1" thickBot="1">
      <c r="A60" s="124" t="s">
        <v>20</v>
      </c>
      <c r="B60" s="229"/>
      <c r="C60" s="229"/>
      <c r="D60" s="229"/>
      <c r="E60" s="754"/>
      <c r="F60" s="754"/>
      <c r="G60" s="754"/>
      <c r="H60" s="754"/>
      <c r="I60" s="229"/>
      <c r="J60" s="229"/>
      <c r="K60" s="229"/>
      <c r="L60" s="229"/>
      <c r="M60" s="229" t="s">
        <v>260</v>
      </c>
    </row>
    <row r="61" spans="1:13" ht="18" customHeight="1" thickTop="1">
      <c r="A61" s="1387"/>
      <c r="B61" s="1322"/>
      <c r="C61" s="1322"/>
      <c r="D61" s="1323"/>
      <c r="E61" s="1323">
        <v>2017</v>
      </c>
      <c r="F61" s="1323"/>
      <c r="G61" s="1576"/>
      <c r="H61" s="1323">
        <v>2016</v>
      </c>
      <c r="I61" s="1316"/>
      <c r="J61" s="1318"/>
      <c r="K61" s="1319"/>
      <c r="L61" s="1319"/>
      <c r="M61" s="1316"/>
    </row>
    <row r="62" spans="1:13" ht="18" customHeight="1">
      <c r="A62" s="762" t="s">
        <v>733</v>
      </c>
      <c r="B62" s="734"/>
      <c r="C62" s="731"/>
      <c r="D62" s="732"/>
      <c r="E62" s="732">
        <f>'[9]P167--171écoR11'!E62</f>
        <v>330.2</v>
      </c>
      <c r="F62" s="519"/>
      <c r="G62" s="732"/>
      <c r="H62" s="732">
        <f>'[9]P167--171écoR11'!H62</f>
        <v>318</v>
      </c>
      <c r="I62" s="247"/>
      <c r="J62" s="272"/>
      <c r="K62" s="272"/>
      <c r="L62" s="272"/>
      <c r="M62" s="661" t="s">
        <v>734</v>
      </c>
    </row>
    <row r="63" spans="1:13" ht="18" customHeight="1" thickBot="1">
      <c r="A63" s="1183" t="s">
        <v>10</v>
      </c>
      <c r="B63" s="1565"/>
      <c r="C63" s="1268"/>
      <c r="D63" s="1706"/>
      <c r="E63" s="1893">
        <f>'[9]P167--171écoR11'!E63</f>
        <v>1.1000000000000001</v>
      </c>
      <c r="F63" s="1575"/>
      <c r="G63" s="1891"/>
      <c r="H63" s="1891">
        <f>'[9]P167--171écoR11'!H63</f>
        <v>1.1000000000000001</v>
      </c>
      <c r="I63" s="1706"/>
      <c r="J63" s="1268"/>
      <c r="K63" s="1388"/>
      <c r="L63" s="1388"/>
      <c r="M63" s="1566" t="s">
        <v>188</v>
      </c>
    </row>
    <row r="64" spans="1:13" ht="18" customHeight="1" thickTop="1">
      <c r="A64" s="102" t="s">
        <v>482</v>
      </c>
      <c r="M64" s="81" t="s">
        <v>483</v>
      </c>
    </row>
    <row r="65" spans="1:13" ht="18" customHeight="1">
      <c r="A65" s="102"/>
    </row>
    <row r="66" spans="1:13" ht="18" customHeight="1" thickBot="1">
      <c r="A66" s="150" t="s">
        <v>625</v>
      </c>
      <c r="M66" s="107" t="s">
        <v>626</v>
      </c>
    </row>
    <row r="67" spans="1:13" ht="18" customHeight="1" thickTop="1">
      <c r="A67" s="1234"/>
      <c r="B67" s="2329" t="s">
        <v>262</v>
      </c>
      <c r="C67" s="2329"/>
      <c r="D67" s="2329" t="s">
        <v>487</v>
      </c>
      <c r="E67" s="2329"/>
      <c r="F67" s="2329"/>
      <c r="G67" s="2329"/>
      <c r="H67" s="2349" t="s">
        <v>261</v>
      </c>
      <c r="I67" s="2349"/>
      <c r="J67" s="1704"/>
      <c r="K67" s="1236"/>
      <c r="L67" s="1236"/>
      <c r="M67" s="1237"/>
    </row>
    <row r="68" spans="1:13" ht="18" customHeight="1">
      <c r="A68" s="303"/>
      <c r="B68" s="2330"/>
      <c r="C68" s="2330"/>
      <c r="D68" s="2330"/>
      <c r="E68" s="2330"/>
      <c r="F68" s="2330"/>
      <c r="G68" s="2330"/>
      <c r="H68" s="303" t="s">
        <v>488</v>
      </c>
      <c r="I68" s="1507"/>
      <c r="J68" s="1507"/>
      <c r="K68" s="305"/>
      <c r="L68" s="305"/>
      <c r="M68" s="304"/>
    </row>
    <row r="69" spans="1:13" ht="18" customHeight="1">
      <c r="A69" s="306"/>
      <c r="B69" s="2331" t="s">
        <v>94</v>
      </c>
      <c r="C69" s="2331"/>
      <c r="D69" s="2331" t="s">
        <v>489</v>
      </c>
      <c r="E69" s="2331"/>
      <c r="F69" s="2331"/>
      <c r="G69" s="2331"/>
      <c r="H69" s="2331" t="s">
        <v>93</v>
      </c>
      <c r="I69" s="2331"/>
      <c r="J69" s="1699"/>
      <c r="K69" s="307"/>
      <c r="L69" s="307"/>
      <c r="M69" s="304"/>
    </row>
    <row r="70" spans="1:13" ht="18" customHeight="1">
      <c r="A70" s="306"/>
      <c r="B70" s="2332"/>
      <c r="C70" s="2332"/>
      <c r="D70" s="2332"/>
      <c r="E70" s="2332"/>
      <c r="F70" s="2332"/>
      <c r="G70" s="2332"/>
      <c r="H70" s="2348" t="s">
        <v>490</v>
      </c>
      <c r="I70" s="2348"/>
      <c r="J70" s="1723"/>
      <c r="K70" s="309"/>
      <c r="L70" s="307"/>
      <c r="M70" s="304"/>
    </row>
    <row r="71" spans="1:13" ht="18" customHeight="1">
      <c r="A71" s="236"/>
      <c r="B71" s="2327" t="s">
        <v>491</v>
      </c>
      <c r="C71" s="2327"/>
      <c r="D71" s="2327" t="s">
        <v>492</v>
      </c>
      <c r="E71" s="2327"/>
      <c r="F71" s="2328" t="s">
        <v>600</v>
      </c>
      <c r="G71" s="2328"/>
      <c r="H71" s="154"/>
      <c r="I71" s="1697"/>
      <c r="J71" s="1697"/>
      <c r="K71" s="154"/>
      <c r="L71" s="154"/>
      <c r="M71" s="141"/>
    </row>
    <row r="72" spans="1:13" ht="18" customHeight="1">
      <c r="A72" s="232"/>
      <c r="B72" s="2326" t="s">
        <v>264</v>
      </c>
      <c r="C72" s="2326"/>
      <c r="D72" s="2326" t="s">
        <v>263</v>
      </c>
      <c r="E72" s="2326"/>
      <c r="F72" s="2326" t="s">
        <v>601</v>
      </c>
      <c r="G72" s="2326"/>
      <c r="H72" s="1696"/>
      <c r="I72" s="1696"/>
      <c r="J72" s="1696"/>
      <c r="K72" s="152"/>
      <c r="L72" s="152"/>
      <c r="M72" s="142"/>
    </row>
    <row r="73" spans="1:13" ht="18" customHeight="1">
      <c r="A73" s="232"/>
      <c r="B73" s="1097">
        <v>2017</v>
      </c>
      <c r="C73" s="1097">
        <v>2016</v>
      </c>
      <c r="D73" s="1097">
        <v>2017</v>
      </c>
      <c r="E73" s="1097">
        <v>2016</v>
      </c>
      <c r="F73" s="1097">
        <v>2017</v>
      </c>
      <c r="G73" s="1097">
        <v>2016</v>
      </c>
      <c r="H73" s="1097">
        <v>2017</v>
      </c>
      <c r="I73" s="1097">
        <v>2016</v>
      </c>
      <c r="J73" s="1696"/>
      <c r="K73" s="152"/>
      <c r="L73" s="187"/>
      <c r="M73" s="239"/>
    </row>
    <row r="74" spans="1:13" ht="18" customHeight="1">
      <c r="A74" s="232" t="s">
        <v>493</v>
      </c>
      <c r="B74" s="1894">
        <f>'[9]P167--171écoR11'!B74</f>
        <v>70868</v>
      </c>
      <c r="C74" s="1894">
        <f>'[9]P167--171écoR11'!C74</f>
        <v>66939</v>
      </c>
      <c r="D74" s="1894">
        <f>'[9]P167--171écoR11'!D74</f>
        <v>8870</v>
      </c>
      <c r="E74" s="1894">
        <f>'[9]P167--171écoR11'!E74</f>
        <v>7978</v>
      </c>
      <c r="F74" s="1894" t="str">
        <f>'[9]P167--171écoR11'!F74</f>
        <v xml:space="preserve"> -</v>
      </c>
      <c r="G74" s="1894" t="str">
        <f>'[9]P167--171écoR11'!G74</f>
        <v xml:space="preserve"> -</v>
      </c>
      <c r="H74" s="1894">
        <f>'[9]P167--171écoR11'!H74</f>
        <v>14910</v>
      </c>
      <c r="I74" s="1892">
        <f>'[9]P167--171écoR11'!I74</f>
        <v>13784</v>
      </c>
      <c r="J74" s="1703"/>
      <c r="K74" s="756"/>
      <c r="L74" s="736"/>
      <c r="M74" s="302" t="s">
        <v>494</v>
      </c>
    </row>
    <row r="75" spans="1:13" ht="18" customHeight="1" thickBot="1">
      <c r="A75" s="1183" t="s">
        <v>10</v>
      </c>
      <c r="B75" s="1899">
        <f>'[9]P167--171écoR11'!B75</f>
        <v>3.4</v>
      </c>
      <c r="C75" s="1893">
        <f>'[9]P167--171écoR11'!C75</f>
        <v>3.4</v>
      </c>
      <c r="D75" s="1893">
        <f>'[9]P167--171écoR11'!D75</f>
        <v>2.9</v>
      </c>
      <c r="E75" s="1893">
        <f>'[9]P167--171écoR11'!E75</f>
        <v>2.7</v>
      </c>
      <c r="F75" s="1575" t="str">
        <f>'[9]P167--171écoR11'!F75</f>
        <v xml:space="preserve"> -</v>
      </c>
      <c r="G75" s="1891" t="str">
        <f>'[9]P167--171écoR11'!G75</f>
        <v xml:space="preserve"> -</v>
      </c>
      <c r="H75" s="1891">
        <f>'[9]P167--171écoR11'!H75</f>
        <v>1.3</v>
      </c>
      <c r="I75" s="1893">
        <f>'[9]P167--171écoR11'!I75</f>
        <v>1.2</v>
      </c>
      <c r="J75" s="1268"/>
      <c r="K75" s="1388"/>
      <c r="L75" s="1388"/>
      <c r="M75" s="1566" t="s">
        <v>188</v>
      </c>
    </row>
    <row r="76" spans="1:13" ht="18" customHeight="1" thickTop="1">
      <c r="A76" s="313" t="s">
        <v>495</v>
      </c>
      <c r="B76" s="314"/>
      <c r="C76" s="315"/>
      <c r="D76" s="315"/>
      <c r="E76" s="315"/>
      <c r="F76" s="315"/>
      <c r="G76" s="315"/>
      <c r="H76" s="315"/>
      <c r="I76" s="315"/>
      <c r="J76" s="315"/>
      <c r="K76" s="314"/>
      <c r="L76" s="314"/>
      <c r="M76" s="316" t="s">
        <v>496</v>
      </c>
    </row>
    <row r="77" spans="1:13" ht="18" customHeight="1">
      <c r="A77" s="318" t="s">
        <v>482</v>
      </c>
      <c r="B77" s="302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 t="s">
        <v>483</v>
      </c>
    </row>
    <row r="78" spans="1:13" ht="18" customHeight="1">
      <c r="A78" s="5"/>
    </row>
    <row r="79" spans="1:13" ht="18" customHeight="1">
      <c r="A79" s="431" t="s">
        <v>627</v>
      </c>
      <c r="B79" s="427"/>
      <c r="C79" s="263"/>
      <c r="G79" s="66"/>
      <c r="K79" s="427"/>
      <c r="L79" s="427"/>
      <c r="M79" s="428" t="s">
        <v>628</v>
      </c>
    </row>
    <row r="80" spans="1:13" ht="18" customHeight="1">
      <c r="A80" s="28"/>
      <c r="B80" s="20"/>
      <c r="C80" s="263"/>
      <c r="D80" s="263"/>
      <c r="E80" s="263"/>
      <c r="F80" s="263"/>
      <c r="G80" s="263"/>
      <c r="H80" s="263"/>
      <c r="I80" s="263"/>
      <c r="J80" s="263"/>
      <c r="K80" s="263"/>
      <c r="L80" s="263"/>
      <c r="M80" s="263"/>
    </row>
    <row r="81" spans="1:13" ht="18" customHeight="1" thickBot="1">
      <c r="A81" s="18" t="s">
        <v>629</v>
      </c>
      <c r="M81" s="151" t="s">
        <v>630</v>
      </c>
    </row>
    <row r="82" spans="1:13" ht="18" customHeight="1" thickTop="1">
      <c r="A82" s="1387"/>
      <c r="B82" s="1322"/>
      <c r="C82" s="1322"/>
      <c r="D82" s="1323"/>
      <c r="E82" s="1323">
        <v>2017</v>
      </c>
      <c r="F82" s="1323"/>
      <c r="G82" s="1576"/>
      <c r="H82" s="1323">
        <v>2016</v>
      </c>
      <c r="I82" s="1316"/>
      <c r="J82" s="1318"/>
      <c r="K82" s="1319"/>
      <c r="L82" s="1319"/>
      <c r="M82" s="1316"/>
    </row>
    <row r="83" spans="1:13" ht="18" customHeight="1">
      <c r="A83" s="269" t="s">
        <v>1123</v>
      </c>
      <c r="B83" s="46"/>
      <c r="C83" s="269"/>
      <c r="D83" s="618"/>
      <c r="E83" s="2033">
        <f>'[9]P167--171écoR11'!E83</f>
        <v>1462</v>
      </c>
      <c r="F83" s="2039"/>
      <c r="G83" s="2033"/>
      <c r="H83" s="2033">
        <f>'[9]P167--171écoR11'!H83</f>
        <v>1790</v>
      </c>
      <c r="I83" s="197"/>
      <c r="J83" s="197"/>
      <c r="K83" s="197"/>
      <c r="L83" s="197"/>
      <c r="M83" s="197" t="s">
        <v>1122</v>
      </c>
    </row>
    <row r="84" spans="1:13" ht="18" customHeight="1" thickBot="1">
      <c r="A84" s="1183" t="s">
        <v>10</v>
      </c>
      <c r="B84" s="1565"/>
      <c r="C84" s="1268"/>
      <c r="D84" s="1706"/>
      <c r="E84" s="2030">
        <f>'[9]P167--171écoR11'!E84</f>
        <v>4.5</v>
      </c>
      <c r="F84" s="1575"/>
      <c r="G84" s="2029"/>
      <c r="H84" s="2029">
        <f>'[9]P167--171écoR11'!H84</f>
        <v>6.6</v>
      </c>
      <c r="I84" s="1706"/>
      <c r="J84" s="1268"/>
      <c r="K84" s="1388"/>
      <c r="L84" s="1388"/>
      <c r="M84" s="1566" t="s">
        <v>188</v>
      </c>
    </row>
    <row r="85" spans="1:13" ht="18" customHeight="1" thickTop="1">
      <c r="A85" s="526" t="s">
        <v>647</v>
      </c>
      <c r="B85" s="526"/>
      <c r="M85" s="81" t="s">
        <v>648</v>
      </c>
    </row>
    <row r="86" spans="1:13" ht="18" customHeight="1">
      <c r="A86" s="5"/>
      <c r="K86" s="2307"/>
      <c r="L86" s="2307"/>
      <c r="M86" s="229"/>
    </row>
    <row r="87" spans="1:13" ht="18" customHeight="1">
      <c r="A87" s="431" t="s">
        <v>649</v>
      </c>
      <c r="B87" s="427"/>
      <c r="C87" s="263"/>
      <c r="K87" s="427"/>
      <c r="L87" s="427"/>
      <c r="M87" s="428" t="s">
        <v>650</v>
      </c>
    </row>
    <row r="88" spans="1:13" ht="18" customHeight="1">
      <c r="A88" s="28"/>
      <c r="B88" s="20"/>
      <c r="C88" s="263"/>
      <c r="D88" s="263"/>
      <c r="E88" s="263"/>
      <c r="F88" s="263"/>
      <c r="G88" s="263"/>
      <c r="H88" s="263"/>
      <c r="I88" s="263"/>
      <c r="J88" s="263"/>
      <c r="K88" s="263"/>
      <c r="L88" s="263"/>
      <c r="M88" s="263"/>
    </row>
    <row r="89" spans="1:13" ht="18" customHeight="1">
      <c r="A89" s="18" t="s">
        <v>113</v>
      </c>
      <c r="M89" s="107" t="s">
        <v>265</v>
      </c>
    </row>
    <row r="90" spans="1:13" ht="18" customHeight="1" thickBot="1">
      <c r="A90" s="103" t="s">
        <v>21</v>
      </c>
      <c r="K90" s="24"/>
      <c r="L90" s="24"/>
      <c r="M90" s="81" t="s">
        <v>276</v>
      </c>
    </row>
    <row r="91" spans="1:13" ht="18" customHeight="1" thickTop="1">
      <c r="A91" s="1238"/>
      <c r="B91" s="2316" t="s">
        <v>272</v>
      </c>
      <c r="C91" s="2316" t="s">
        <v>271</v>
      </c>
      <c r="D91" s="2316"/>
      <c r="E91" s="2316" t="s">
        <v>261</v>
      </c>
      <c r="F91" s="1680" t="s">
        <v>269</v>
      </c>
      <c r="G91" s="1680" t="s">
        <v>267</v>
      </c>
      <c r="H91" s="2294" t="s">
        <v>266</v>
      </c>
      <c r="I91" s="2294"/>
      <c r="J91" s="2189" t="s">
        <v>266</v>
      </c>
      <c r="K91" s="1239"/>
      <c r="L91" s="1239"/>
      <c r="M91" s="1218"/>
    </row>
    <row r="92" spans="1:13" ht="18" customHeight="1">
      <c r="A92" s="124"/>
      <c r="B92" s="2323"/>
      <c r="C92" s="2323"/>
      <c r="D92" s="2323"/>
      <c r="E92" s="2323"/>
      <c r="F92" s="1686" t="s">
        <v>270</v>
      </c>
      <c r="G92" s="1686" t="s">
        <v>268</v>
      </c>
      <c r="H92" s="2307" t="s">
        <v>499</v>
      </c>
      <c r="I92" s="2307"/>
      <c r="J92" s="2190" t="s">
        <v>1255</v>
      </c>
      <c r="K92" s="179"/>
      <c r="L92" s="179"/>
      <c r="M92" s="229"/>
    </row>
    <row r="93" spans="1:13" ht="18" customHeight="1">
      <c r="A93" s="237"/>
      <c r="B93" s="1684"/>
      <c r="C93" s="2304"/>
      <c r="D93" s="2304"/>
      <c r="E93" s="1684"/>
      <c r="F93" s="1684"/>
      <c r="G93" s="1684" t="s">
        <v>23</v>
      </c>
      <c r="H93" s="2304" t="s">
        <v>22</v>
      </c>
      <c r="I93" s="2304"/>
      <c r="J93" s="1343" t="s">
        <v>180</v>
      </c>
      <c r="K93" s="153"/>
      <c r="L93" s="153"/>
      <c r="M93" s="229"/>
    </row>
    <row r="94" spans="1:13" s="263" customFormat="1" ht="18" customHeight="1">
      <c r="A94" s="237"/>
      <c r="B94" s="70" t="s">
        <v>274</v>
      </c>
      <c r="C94" s="2304" t="s">
        <v>273</v>
      </c>
      <c r="D94" s="2304"/>
      <c r="E94" s="1684" t="s">
        <v>27</v>
      </c>
      <c r="F94" s="1684" t="s">
        <v>86</v>
      </c>
      <c r="G94" s="1684" t="s">
        <v>24</v>
      </c>
      <c r="H94" s="2304" t="s">
        <v>507</v>
      </c>
      <c r="I94" s="2304"/>
      <c r="J94" s="180" t="s">
        <v>1256</v>
      </c>
      <c r="K94" s="153"/>
      <c r="L94" s="153"/>
      <c r="M94" s="229"/>
    </row>
    <row r="95" spans="1:13" ht="18" customHeight="1">
      <c r="A95" s="232"/>
      <c r="B95" s="1683"/>
      <c r="C95" s="2302"/>
      <c r="D95" s="2302"/>
      <c r="E95" s="1683"/>
      <c r="F95" s="1683" t="s">
        <v>26</v>
      </c>
      <c r="G95" s="1683" t="s">
        <v>25</v>
      </c>
      <c r="H95" s="2302"/>
      <c r="I95" s="2302"/>
      <c r="J95" s="1683"/>
      <c r="K95" s="69"/>
      <c r="L95" s="69"/>
      <c r="M95" s="142"/>
    </row>
    <row r="96" spans="1:13" ht="18" customHeight="1">
      <c r="A96" s="1101" t="s">
        <v>1222</v>
      </c>
      <c r="B96" s="32"/>
      <c r="C96" s="1099"/>
      <c r="D96" s="1099"/>
      <c r="E96" s="1099"/>
      <c r="F96" s="1099"/>
      <c r="G96" s="1099"/>
      <c r="H96" s="1100"/>
      <c r="I96" s="1683"/>
      <c r="J96" s="1683"/>
      <c r="K96" s="69"/>
      <c r="L96" s="62"/>
      <c r="M96" s="1129" t="s">
        <v>1223</v>
      </c>
    </row>
    <row r="97" spans="1:13" ht="18" customHeight="1">
      <c r="A97" s="232" t="s">
        <v>166</v>
      </c>
      <c r="B97" s="488">
        <f>'[3]P167--171écoR11'!B97</f>
        <v>525</v>
      </c>
      <c r="C97" s="2312">
        <f>'[3]P167--171écoR11'!C97</f>
        <v>1515</v>
      </c>
      <c r="D97" s="2312">
        <f>'[3]P167--171écoR11'!D97</f>
        <v>0</v>
      </c>
      <c r="E97" s="488">
        <f>'[3]P167--171écoR11'!E97</f>
        <v>4883</v>
      </c>
      <c r="F97" s="488">
        <f>'[3]P167--171écoR11'!F97</f>
        <v>4952</v>
      </c>
      <c r="G97" s="2039" t="str">
        <f>'[3]P167--171écoR11'!G97</f>
        <v>…</v>
      </c>
      <c r="H97" s="2318">
        <f>'[3]P167--171écoR11'!H97</f>
        <v>12244</v>
      </c>
      <c r="I97" s="2318">
        <f>'[3]P167--171écoR11'!I97</f>
        <v>0</v>
      </c>
      <c r="J97" s="1721">
        <f>'[3]P167--171écoR11'!J97</f>
        <v>210</v>
      </c>
      <c r="K97" s="273"/>
      <c r="L97" s="274"/>
      <c r="M97" s="155" t="s">
        <v>275</v>
      </c>
    </row>
    <row r="98" spans="1:13" ht="18" customHeight="1">
      <c r="A98" s="30" t="s">
        <v>10</v>
      </c>
      <c r="B98" s="2031">
        <f>'[3]P167--171écoR11'!B98</f>
        <v>2.998286693318104</v>
      </c>
      <c r="C98" s="2322">
        <f>'[3]P167--171écoR11'!C98</f>
        <v>1.1374557030452279</v>
      </c>
      <c r="D98" s="2322">
        <f>'[3]P167--171écoR11'!D98</f>
        <v>0</v>
      </c>
      <c r="E98" s="2031">
        <f>'[3]P167--171écoR11'!E98</f>
        <v>1.331664321322992</v>
      </c>
      <c r="F98" s="2031">
        <f>'[3]P167--171écoR11'!F98</f>
        <v>1.2335929890466308</v>
      </c>
      <c r="G98" s="2032" t="str">
        <f>'[3]P167--171écoR11'!G98</f>
        <v>…</v>
      </c>
      <c r="H98" s="2322">
        <f>'[3]P167--171écoR11'!H98</f>
        <v>1.9271844125345685</v>
      </c>
      <c r="I98" s="2322">
        <f>'[3]P167--171écoR11'!I98</f>
        <v>0</v>
      </c>
      <c r="J98" s="2031">
        <f>'[3]P167--171écoR11'!J98</f>
        <v>2.9846503695281408</v>
      </c>
      <c r="K98" s="164"/>
      <c r="L98" s="164"/>
      <c r="M98" s="123" t="s">
        <v>188</v>
      </c>
    </row>
    <row r="99" spans="1:13" ht="18" customHeight="1">
      <c r="A99" s="1106"/>
      <c r="B99" s="1130"/>
      <c r="C99" s="1130"/>
      <c r="D99" s="1130"/>
      <c r="E99" s="1130"/>
      <c r="F99" s="1130"/>
      <c r="G99" s="1130"/>
      <c r="H99" s="1130"/>
      <c r="I99" s="1130"/>
      <c r="J99" s="1130"/>
      <c r="K99" s="1133"/>
      <c r="L99" s="1133"/>
      <c r="M99" s="1134"/>
    </row>
    <row r="100" spans="1:13" ht="18" customHeight="1">
      <c r="A100" s="1102" t="s">
        <v>1224</v>
      </c>
      <c r="B100" s="2028"/>
      <c r="C100" s="106"/>
      <c r="D100" s="106"/>
      <c r="E100" s="106"/>
      <c r="F100" s="106"/>
      <c r="G100" s="106"/>
      <c r="H100" s="361"/>
      <c r="I100" s="2028"/>
      <c r="J100" s="2028"/>
      <c r="K100" s="69"/>
      <c r="L100" s="69"/>
      <c r="M100" s="1132" t="s">
        <v>1225</v>
      </c>
    </row>
    <row r="101" spans="1:13" s="263" customFormat="1" ht="18" customHeight="1">
      <c r="A101" s="232" t="s">
        <v>166</v>
      </c>
      <c r="B101" s="488">
        <f>'[3]P167--171écoR11'!B101</f>
        <v>547</v>
      </c>
      <c r="C101" s="2312">
        <f>'[3]P167--171écoR11'!C101</f>
        <v>1383</v>
      </c>
      <c r="D101" s="2312">
        <f>'[3]P167--171écoR11'!D101</f>
        <v>0</v>
      </c>
      <c r="E101" s="488">
        <f>'[3]P167--171écoR11'!E101</f>
        <v>5135</v>
      </c>
      <c r="F101" s="488">
        <f>'[3]P167--171écoR11'!F101</f>
        <v>5180</v>
      </c>
      <c r="G101" s="2039" t="str">
        <f>'[3]P167--171écoR11'!G101</f>
        <v>…</v>
      </c>
      <c r="H101" s="2318">
        <f>'[3]P167--171écoR11'!H101</f>
        <v>8764</v>
      </c>
      <c r="I101" s="2318">
        <f>'[3]P167--171écoR11'!I101</f>
        <v>0</v>
      </c>
      <c r="J101" s="1721" t="str">
        <f>'[3]P167--171écoR11'!J101</f>
        <v>…</v>
      </c>
      <c r="K101" s="273"/>
      <c r="L101" s="274"/>
      <c r="M101" s="155" t="s">
        <v>275</v>
      </c>
    </row>
    <row r="102" spans="1:13" ht="18" customHeight="1" thickBot="1">
      <c r="A102" s="1183" t="s">
        <v>10</v>
      </c>
      <c r="B102" s="2029">
        <f>'[3]P167--171écoR11'!B102</f>
        <v>2.8741067675493905</v>
      </c>
      <c r="C102" s="2317">
        <f>'[3]P167--171écoR11'!C102</f>
        <v>0.91585158303919689</v>
      </c>
      <c r="D102" s="2317">
        <f>'[3]P167--171écoR11'!D102</f>
        <v>0</v>
      </c>
      <c r="E102" s="2029">
        <f>'[3]P167--171écoR11'!E102</f>
        <v>1.3478857748833888</v>
      </c>
      <c r="F102" s="2029">
        <f>'[3]P167--171écoR11'!F102</f>
        <v>1.2234785052777273</v>
      </c>
      <c r="G102" s="2030" t="str">
        <f>'[3]P167--171écoR11'!G102</f>
        <v>…</v>
      </c>
      <c r="H102" s="2317">
        <f>'[3]P167--171écoR11'!H102</f>
        <v>1.1697998366231173</v>
      </c>
      <c r="I102" s="2317">
        <f>'[3]P167--171écoR11'!I102</f>
        <v>0</v>
      </c>
      <c r="J102" s="2029" t="str">
        <f>'[3]P167--171écoR11'!J102</f>
        <v>…</v>
      </c>
      <c r="K102" s="1286"/>
      <c r="L102" s="1286"/>
      <c r="M102" s="1179" t="s">
        <v>188</v>
      </c>
    </row>
    <row r="103" spans="1:13" s="263" customFormat="1" ht="18" customHeight="1" thickTop="1">
      <c r="A103" s="2320" t="s">
        <v>1258</v>
      </c>
      <c r="B103" s="2321"/>
      <c r="C103" s="2321"/>
      <c r="D103" s="2321"/>
      <c r="E103" s="2321"/>
      <c r="F103" s="2321"/>
      <c r="G103" s="2321"/>
      <c r="H103" s="81"/>
      <c r="I103" s="2313" t="s">
        <v>1257</v>
      </c>
      <c r="J103" s="2313"/>
      <c r="K103" s="2313"/>
      <c r="L103" s="2313"/>
      <c r="M103" s="2313"/>
    </row>
    <row r="104" spans="1:13" s="263" customFormat="1" ht="18" customHeight="1">
      <c r="A104" s="81"/>
      <c r="B104" s="81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</row>
    <row r="105" spans="1:13" ht="18" customHeight="1">
      <c r="A105" s="18" t="s">
        <v>114</v>
      </c>
      <c r="M105" s="107" t="s">
        <v>277</v>
      </c>
    </row>
    <row r="106" spans="1:13" ht="18" customHeight="1" thickBot="1">
      <c r="A106" s="103" t="s">
        <v>21</v>
      </c>
      <c r="K106" s="24"/>
      <c r="L106" s="24"/>
      <c r="M106" s="81" t="s">
        <v>276</v>
      </c>
    </row>
    <row r="107" spans="1:13" ht="18" customHeight="1" thickTop="1">
      <c r="A107" s="1387"/>
      <c r="B107" s="1322"/>
      <c r="C107" s="1322"/>
      <c r="D107" s="1323"/>
      <c r="E107" s="1323">
        <v>2017</v>
      </c>
      <c r="F107" s="1323"/>
      <c r="G107" s="1576"/>
      <c r="H107" s="1323">
        <v>2016</v>
      </c>
      <c r="I107" s="1316"/>
      <c r="J107" s="1318"/>
      <c r="K107" s="1319"/>
      <c r="L107" s="1319"/>
      <c r="M107" s="1316"/>
    </row>
    <row r="108" spans="1:13" ht="18" customHeight="1">
      <c r="A108" s="275" t="s">
        <v>28</v>
      </c>
      <c r="B108" s="197"/>
      <c r="C108" s="618"/>
      <c r="D108" s="618"/>
      <c r="E108" s="2033">
        <f>'[3]P167--171écoR11'!E108</f>
        <v>2824.4169999999999</v>
      </c>
      <c r="F108" s="2033"/>
      <c r="G108" s="2033"/>
      <c r="H108" s="2033" t="str">
        <f>'[3]P167--171écoR11'!H108</f>
        <v>…</v>
      </c>
      <c r="I108" s="618"/>
      <c r="J108" s="618"/>
      <c r="K108" s="197"/>
      <c r="L108" s="197"/>
      <c r="M108" s="139" t="s">
        <v>278</v>
      </c>
    </row>
    <row r="109" spans="1:13" ht="18" customHeight="1">
      <c r="A109" s="275" t="s">
        <v>88</v>
      </c>
      <c r="B109" s="197"/>
      <c r="C109" s="618"/>
      <c r="D109" s="618"/>
      <c r="E109" s="2033">
        <f>'[3]P167--171écoR11'!E109</f>
        <v>2259.2640000000001</v>
      </c>
      <c r="F109" s="2033"/>
      <c r="G109" s="2033"/>
      <c r="H109" s="2033" t="str">
        <f>'[3]P167--171écoR11'!H109</f>
        <v>…</v>
      </c>
      <c r="I109" s="618"/>
      <c r="J109" s="618"/>
      <c r="K109" s="197"/>
      <c r="L109" s="197"/>
      <c r="M109" s="139" t="s">
        <v>280</v>
      </c>
    </row>
    <row r="110" spans="1:13" ht="18" customHeight="1">
      <c r="A110" s="275" t="s">
        <v>89</v>
      </c>
      <c r="B110" s="197"/>
      <c r="C110" s="618"/>
      <c r="D110" s="618"/>
      <c r="E110" s="2033">
        <f>'[3]P167--171écoR11'!E110</f>
        <v>40.655999999999999</v>
      </c>
      <c r="F110" s="2033"/>
      <c r="G110" s="2033"/>
      <c r="H110" s="2033" t="str">
        <f>'[3]P167--171écoR11'!H110</f>
        <v>…</v>
      </c>
      <c r="I110" s="618"/>
      <c r="J110" s="618"/>
      <c r="K110" s="197"/>
      <c r="L110" s="197"/>
      <c r="M110" s="139" t="s">
        <v>281</v>
      </c>
    </row>
    <row r="111" spans="1:13" ht="18" customHeight="1" thickBot="1">
      <c r="A111" s="1290" t="s">
        <v>90</v>
      </c>
      <c r="B111" s="1288"/>
      <c r="C111" s="1289"/>
      <c r="D111" s="1289"/>
      <c r="E111" s="2038">
        <f>'[3]P167--171écoR11'!E111</f>
        <v>0.88400000000000001</v>
      </c>
      <c r="F111" s="2038"/>
      <c r="G111" s="2038"/>
      <c r="H111" s="2038" t="str">
        <f>'[3]P167--171écoR11'!H111</f>
        <v>…</v>
      </c>
      <c r="I111" s="1289"/>
      <c r="J111" s="1289"/>
      <c r="K111" s="1288"/>
      <c r="L111" s="1288"/>
      <c r="M111" s="1207" t="s">
        <v>282</v>
      </c>
    </row>
    <row r="112" spans="1:13" ht="18" customHeight="1" thickTop="1">
      <c r="A112" s="2320" t="s">
        <v>1258</v>
      </c>
      <c r="B112" s="2321"/>
      <c r="C112" s="2321"/>
      <c r="D112" s="2321"/>
      <c r="E112" s="2321"/>
      <c r="F112" s="2321"/>
      <c r="G112" s="2321"/>
      <c r="I112" s="2313" t="s">
        <v>1257</v>
      </c>
      <c r="J112" s="2313"/>
      <c r="K112" s="2313"/>
      <c r="L112" s="2313"/>
      <c r="M112" s="2313"/>
    </row>
    <row r="113" spans="1:14" ht="18" customHeight="1">
      <c r="A113" s="237"/>
      <c r="B113" s="432"/>
      <c r="C113" s="432"/>
      <c r="D113" s="432"/>
      <c r="E113" s="432"/>
      <c r="F113" s="432"/>
      <c r="G113" s="432"/>
      <c r="H113" s="432"/>
      <c r="I113" s="432"/>
      <c r="J113" s="432"/>
      <c r="K113" s="432"/>
      <c r="L113" s="432"/>
    </row>
    <row r="114" spans="1:14" ht="18" customHeight="1" thickBot="1">
      <c r="A114" s="237"/>
      <c r="B114" s="432"/>
      <c r="C114" s="432"/>
      <c r="D114" s="432"/>
      <c r="E114" s="432"/>
      <c r="F114" s="432"/>
      <c r="G114" s="432"/>
      <c r="H114" s="432"/>
      <c r="I114" s="432"/>
      <c r="J114" s="432"/>
      <c r="K114" s="432"/>
      <c r="L114" s="432"/>
    </row>
    <row r="115" spans="1:14" ht="13.5" customHeight="1" thickTop="1">
      <c r="A115" s="949"/>
      <c r="B115" s="1773"/>
      <c r="C115" s="1773"/>
      <c r="D115" s="1773"/>
      <c r="E115" s="1773"/>
      <c r="F115" s="1773"/>
      <c r="G115" s="1773"/>
      <c r="H115" s="1773"/>
      <c r="I115" s="1773"/>
      <c r="J115" s="1773"/>
      <c r="K115" s="1773"/>
      <c r="L115" s="1773"/>
      <c r="M115" s="928"/>
    </row>
    <row r="116" spans="1:14" ht="18" customHeight="1"/>
    <row r="117" spans="1:14" ht="18" customHeight="1">
      <c r="A117" s="18" t="s">
        <v>115</v>
      </c>
      <c r="M117" s="107" t="s">
        <v>283</v>
      </c>
    </row>
    <row r="118" spans="1:14" ht="18" customHeight="1" thickBot="1">
      <c r="A118" s="103" t="s">
        <v>21</v>
      </c>
      <c r="K118" s="24"/>
      <c r="L118" s="24"/>
      <c r="M118" s="81" t="s">
        <v>276</v>
      </c>
    </row>
    <row r="119" spans="1:14" ht="18" customHeight="1" thickTop="1">
      <c r="A119" s="1387"/>
      <c r="B119" s="1322"/>
      <c r="C119" s="1322"/>
      <c r="D119" s="1323"/>
      <c r="E119" s="1323">
        <v>2017</v>
      </c>
      <c r="F119" s="1323"/>
      <c r="G119" s="1576"/>
      <c r="H119" s="1323">
        <v>2016</v>
      </c>
      <c r="I119" s="1316"/>
      <c r="J119" s="1318"/>
      <c r="K119" s="1319"/>
      <c r="L119" s="1319"/>
      <c r="M119" s="1316"/>
    </row>
    <row r="120" spans="1:14" ht="18" customHeight="1">
      <c r="A120" s="269" t="s">
        <v>28</v>
      </c>
      <c r="B120" s="197"/>
      <c r="C120" s="197"/>
      <c r="D120" s="618"/>
      <c r="E120" s="2033">
        <f>'[3]P167--171écoR11'!E120</f>
        <v>403.39800000000002</v>
      </c>
      <c r="F120" s="2033"/>
      <c r="G120" s="2033"/>
      <c r="H120" s="2033" t="str">
        <f>'[3]P167--171écoR11'!H120</f>
        <v>…</v>
      </c>
      <c r="I120" s="618"/>
      <c r="J120" s="618"/>
      <c r="K120" s="197"/>
      <c r="L120" s="197"/>
      <c r="M120" s="139" t="s">
        <v>278</v>
      </c>
    </row>
    <row r="121" spans="1:14" ht="18" customHeight="1">
      <c r="A121" s="269" t="s">
        <v>88</v>
      </c>
      <c r="B121" s="197"/>
      <c r="C121" s="197"/>
      <c r="D121" s="618"/>
      <c r="E121" s="2033">
        <f>'[3]P167--171écoR11'!E121</f>
        <v>142.642</v>
      </c>
      <c r="F121" s="2033"/>
      <c r="G121" s="2033"/>
      <c r="H121" s="2033" t="str">
        <f>'[3]P167--171écoR11'!H121</f>
        <v>…</v>
      </c>
      <c r="I121" s="618"/>
      <c r="J121" s="618"/>
      <c r="K121" s="197"/>
      <c r="L121" s="197"/>
      <c r="M121" s="139" t="s">
        <v>280</v>
      </c>
    </row>
    <row r="122" spans="1:14" ht="18" customHeight="1">
      <c r="A122" s="269" t="s">
        <v>89</v>
      </c>
      <c r="B122" s="197"/>
      <c r="C122" s="197"/>
      <c r="D122" s="618"/>
      <c r="E122" s="2033">
        <f>'[3]P167--171écoR11'!E122</f>
        <v>0.93300000000000005</v>
      </c>
      <c r="F122" s="2033"/>
      <c r="G122" s="2033"/>
      <c r="H122" s="2033" t="str">
        <f>'[3]P167--171écoR11'!H122</f>
        <v>…</v>
      </c>
      <c r="I122" s="618"/>
      <c r="J122" s="618"/>
      <c r="K122" s="197"/>
      <c r="L122" s="197"/>
      <c r="M122" s="139" t="s">
        <v>281</v>
      </c>
    </row>
    <row r="123" spans="1:14" ht="18" customHeight="1" thickBot="1">
      <c r="A123" s="1275" t="s">
        <v>90</v>
      </c>
      <c r="B123" s="1288"/>
      <c r="C123" s="1288"/>
      <c r="D123" s="1289"/>
      <c r="E123" s="2038" t="str">
        <f>'[3]P167--171écoR11'!E123</f>
        <v>…</v>
      </c>
      <c r="F123" s="2038"/>
      <c r="G123" s="2038"/>
      <c r="H123" s="2038" t="str">
        <f>'[3]P167--171écoR11'!H123</f>
        <v>…</v>
      </c>
      <c r="I123" s="1289"/>
      <c r="J123" s="1289"/>
      <c r="K123" s="1288"/>
      <c r="L123" s="1288"/>
      <c r="M123" s="1207" t="s">
        <v>282</v>
      </c>
    </row>
    <row r="124" spans="1:14" ht="15" customHeight="1" thickTop="1">
      <c r="A124" s="2320" t="s">
        <v>1258</v>
      </c>
      <c r="B124" s="2321"/>
      <c r="C124" s="2321"/>
      <c r="D124" s="2321"/>
      <c r="E124" s="2321"/>
      <c r="F124" s="2321"/>
      <c r="G124" s="2321"/>
      <c r="I124" s="2313" t="s">
        <v>1257</v>
      </c>
      <c r="J124" s="2313"/>
      <c r="K124" s="2313"/>
      <c r="L124" s="2313"/>
      <c r="M124" s="2313"/>
    </row>
    <row r="125" spans="1:14" ht="18" customHeight="1">
      <c r="N125" s="287"/>
    </row>
    <row r="126" spans="1:14" ht="18" customHeight="1">
      <c r="A126" s="431" t="s">
        <v>651</v>
      </c>
      <c r="B126" s="427"/>
      <c r="C126" s="263"/>
      <c r="K126" s="427"/>
      <c r="L126" s="427"/>
      <c r="M126" s="428" t="s">
        <v>652</v>
      </c>
    </row>
    <row r="127" spans="1:14" s="263" customFormat="1" ht="18" customHeight="1">
      <c r="A127" s="28"/>
      <c r="B127" s="20"/>
    </row>
    <row r="128" spans="1:14" ht="18" customHeight="1" thickBot="1">
      <c r="A128" s="18" t="s">
        <v>116</v>
      </c>
      <c r="M128" s="107" t="s">
        <v>289</v>
      </c>
    </row>
    <row r="129" spans="1:13" ht="18" customHeight="1" thickTop="1">
      <c r="A129" s="1242"/>
      <c r="B129" s="1243" t="s">
        <v>191</v>
      </c>
      <c r="C129" s="1243" t="s">
        <v>393</v>
      </c>
      <c r="D129" s="2316" t="s">
        <v>581</v>
      </c>
      <c r="E129" s="2316"/>
      <c r="F129" s="1244" t="s">
        <v>563</v>
      </c>
      <c r="G129" s="1245" t="s">
        <v>288</v>
      </c>
      <c r="H129" s="1245" t="s">
        <v>287</v>
      </c>
      <c r="I129" s="1245" t="s">
        <v>286</v>
      </c>
      <c r="J129" s="1695" t="s">
        <v>285</v>
      </c>
      <c r="K129" s="1695" t="s">
        <v>284</v>
      </c>
      <c r="L129" s="1695"/>
      <c r="M129" s="1242"/>
    </row>
    <row r="130" spans="1:13" ht="26.1" customHeight="1">
      <c r="A130" s="277"/>
      <c r="B130" s="1700" t="s">
        <v>4</v>
      </c>
      <c r="C130" s="1700" t="s">
        <v>434</v>
      </c>
      <c r="D130" s="2315" t="s">
        <v>582</v>
      </c>
      <c r="E130" s="2315"/>
      <c r="F130" s="1694" t="s">
        <v>564</v>
      </c>
      <c r="G130" s="1700" t="s">
        <v>33</v>
      </c>
      <c r="H130" s="1700" t="s">
        <v>32</v>
      </c>
      <c r="I130" s="1700" t="s">
        <v>31</v>
      </c>
      <c r="J130" s="1700" t="s">
        <v>30</v>
      </c>
      <c r="K130" s="1700" t="s">
        <v>29</v>
      </c>
      <c r="L130" s="1700"/>
      <c r="M130" s="278"/>
    </row>
    <row r="131" spans="1:13" ht="18" customHeight="1">
      <c r="A131" s="1101" t="s">
        <v>1230</v>
      </c>
      <c r="B131" s="654"/>
      <c r="C131" s="654"/>
      <c r="D131" s="1135"/>
      <c r="E131" s="1135"/>
      <c r="F131" s="1135"/>
      <c r="G131" s="654"/>
      <c r="H131" s="654"/>
      <c r="I131" s="654"/>
      <c r="J131" s="654"/>
      <c r="K131" s="654"/>
      <c r="L131" s="654"/>
      <c r="M131" s="74" t="s">
        <v>1232</v>
      </c>
    </row>
    <row r="132" spans="1:13" ht="18" customHeight="1">
      <c r="A132" s="232" t="s">
        <v>167</v>
      </c>
      <c r="B132" s="1690">
        <f>'[2]P167--171écoR11'!B132</f>
        <v>48</v>
      </c>
      <c r="C132" s="1690">
        <f>'[2]P167--171écoR11'!C132</f>
        <v>3</v>
      </c>
      <c r="D132" s="2314">
        <f>'[2]P167--171écoR11'!D132:E132</f>
        <v>7</v>
      </c>
      <c r="E132" s="2314"/>
      <c r="F132" s="1690">
        <f>'[2]P167--171écoR11'!F132</f>
        <v>3</v>
      </c>
      <c r="G132" s="1690" t="str">
        <f>'[2]P167--171écoR11'!G132</f>
        <v>-</v>
      </c>
      <c r="H132" s="1690">
        <f>'[2]P167--171écoR11'!H132</f>
        <v>4</v>
      </c>
      <c r="I132" s="1690">
        <f>'[2]P167--171écoR11'!I132</f>
        <v>6</v>
      </c>
      <c r="J132" s="1690">
        <f>'[2]P167--171écoR11'!J132</f>
        <v>8</v>
      </c>
      <c r="K132" s="1690">
        <f>'[2]P167--171écoR11'!K132</f>
        <v>17</v>
      </c>
      <c r="L132" s="280"/>
      <c r="M132" s="155" t="s">
        <v>290</v>
      </c>
    </row>
    <row r="133" spans="1:13" ht="18" customHeight="1">
      <c r="A133" s="30" t="s">
        <v>10</v>
      </c>
      <c r="B133" s="1692">
        <f>'[2]P167--171écoR11'!B133</f>
        <v>100</v>
      </c>
      <c r="C133" s="1692">
        <f>'[2]P167--171écoR11'!C133</f>
        <v>6.25</v>
      </c>
      <c r="D133" s="2311">
        <f>'[2]P167--171écoR11'!D133:E133</f>
        <v>14.583333333333334</v>
      </c>
      <c r="E133" s="2311"/>
      <c r="F133" s="1692">
        <f>'[2]P167--171écoR11'!F133</f>
        <v>6.25</v>
      </c>
      <c r="G133" s="1692" t="str">
        <f>'[2]P167--171écoR11'!G133</f>
        <v>-</v>
      </c>
      <c r="H133" s="1692">
        <f>'[2]P167--171écoR11'!H133</f>
        <v>8.3333333333333321</v>
      </c>
      <c r="I133" s="1692">
        <f>'[2]P167--171écoR11'!I133</f>
        <v>12.5</v>
      </c>
      <c r="J133" s="1692">
        <f>'[2]P167--171écoR11'!J133</f>
        <v>16.666666666666664</v>
      </c>
      <c r="K133" s="1692">
        <f>'[2]P167--171écoR11'!K133</f>
        <v>35.416666666666671</v>
      </c>
      <c r="L133" s="1692"/>
      <c r="M133" s="123" t="s">
        <v>188</v>
      </c>
    </row>
    <row r="134" spans="1:13" ht="15" customHeight="1">
      <c r="A134" s="1106"/>
      <c r="B134" s="1130"/>
      <c r="C134" s="1130"/>
      <c r="D134" s="1130"/>
      <c r="E134" s="1130"/>
      <c r="F134" s="1130"/>
      <c r="G134" s="1130"/>
      <c r="H134" s="1130"/>
      <c r="I134" s="1130"/>
      <c r="J134" s="1130"/>
      <c r="K134" s="1130"/>
      <c r="L134" s="1130"/>
      <c r="M134" s="1134"/>
    </row>
    <row r="135" spans="1:13" ht="15" customHeight="1">
      <c r="A135" s="1102" t="s">
        <v>1231</v>
      </c>
      <c r="B135" s="1700"/>
      <c r="C135" s="1700"/>
      <c r="D135" s="1694"/>
      <c r="E135" s="1694"/>
      <c r="F135" s="1694"/>
      <c r="G135" s="1700"/>
      <c r="H135" s="1700"/>
      <c r="I135" s="1700"/>
      <c r="J135" s="1700"/>
      <c r="K135" s="1700"/>
      <c r="L135" s="1700"/>
      <c r="M135" s="1103" t="s">
        <v>1233</v>
      </c>
    </row>
    <row r="136" spans="1:13" ht="18" customHeight="1">
      <c r="A136" s="232" t="s">
        <v>167</v>
      </c>
      <c r="B136" s="1690">
        <f>'[2]P167--171écoR11'!B136</f>
        <v>48</v>
      </c>
      <c r="C136" s="1690">
        <f>'[2]P167--171écoR11'!C136</f>
        <v>3</v>
      </c>
      <c r="D136" s="2314">
        <f>'[2]P167--171écoR11'!D136:E136</f>
        <v>7</v>
      </c>
      <c r="E136" s="2314"/>
      <c r="F136" s="1690">
        <f>'[2]P167--171écoR11'!F136</f>
        <v>3</v>
      </c>
      <c r="G136" s="1690" t="str">
        <f>'[2]P167--171écoR11'!G136</f>
        <v>-</v>
      </c>
      <c r="H136" s="1690">
        <f>'[2]P167--171écoR11'!H136</f>
        <v>4</v>
      </c>
      <c r="I136" s="1690">
        <f>'[2]P167--171écoR11'!I136</f>
        <v>6</v>
      </c>
      <c r="J136" s="1690">
        <f>'[2]P167--171écoR11'!J136</f>
        <v>8</v>
      </c>
      <c r="K136" s="1690">
        <f>'[2]P167--171écoR11'!K136</f>
        <v>17</v>
      </c>
      <c r="L136" s="280"/>
      <c r="M136" s="155" t="s">
        <v>290</v>
      </c>
    </row>
    <row r="137" spans="1:13" ht="18" customHeight="1" thickBot="1">
      <c r="A137" s="1183" t="s">
        <v>10</v>
      </c>
      <c r="B137" s="1706">
        <f>'[2]P167--171écoR11'!B137</f>
        <v>100</v>
      </c>
      <c r="C137" s="1706">
        <f>'[2]P167--171écoR11'!C137</f>
        <v>6.25</v>
      </c>
      <c r="D137" s="2342">
        <f>'[2]P167--171écoR11'!D137:E137</f>
        <v>14.583333333333334</v>
      </c>
      <c r="E137" s="2342"/>
      <c r="F137" s="1706">
        <f>'[2]P167--171écoR11'!F137</f>
        <v>6.25</v>
      </c>
      <c r="G137" s="1706" t="str">
        <f>'[2]P167--171écoR11'!G137</f>
        <v>-</v>
      </c>
      <c r="H137" s="1706">
        <f>'[2]P167--171écoR11'!H137</f>
        <v>8.3333333333333321</v>
      </c>
      <c r="I137" s="1706">
        <f>'[2]P167--171écoR11'!I137</f>
        <v>12.5</v>
      </c>
      <c r="J137" s="1706">
        <f>'[2]P167--171écoR11'!J137</f>
        <v>16.666666666666664</v>
      </c>
      <c r="K137" s="1706">
        <f>'[2]P167--171écoR11'!K137</f>
        <v>35.416666666666671</v>
      </c>
      <c r="L137" s="1706"/>
      <c r="M137" s="1179" t="s">
        <v>188</v>
      </c>
    </row>
    <row r="138" spans="1:13" ht="15" customHeight="1" thickTop="1">
      <c r="A138" s="102" t="s">
        <v>565</v>
      </c>
      <c r="B138" s="102"/>
      <c r="C138" s="102"/>
      <c r="D138" s="102"/>
      <c r="E138" s="102"/>
      <c r="F138" s="456"/>
      <c r="G138" s="457"/>
      <c r="H138" s="457"/>
      <c r="M138" s="265" t="s">
        <v>566</v>
      </c>
    </row>
    <row r="139" spans="1:13" ht="15" customHeight="1">
      <c r="A139" s="98" t="s">
        <v>1259</v>
      </c>
      <c r="B139" s="98"/>
      <c r="M139" s="81" t="s">
        <v>1260</v>
      </c>
    </row>
    <row r="140" spans="1:13" ht="18" customHeight="1"/>
    <row r="141" spans="1:13" ht="18" customHeight="1" thickBot="1">
      <c r="A141" s="18" t="s">
        <v>117</v>
      </c>
      <c r="M141" s="107" t="s">
        <v>292</v>
      </c>
    </row>
    <row r="142" spans="1:13" ht="18" customHeight="1" thickTop="1">
      <c r="A142" s="1242"/>
      <c r="B142" s="1695" t="s">
        <v>191</v>
      </c>
      <c r="C142" s="1695" t="s">
        <v>393</v>
      </c>
      <c r="D142" s="2316" t="s">
        <v>581</v>
      </c>
      <c r="E142" s="2316"/>
      <c r="F142" s="1244" t="s">
        <v>563</v>
      </c>
      <c r="G142" s="1245" t="s">
        <v>288</v>
      </c>
      <c r="H142" s="1245" t="s">
        <v>287</v>
      </c>
      <c r="I142" s="1245" t="s">
        <v>286</v>
      </c>
      <c r="J142" s="1695" t="s">
        <v>285</v>
      </c>
      <c r="K142" s="1695" t="s">
        <v>284</v>
      </c>
      <c r="L142" s="1695"/>
      <c r="M142" s="1242"/>
    </row>
    <row r="143" spans="1:13" ht="26.1" customHeight="1">
      <c r="A143" s="277"/>
      <c r="B143" s="1700" t="s">
        <v>4</v>
      </c>
      <c r="C143" s="1700" t="s">
        <v>394</v>
      </c>
      <c r="D143" s="2315" t="s">
        <v>582</v>
      </c>
      <c r="E143" s="2315"/>
      <c r="F143" s="1694" t="s">
        <v>564</v>
      </c>
      <c r="G143" s="1700" t="s">
        <v>33</v>
      </c>
      <c r="H143" s="1700" t="s">
        <v>32</v>
      </c>
      <c r="I143" s="1700" t="s">
        <v>31</v>
      </c>
      <c r="J143" s="1700" t="s">
        <v>30</v>
      </c>
      <c r="K143" s="1700" t="s">
        <v>29</v>
      </c>
      <c r="L143" s="1700"/>
      <c r="M143" s="278"/>
    </row>
    <row r="144" spans="1:13" ht="18" customHeight="1">
      <c r="A144" s="1101" t="s">
        <v>1230</v>
      </c>
      <c r="B144" s="654"/>
      <c r="C144" s="654"/>
      <c r="D144" s="1135"/>
      <c r="E144" s="1135"/>
      <c r="F144" s="1135"/>
      <c r="G144" s="654"/>
      <c r="H144" s="654"/>
      <c r="I144" s="654"/>
      <c r="J144" s="654"/>
      <c r="K144" s="654"/>
      <c r="L144" s="654"/>
      <c r="M144" s="74" t="s">
        <v>1232</v>
      </c>
    </row>
    <row r="145" spans="1:13" ht="18" customHeight="1">
      <c r="A145" s="269" t="s">
        <v>168</v>
      </c>
      <c r="B145" s="1693">
        <f>'[2]P167--171écoR11'!B145</f>
        <v>2300</v>
      </c>
      <c r="C145" s="1717">
        <f>'[2]P167--171écoR11'!C145</f>
        <v>74</v>
      </c>
      <c r="D145" s="2319">
        <f>'[2]P167--171écoR11'!D145:E145</f>
        <v>176</v>
      </c>
      <c r="E145" s="2319"/>
      <c r="F145" s="1693">
        <f>'[2]P167--171écoR11'!F145</f>
        <v>56</v>
      </c>
      <c r="G145" s="1717" t="str">
        <f>'[2]P167--171écoR11'!G145</f>
        <v>-</v>
      </c>
      <c r="H145" s="1717">
        <f>'[2]P167--171écoR11'!H145</f>
        <v>660</v>
      </c>
      <c r="I145" s="1717">
        <f>'[2]P167--171écoR11'!I145</f>
        <v>353</v>
      </c>
      <c r="J145" s="1717">
        <f>'[2]P167--171écoR11'!J145</f>
        <v>308</v>
      </c>
      <c r="K145" s="1717">
        <f>'[2]P167--171écoR11'!K145</f>
        <v>673</v>
      </c>
      <c r="L145" s="280"/>
      <c r="M145" s="155" t="s">
        <v>291</v>
      </c>
    </row>
    <row r="146" spans="1:13" ht="18" customHeight="1">
      <c r="A146" s="30" t="s">
        <v>10</v>
      </c>
      <c r="B146" s="1692">
        <f>'[2]P167--171écoR11'!B146</f>
        <v>100</v>
      </c>
      <c r="C146" s="1692">
        <f>'[2]P167--171écoR11'!C146</f>
        <v>3.2173913043478262</v>
      </c>
      <c r="D146" s="2311">
        <f>'[2]P167--171écoR11'!D146:E146</f>
        <v>7.6521739130434776</v>
      </c>
      <c r="E146" s="2311"/>
      <c r="F146" s="1692">
        <f>'[2]P167--171écoR11'!F146</f>
        <v>2.4347826086956523</v>
      </c>
      <c r="G146" s="1692" t="str">
        <f>'[2]P167--171écoR11'!G146</f>
        <v>-</v>
      </c>
      <c r="H146" s="1692">
        <f>'[2]P167--171écoR11'!H146</f>
        <v>28.695652173913043</v>
      </c>
      <c r="I146" s="1692">
        <f>'[2]P167--171écoR11'!I146</f>
        <v>15.347826086956523</v>
      </c>
      <c r="J146" s="1692">
        <f>'[2]P167--171écoR11'!J146</f>
        <v>13.391304347826086</v>
      </c>
      <c r="K146" s="1692">
        <f>'[2]P167--171écoR11'!K146</f>
        <v>29.260869565217391</v>
      </c>
      <c r="L146" s="1692"/>
      <c r="M146" s="123" t="s">
        <v>188</v>
      </c>
    </row>
    <row r="147" spans="1:13" ht="15" customHeight="1">
      <c r="A147" s="1106"/>
      <c r="B147" s="1130"/>
      <c r="C147" s="1130"/>
      <c r="D147" s="1130"/>
      <c r="E147" s="1130"/>
      <c r="F147" s="1130"/>
      <c r="G147" s="1130"/>
      <c r="H147" s="1130"/>
      <c r="I147" s="1130"/>
      <c r="J147" s="1130"/>
      <c r="K147" s="1130"/>
      <c r="L147" s="1130"/>
      <c r="M147" s="1134"/>
    </row>
    <row r="148" spans="1:13" ht="15" customHeight="1">
      <c r="A148" s="1102" t="s">
        <v>1231</v>
      </c>
      <c r="B148" s="1700"/>
      <c r="C148" s="1700"/>
      <c r="D148" s="1694"/>
      <c r="E148" s="1694"/>
      <c r="F148" s="1694"/>
      <c r="G148" s="1700"/>
      <c r="H148" s="1700"/>
      <c r="I148" s="1700"/>
      <c r="J148" s="1700"/>
      <c r="K148" s="1700"/>
      <c r="L148" s="1700"/>
      <c r="M148" s="1103" t="s">
        <v>1233</v>
      </c>
    </row>
    <row r="149" spans="1:13" ht="18" customHeight="1">
      <c r="A149" s="269" t="s">
        <v>168</v>
      </c>
      <c r="B149" s="1693">
        <f>'[2]P167--171écoR11'!B149</f>
        <v>2300</v>
      </c>
      <c r="C149" s="1717">
        <f>'[2]P167--171écoR11'!C149</f>
        <v>74</v>
      </c>
      <c r="D149" s="2319">
        <f>'[2]P167--171écoR11'!D149:E149</f>
        <v>176</v>
      </c>
      <c r="E149" s="2319"/>
      <c r="F149" s="1693">
        <f>'[2]P167--171écoR11'!F149</f>
        <v>56</v>
      </c>
      <c r="G149" s="1717" t="str">
        <f>'[2]P167--171écoR11'!G149</f>
        <v>-</v>
      </c>
      <c r="H149" s="1717">
        <f>'[2]P167--171écoR11'!H149</f>
        <v>660</v>
      </c>
      <c r="I149" s="1717">
        <f>'[2]P167--171écoR11'!I149</f>
        <v>353</v>
      </c>
      <c r="J149" s="1717">
        <f>'[2]P167--171écoR11'!J149</f>
        <v>308</v>
      </c>
      <c r="K149" s="1717">
        <f>'[2]P167--171écoR11'!K149</f>
        <v>673</v>
      </c>
      <c r="L149" s="280"/>
      <c r="M149" s="155" t="s">
        <v>291</v>
      </c>
    </row>
    <row r="150" spans="1:13" ht="18" customHeight="1" thickBot="1">
      <c r="A150" s="1183" t="s">
        <v>10</v>
      </c>
      <c r="B150" s="1706">
        <f>'[2]P167--171écoR11'!B150</f>
        <v>100</v>
      </c>
      <c r="C150" s="1706">
        <f>'[2]P167--171écoR11'!C150</f>
        <v>3.2173913043478262</v>
      </c>
      <c r="D150" s="2342">
        <f>'[2]P167--171écoR11'!D150:E150</f>
        <v>7.6521739130434776</v>
      </c>
      <c r="E150" s="2342"/>
      <c r="F150" s="1706">
        <f>'[2]P167--171écoR11'!F150</f>
        <v>2.4347826086956523</v>
      </c>
      <c r="G150" s="1706" t="str">
        <f>'[2]P167--171écoR11'!G150</f>
        <v>-</v>
      </c>
      <c r="H150" s="1706">
        <f>'[2]P167--171écoR11'!H150</f>
        <v>28.695652173913043</v>
      </c>
      <c r="I150" s="1706">
        <f>'[2]P167--171écoR11'!I150</f>
        <v>15.347826086956523</v>
      </c>
      <c r="J150" s="1706">
        <f>'[2]P167--171écoR11'!J150</f>
        <v>13.391304347826086</v>
      </c>
      <c r="K150" s="1706">
        <f>'[2]P167--171écoR11'!K150</f>
        <v>29.260869565217391</v>
      </c>
      <c r="L150" s="1706"/>
      <c r="M150" s="1179" t="s">
        <v>188</v>
      </c>
    </row>
    <row r="151" spans="1:13" ht="15" customHeight="1" thickTop="1">
      <c r="A151" s="102" t="s">
        <v>565</v>
      </c>
      <c r="B151" s="102"/>
      <c r="C151" s="102"/>
      <c r="D151" s="102"/>
      <c r="E151" s="102"/>
      <c r="F151" s="456"/>
      <c r="G151" s="457"/>
      <c r="H151" s="457"/>
      <c r="M151" s="265" t="s">
        <v>566</v>
      </c>
    </row>
    <row r="152" spans="1:13" ht="15" customHeight="1">
      <c r="A152" s="98" t="s">
        <v>1259</v>
      </c>
      <c r="B152" s="98"/>
      <c r="M152" s="81" t="s">
        <v>1260</v>
      </c>
    </row>
    <row r="153" spans="1:13" ht="18" customHeight="1"/>
    <row r="154" spans="1:13" ht="18" customHeight="1" thickBot="1">
      <c r="A154" s="18" t="s">
        <v>118</v>
      </c>
      <c r="M154" s="107" t="s">
        <v>293</v>
      </c>
    </row>
    <row r="155" spans="1:13" ht="18" customHeight="1" thickTop="1">
      <c r="A155" s="1242"/>
      <c r="B155" s="1695" t="s">
        <v>191</v>
      </c>
      <c r="C155" s="1695" t="s">
        <v>393</v>
      </c>
      <c r="D155" s="2316" t="s">
        <v>581</v>
      </c>
      <c r="E155" s="2316"/>
      <c r="F155" s="1244" t="s">
        <v>563</v>
      </c>
      <c r="G155" s="1245" t="s">
        <v>288</v>
      </c>
      <c r="H155" s="1245" t="s">
        <v>287</v>
      </c>
      <c r="I155" s="1245" t="s">
        <v>286</v>
      </c>
      <c r="J155" s="1695" t="s">
        <v>285</v>
      </c>
      <c r="K155" s="1695" t="s">
        <v>284</v>
      </c>
      <c r="L155" s="1695"/>
      <c r="M155" s="1242"/>
    </row>
    <row r="156" spans="1:13" ht="26.1" customHeight="1">
      <c r="A156" s="232"/>
      <c r="B156" s="1700" t="s">
        <v>4</v>
      </c>
      <c r="C156" s="1700" t="s">
        <v>394</v>
      </c>
      <c r="D156" s="2315" t="s">
        <v>582</v>
      </c>
      <c r="E156" s="2315"/>
      <c r="F156" s="1694" t="s">
        <v>564</v>
      </c>
      <c r="G156" s="1700" t="s">
        <v>33</v>
      </c>
      <c r="H156" s="1700" t="s">
        <v>32</v>
      </c>
      <c r="I156" s="1700" t="s">
        <v>31</v>
      </c>
      <c r="J156" s="1700" t="s">
        <v>30</v>
      </c>
      <c r="K156" s="1700" t="s">
        <v>29</v>
      </c>
      <c r="L156" s="1700"/>
      <c r="M156" s="142"/>
    </row>
    <row r="157" spans="1:13" ht="18" customHeight="1">
      <c r="A157" s="1101" t="s">
        <v>1222</v>
      </c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 t="s">
        <v>1234</v>
      </c>
    </row>
    <row r="158" spans="1:13" ht="18" customHeight="1">
      <c r="A158" s="232" t="s">
        <v>169</v>
      </c>
      <c r="B158" s="1690">
        <f>'[2]P167--171écoR11'!B158</f>
        <v>84846</v>
      </c>
      <c r="C158" s="1690">
        <f>'[2]P167--171écoR11'!C158</f>
        <v>1783</v>
      </c>
      <c r="D158" s="2314">
        <f>'[2]P167--171écoR11'!D158:E158</f>
        <v>6883</v>
      </c>
      <c r="E158" s="2314"/>
      <c r="F158" s="1690">
        <f>'[2]P167--171écoR11'!F158</f>
        <v>912</v>
      </c>
      <c r="G158" s="1690" t="str">
        <f>'[2]P167--171écoR11'!G158</f>
        <v>-</v>
      </c>
      <c r="H158" s="1690">
        <f>'[2]P167--171écoR11'!H158</f>
        <v>17579</v>
      </c>
      <c r="I158" s="1690">
        <f>'[2]P167--171écoR11'!I158</f>
        <v>10916</v>
      </c>
      <c r="J158" s="1690">
        <f>'[2]P167--171écoR11'!J158</f>
        <v>10911</v>
      </c>
      <c r="K158" s="1690">
        <f>'[2]P167--171écoR11'!K158</f>
        <v>35862</v>
      </c>
      <c r="L158" s="280"/>
      <c r="M158" s="155" t="s">
        <v>294</v>
      </c>
    </row>
    <row r="159" spans="1:13" ht="18" customHeight="1">
      <c r="A159" s="30" t="s">
        <v>10</v>
      </c>
      <c r="B159" s="1692">
        <f>'[2]P167--171écoR11'!B159</f>
        <v>100</v>
      </c>
      <c r="C159" s="1692">
        <f>'[2]P167--171écoR11'!C159</f>
        <v>2.1014543997359922</v>
      </c>
      <c r="D159" s="2311">
        <f>'[2]P167--171écoR11'!D159:E159</f>
        <v>8.1123447186667619</v>
      </c>
      <c r="E159" s="2311"/>
      <c r="F159" s="1692">
        <f>'[2]P167--171écoR11'!F159</f>
        <v>1.0748886217382081</v>
      </c>
      <c r="G159" s="1692" t="str">
        <f>'[2]P167--171écoR11'!G159</f>
        <v>-</v>
      </c>
      <c r="H159" s="1692">
        <f>'[2]P167--171écoR11'!H159</f>
        <v>20.718713905192939</v>
      </c>
      <c r="I159" s="1692">
        <f>'[2]P167--171écoR11'!I159</f>
        <v>12.865662494401622</v>
      </c>
      <c r="J159" s="1692">
        <f>'[2]P167--171écoR11'!J159</f>
        <v>12.859769464677179</v>
      </c>
      <c r="K159" s="1692">
        <f>'[2]P167--171écoR11'!K159</f>
        <v>42.267166395587296</v>
      </c>
      <c r="L159" s="1692"/>
      <c r="M159" s="123" t="s">
        <v>188</v>
      </c>
    </row>
    <row r="160" spans="1:13" ht="15" customHeight="1">
      <c r="A160" s="47"/>
      <c r="B160" s="157"/>
      <c r="C160" s="157"/>
      <c r="D160" s="157"/>
      <c r="E160" s="157"/>
      <c r="F160" s="157"/>
      <c r="G160" s="157"/>
      <c r="H160" s="157"/>
      <c r="I160" s="157"/>
      <c r="J160" s="157"/>
      <c r="K160" s="157"/>
      <c r="L160" s="157"/>
      <c r="M160" s="329"/>
    </row>
    <row r="161" spans="1:13" ht="15" customHeight="1">
      <c r="A161" s="1102" t="s">
        <v>1224</v>
      </c>
      <c r="B161" s="1103"/>
      <c r="C161" s="1103"/>
      <c r="D161" s="1103"/>
      <c r="E161" s="1103"/>
      <c r="F161" s="1103"/>
      <c r="G161" s="1103"/>
      <c r="H161" s="1103"/>
      <c r="I161" s="1103"/>
      <c r="J161" s="1103"/>
      <c r="K161" s="1103"/>
      <c r="L161" s="1103"/>
      <c r="M161" s="1103" t="s">
        <v>1235</v>
      </c>
    </row>
    <row r="162" spans="1:13" ht="18" customHeight="1">
      <c r="A162" s="232" t="s">
        <v>169</v>
      </c>
      <c r="B162" s="1690">
        <f>'[2]P167--171écoR11'!B162</f>
        <v>91224</v>
      </c>
      <c r="C162" s="1690">
        <f>'[2]P167--171écoR11'!C162</f>
        <v>1816</v>
      </c>
      <c r="D162" s="2314">
        <f>'[2]P167--171écoR11'!D162:E162</f>
        <v>6653</v>
      </c>
      <c r="E162" s="2314"/>
      <c r="F162" s="1690">
        <f>'[2]P167--171écoR11'!F162</f>
        <v>1534</v>
      </c>
      <c r="G162" s="1690" t="str">
        <f>'[2]P167--171écoR11'!G162</f>
        <v>-</v>
      </c>
      <c r="H162" s="1690">
        <f>'[2]P167--171écoR11'!H162</f>
        <v>25440</v>
      </c>
      <c r="I162" s="1690">
        <f>'[2]P167--171écoR11'!I162</f>
        <v>11170</v>
      </c>
      <c r="J162" s="1690">
        <f>'[2]P167--171écoR11'!J162</f>
        <v>11686</v>
      </c>
      <c r="K162" s="1690">
        <f>'[2]P167--171écoR11'!K162</f>
        <v>32925</v>
      </c>
      <c r="L162" s="280"/>
      <c r="M162" s="155" t="s">
        <v>294</v>
      </c>
    </row>
    <row r="163" spans="1:13" ht="18" customHeight="1" thickBot="1">
      <c r="A163" s="1183" t="s">
        <v>10</v>
      </c>
      <c r="B163" s="1706">
        <f>'[2]P167--171écoR11'!B163</f>
        <v>100</v>
      </c>
      <c r="C163" s="1706">
        <f>'[2]P167--171écoR11'!C163</f>
        <v>1.9907042006489521</v>
      </c>
      <c r="D163" s="2342">
        <f>'[2]P167--171écoR11'!D163:E163</f>
        <v>7.2930369201087437</v>
      </c>
      <c r="E163" s="2342"/>
      <c r="F163" s="1706">
        <f>'[2]P167--171écoR11'!F163</f>
        <v>1.6815750241164606</v>
      </c>
      <c r="G163" s="1706" t="str">
        <f>'[2]P167--171écoR11'!G163</f>
        <v>-</v>
      </c>
      <c r="H163" s="1706">
        <f>'[2]P167--171écoR11'!H163</f>
        <v>27.887398053143908</v>
      </c>
      <c r="I163" s="1706">
        <f>'[2]P167--171écoR11'!I163</f>
        <v>12.244584758396913</v>
      </c>
      <c r="J163" s="1706">
        <f>'[2]P167--171écoR11'!J163</f>
        <v>12.810225379286152</v>
      </c>
      <c r="K163" s="1706">
        <f>'[2]P167--171écoR11'!K163</f>
        <v>36.092475664298867</v>
      </c>
      <c r="L163" s="1706"/>
      <c r="M163" s="1179" t="s">
        <v>188</v>
      </c>
    </row>
    <row r="164" spans="1:13" ht="15" customHeight="1" thickTop="1">
      <c r="A164" s="102" t="s">
        <v>565</v>
      </c>
      <c r="B164" s="102"/>
      <c r="C164" s="102"/>
      <c r="D164" s="102"/>
      <c r="E164" s="102"/>
      <c r="F164" s="456"/>
      <c r="G164" s="457"/>
      <c r="H164" s="457"/>
      <c r="M164" s="265" t="s">
        <v>566</v>
      </c>
    </row>
    <row r="165" spans="1:13" ht="15" customHeight="1">
      <c r="A165" s="98" t="s">
        <v>1259</v>
      </c>
      <c r="B165" s="98"/>
      <c r="M165" s="81" t="s">
        <v>1260</v>
      </c>
    </row>
    <row r="166" spans="1:13" ht="18" customHeight="1">
      <c r="A166" s="741"/>
      <c r="B166" s="284"/>
      <c r="C166" s="284"/>
      <c r="D166" s="284"/>
      <c r="E166" s="284"/>
      <c r="F166" s="284"/>
      <c r="G166" s="284"/>
      <c r="H166" s="284"/>
      <c r="I166" s="284"/>
      <c r="J166" s="284"/>
      <c r="K166" s="284"/>
      <c r="L166" s="284"/>
    </row>
    <row r="167" spans="1:13" ht="18" customHeight="1" thickBot="1">
      <c r="A167" s="150" t="s">
        <v>119</v>
      </c>
      <c r="M167" s="107" t="s">
        <v>296</v>
      </c>
    </row>
    <row r="168" spans="1:13" ht="18" customHeight="1" thickTop="1">
      <c r="A168" s="1218"/>
      <c r="B168" s="1680"/>
      <c r="C168" s="2294" t="s">
        <v>191</v>
      </c>
      <c r="D168" s="2294"/>
      <c r="E168" s="1680"/>
      <c r="F168" s="2294" t="s">
        <v>295</v>
      </c>
      <c r="G168" s="2294"/>
      <c r="H168" s="1680"/>
      <c r="I168" s="2294" t="s">
        <v>415</v>
      </c>
      <c r="J168" s="2294"/>
      <c r="K168" s="1680"/>
      <c r="L168" s="1680"/>
      <c r="M168" s="1680"/>
    </row>
    <row r="169" spans="1:13" ht="18" customHeight="1">
      <c r="A169" s="232"/>
      <c r="B169" s="1683"/>
      <c r="C169" s="2302" t="s">
        <v>4</v>
      </c>
      <c r="D169" s="2302"/>
      <c r="E169" s="1683"/>
      <c r="F169" s="2302" t="s">
        <v>101</v>
      </c>
      <c r="G169" s="2302"/>
      <c r="H169" s="1683"/>
      <c r="I169" s="69" t="s">
        <v>416</v>
      </c>
      <c r="J169" s="69"/>
      <c r="K169" s="1683"/>
      <c r="L169" s="1683"/>
      <c r="M169" s="120"/>
    </row>
    <row r="170" spans="1:13" ht="18" customHeight="1">
      <c r="A170" s="232"/>
      <c r="B170" s="1683"/>
      <c r="C170" s="1097">
        <v>2017</v>
      </c>
      <c r="D170" s="1097">
        <v>2016</v>
      </c>
      <c r="E170" s="1097"/>
      <c r="F170" s="1097">
        <v>2017</v>
      </c>
      <c r="G170" s="1097">
        <v>2016</v>
      </c>
      <c r="H170" s="1683"/>
      <c r="I170" s="1097">
        <v>2017</v>
      </c>
      <c r="J170" s="1097">
        <v>2016</v>
      </c>
      <c r="K170" s="1683"/>
      <c r="L170" s="32"/>
      <c r="M170" s="165"/>
    </row>
    <row r="171" spans="1:13" ht="18" customHeight="1">
      <c r="A171" s="232" t="s">
        <v>170</v>
      </c>
      <c r="B171" s="1690"/>
      <c r="C171" s="1895">
        <f>'[2]P167--171écoR11'!C171</f>
        <v>42315</v>
      </c>
      <c r="D171" s="1895">
        <f>'[2]P167--171écoR11'!D171</f>
        <v>41947</v>
      </c>
      <c r="E171" s="1890"/>
      <c r="F171" s="1895">
        <f>'[2]P167--171écoR11'!F171</f>
        <v>31948</v>
      </c>
      <c r="G171" s="1895">
        <f>'[2]P167--171écoR11'!G171</f>
        <v>7952</v>
      </c>
      <c r="H171" s="1890"/>
      <c r="I171" s="1895">
        <f>'[2]P167--171écoR11'!I171</f>
        <v>10367</v>
      </c>
      <c r="J171" s="1895">
        <f>'[2]P167--171écoR11'!J171</f>
        <v>33995</v>
      </c>
      <c r="K171" s="1136"/>
      <c r="L171" s="280"/>
      <c r="M171" s="155" t="s">
        <v>297</v>
      </c>
    </row>
    <row r="172" spans="1:13" ht="18" customHeight="1" thickBot="1">
      <c r="A172" s="1183" t="s">
        <v>10</v>
      </c>
      <c r="B172" s="1706"/>
      <c r="C172" s="1893">
        <f>'[2]P167--171écoR11'!C172</f>
        <v>100</v>
      </c>
      <c r="D172" s="1881">
        <f>'[2]P167--171écoR11'!D172</f>
        <v>100</v>
      </c>
      <c r="E172" s="1881"/>
      <c r="F172" s="1893">
        <f>'[2]P167--171écoR11'!F172</f>
        <v>75.500413564929687</v>
      </c>
      <c r="G172" s="1893">
        <f>'[2]P167--171écoR11'!G172</f>
        <v>18.957255584427969</v>
      </c>
      <c r="H172" s="1893"/>
      <c r="I172" s="1893">
        <f>'[2]P167--171écoR11'!I172</f>
        <v>24.499586435070306</v>
      </c>
      <c r="J172" s="1893">
        <f>'[2]P167--171écoR11'!J172</f>
        <v>81.042744415572031</v>
      </c>
      <c r="K172" s="1706"/>
      <c r="L172" s="1706"/>
      <c r="M172" s="1179" t="s">
        <v>188</v>
      </c>
    </row>
    <row r="173" spans="1:13" ht="18" customHeight="1" thickTop="1">
      <c r="A173" s="98" t="s">
        <v>1259</v>
      </c>
      <c r="B173" s="98"/>
      <c r="M173" s="81" t="s">
        <v>1260</v>
      </c>
    </row>
    <row r="174" spans="1:13" s="263" customFormat="1" ht="8.25" customHeight="1" thickBot="1">
      <c r="A174" s="893"/>
      <c r="B174" s="892"/>
      <c r="C174" s="892"/>
      <c r="D174" s="892"/>
      <c r="E174" s="892"/>
      <c r="F174" s="892"/>
      <c r="G174" s="892"/>
      <c r="H174" s="892"/>
      <c r="I174" s="892"/>
      <c r="J174" s="892"/>
      <c r="K174" s="892"/>
      <c r="L174" s="892"/>
      <c r="M174" s="892"/>
    </row>
    <row r="175" spans="1:13" ht="13.5" customHeight="1" thickTop="1">
      <c r="A175" s="5"/>
    </row>
    <row r="176" spans="1:13" ht="18" customHeight="1">
      <c r="A176" s="5"/>
      <c r="E176" s="78"/>
      <c r="F176" s="78"/>
      <c r="G176" s="79"/>
    </row>
    <row r="177" spans="1:14" ht="18" customHeight="1">
      <c r="A177" s="431" t="s">
        <v>653</v>
      </c>
      <c r="B177" s="427"/>
      <c r="C177" s="263"/>
      <c r="D177" s="263"/>
      <c r="E177" s="80"/>
      <c r="F177" s="80"/>
      <c r="G177" s="80"/>
      <c r="K177" s="427"/>
      <c r="L177" s="427"/>
      <c r="M177" s="428" t="s">
        <v>654</v>
      </c>
    </row>
    <row r="178" spans="1:14" ht="18" customHeight="1">
      <c r="A178" s="28"/>
      <c r="B178" s="20"/>
      <c r="C178" s="263"/>
      <c r="D178" s="263"/>
      <c r="E178" s="263"/>
      <c r="F178" s="263"/>
      <c r="G178" s="263"/>
      <c r="H178" s="263"/>
      <c r="I178" s="263"/>
      <c r="J178" s="263"/>
      <c r="K178" s="263"/>
      <c r="L178" s="263"/>
      <c r="M178" s="263"/>
    </row>
    <row r="179" spans="1:14" ht="18" customHeight="1" thickBot="1">
      <c r="A179" s="18" t="s">
        <v>470</v>
      </c>
      <c r="M179" s="107" t="s">
        <v>298</v>
      </c>
    </row>
    <row r="180" spans="1:14" ht="15" customHeight="1" thickTop="1">
      <c r="A180" s="1221"/>
      <c r="B180" s="1680"/>
      <c r="C180" s="2294" t="s">
        <v>191</v>
      </c>
      <c r="D180" s="2294"/>
      <c r="E180" s="1680"/>
      <c r="F180" s="2294" t="s">
        <v>300</v>
      </c>
      <c r="G180" s="2294"/>
      <c r="H180" s="1680"/>
      <c r="I180" s="2294" t="s">
        <v>299</v>
      </c>
      <c r="J180" s="2294"/>
      <c r="K180" s="1680"/>
      <c r="L180" s="1680"/>
      <c r="M180" s="1218"/>
    </row>
    <row r="181" spans="1:14" ht="15" customHeight="1">
      <c r="A181" s="288"/>
      <c r="B181" s="159"/>
      <c r="C181" s="2306" t="s">
        <v>4</v>
      </c>
      <c r="D181" s="2306"/>
      <c r="F181" s="2306" t="s">
        <v>36</v>
      </c>
      <c r="G181" s="2306"/>
      <c r="H181" s="159"/>
      <c r="I181" s="2306" t="s">
        <v>35</v>
      </c>
      <c r="J181" s="2306"/>
      <c r="K181" s="159"/>
      <c r="L181" s="159"/>
      <c r="M181" s="142"/>
    </row>
    <row r="182" spans="1:14" ht="18" customHeight="1">
      <c r="A182" s="288"/>
      <c r="B182" s="159"/>
      <c r="C182" s="1097">
        <v>2017</v>
      </c>
      <c r="D182" s="1097">
        <v>2016</v>
      </c>
      <c r="E182" s="1097"/>
      <c r="F182" s="1097">
        <v>2017</v>
      </c>
      <c r="G182" s="1097">
        <v>2016</v>
      </c>
      <c r="H182" s="2028"/>
      <c r="I182" s="1097">
        <v>2017</v>
      </c>
      <c r="J182" s="1097">
        <v>2016</v>
      </c>
      <c r="K182" s="159"/>
      <c r="L182" s="1137"/>
      <c r="M182" s="239"/>
    </row>
    <row r="183" spans="1:14" ht="18" customHeight="1">
      <c r="A183" s="288" t="s">
        <v>171</v>
      </c>
      <c r="B183" s="289"/>
      <c r="C183" s="1872" t="str">
        <f>'[5]P167--171écoR11'!C183</f>
        <v>…</v>
      </c>
      <c r="D183" s="1872" t="str">
        <f>'[5]P167--171écoR11'!D183</f>
        <v>…</v>
      </c>
      <c r="E183" s="1872"/>
      <c r="F183" s="1872" t="str">
        <f>'[5]P167--171écoR11'!F183</f>
        <v>…</v>
      </c>
      <c r="G183" s="1872" t="str">
        <f>'[5]P167--171écoR11'!G183</f>
        <v>…</v>
      </c>
      <c r="H183" s="1872"/>
      <c r="I183" s="1872" t="str">
        <f>'[5]P167--171écoR11'!I183</f>
        <v>…</v>
      </c>
      <c r="J183" s="1872" t="str">
        <f>'[5]P167--171écoR11'!J183</f>
        <v>…</v>
      </c>
      <c r="K183" s="289"/>
      <c r="L183" s="291"/>
      <c r="M183" s="155" t="s">
        <v>469</v>
      </c>
    </row>
    <row r="184" spans="1:14" ht="18" customHeight="1" thickBot="1">
      <c r="A184" s="1183" t="s">
        <v>10</v>
      </c>
      <c r="B184" s="1706"/>
      <c r="C184" s="2030" t="str">
        <f>'[5]P167--171écoR11'!C184</f>
        <v>…</v>
      </c>
      <c r="D184" s="1881" t="str">
        <f>'[5]P167--171écoR11'!D184</f>
        <v>…</v>
      </c>
      <c r="E184" s="1881"/>
      <c r="F184" s="2030" t="str">
        <f>'[5]P167--171écoR11'!F184</f>
        <v>…</v>
      </c>
      <c r="G184" s="2030" t="str">
        <f>'[5]P167--171écoR11'!G184</f>
        <v>…</v>
      </c>
      <c r="H184" s="2030"/>
      <c r="I184" s="2030" t="str">
        <f>'[5]P167--171écoR11'!I184</f>
        <v>…</v>
      </c>
      <c r="J184" s="2030" t="str">
        <f>'[5]P167--171écoR11'!J184</f>
        <v>…</v>
      </c>
      <c r="K184" s="1706"/>
      <c r="L184" s="1706"/>
      <c r="M184" s="1179" t="s">
        <v>188</v>
      </c>
    </row>
    <row r="185" spans="1:14" ht="12.95" customHeight="1" thickTop="1">
      <c r="A185" s="962" t="s">
        <v>1103</v>
      </c>
      <c r="B185" s="962"/>
      <c r="C185" s="962"/>
      <c r="D185" s="962"/>
      <c r="E185" s="950"/>
      <c r="F185" s="950"/>
      <c r="G185" s="950"/>
      <c r="H185" s="950"/>
      <c r="I185" s="950"/>
      <c r="J185" s="950"/>
      <c r="K185" s="950"/>
      <c r="L185" s="950"/>
      <c r="M185" s="950" t="s">
        <v>1100</v>
      </c>
    </row>
    <row r="186" spans="1:14" ht="18" customHeight="1">
      <c r="A186" s="98"/>
      <c r="B186" s="98"/>
      <c r="C186" s="98"/>
      <c r="D186" s="98"/>
    </row>
    <row r="187" spans="1:14" ht="18" customHeight="1" thickBot="1">
      <c r="A187" s="18" t="s">
        <v>471</v>
      </c>
      <c r="M187" s="107" t="s">
        <v>304</v>
      </c>
    </row>
    <row r="188" spans="1:14" ht="15" customHeight="1" thickTop="1">
      <c r="A188" s="1215"/>
      <c r="B188" s="2294" t="s">
        <v>301</v>
      </c>
      <c r="C188" s="2294"/>
      <c r="D188" s="2294"/>
      <c r="E188" s="2294"/>
      <c r="F188" s="2294"/>
      <c r="G188" s="2294"/>
      <c r="H188" s="2294"/>
      <c r="I188" s="2294"/>
      <c r="J188" s="2294"/>
      <c r="K188" s="2294"/>
      <c r="L188" s="1680"/>
      <c r="M188" s="1218"/>
    </row>
    <row r="189" spans="1:14" ht="15" customHeight="1">
      <c r="A189" s="160"/>
      <c r="B189" s="2310" t="s">
        <v>37</v>
      </c>
      <c r="C189" s="2310"/>
      <c r="D189" s="2310"/>
      <c r="E189" s="2310"/>
      <c r="F189" s="2310"/>
      <c r="G189" s="2310"/>
      <c r="H189" s="2310"/>
      <c r="I189" s="2310"/>
      <c r="J189" s="2310"/>
      <c r="K189" s="2310"/>
      <c r="L189" s="1698"/>
      <c r="M189" s="229"/>
    </row>
    <row r="190" spans="1:14" ht="15" customHeight="1">
      <c r="A190" s="161"/>
      <c r="B190" s="1698"/>
      <c r="C190" s="2307" t="s">
        <v>191</v>
      </c>
      <c r="D190" s="2307"/>
      <c r="F190" s="2343" t="s">
        <v>303</v>
      </c>
      <c r="G190" s="2343"/>
      <c r="I190" s="2343" t="s">
        <v>302</v>
      </c>
      <c r="J190" s="2343"/>
      <c r="K190" s="1138"/>
      <c r="L190" s="181"/>
      <c r="M190" s="276"/>
    </row>
    <row r="191" spans="1:14" ht="15" customHeight="1">
      <c r="A191" s="162"/>
      <c r="B191" s="1689"/>
      <c r="C191" s="2306" t="s">
        <v>4</v>
      </c>
      <c r="D191" s="2306"/>
      <c r="E191" s="142"/>
      <c r="F191" s="2310" t="s">
        <v>39</v>
      </c>
      <c r="G191" s="2310"/>
      <c r="H191" s="142"/>
      <c r="I191" s="2310" t="s">
        <v>38</v>
      </c>
      <c r="J191" s="2310"/>
      <c r="K191" s="182"/>
      <c r="L191" s="182"/>
      <c r="M191" s="278"/>
    </row>
    <row r="192" spans="1:14" ht="18" customHeight="1">
      <c r="A192" s="162"/>
      <c r="B192" s="1689"/>
      <c r="C192" s="1097">
        <v>2017</v>
      </c>
      <c r="D192" s="1097">
        <v>2016</v>
      </c>
      <c r="E192" s="2034"/>
      <c r="F192" s="1097">
        <v>2017</v>
      </c>
      <c r="G192" s="1097">
        <v>2016</v>
      </c>
      <c r="H192" s="2034"/>
      <c r="I192" s="1097">
        <v>2017</v>
      </c>
      <c r="J192" s="1097">
        <v>2016</v>
      </c>
      <c r="K192" s="182"/>
      <c r="L192" s="182"/>
      <c r="M192" s="278"/>
      <c r="N192" s="674"/>
    </row>
    <row r="193" spans="1:14" ht="18" customHeight="1">
      <c r="A193" s="288" t="s">
        <v>987</v>
      </c>
      <c r="B193" s="614"/>
      <c r="C193" s="1559">
        <f>'[5]P167--171écoR11'!C193</f>
        <v>2661.1379999999999</v>
      </c>
      <c r="D193" s="495">
        <f>'[5]P167--171écoR11'!D193</f>
        <v>2819.625</v>
      </c>
      <c r="E193" s="1559"/>
      <c r="F193" s="1559">
        <f>'[5]P167--171écoR11'!F193</f>
        <v>732.72699999999998</v>
      </c>
      <c r="G193" s="1559">
        <f>'[5]P167--171écoR11'!G193</f>
        <v>663.62199999999996</v>
      </c>
      <c r="H193" s="495"/>
      <c r="I193" s="1559">
        <f>'[5]P167--171écoR11'!I193</f>
        <v>1928.4110000000001</v>
      </c>
      <c r="J193" s="1559">
        <f>'[5]P167--171écoR11'!J193</f>
        <v>2156.0030000000002</v>
      </c>
      <c r="K193" s="183"/>
      <c r="L193" s="241"/>
      <c r="M193" s="759" t="s">
        <v>988</v>
      </c>
      <c r="N193" s="675"/>
    </row>
    <row r="194" spans="1:14" ht="18" customHeight="1" thickBot="1">
      <c r="A194" s="1183" t="s">
        <v>10</v>
      </c>
      <c r="B194" s="1706"/>
      <c r="C194" s="2030">
        <f>'[5]P167--171écoR11'!C194</f>
        <v>2.7209914864683551</v>
      </c>
      <c r="D194" s="1881">
        <f>'[5]P167--171écoR11'!D194</f>
        <v>3.1236622618980583</v>
      </c>
      <c r="E194" s="1881"/>
      <c r="F194" s="2030">
        <f>'[5]P167--171écoR11'!F194</f>
        <v>1.2334142991194774</v>
      </c>
      <c r="G194" s="2030">
        <f>'[5]P167--171écoR11'!G194</f>
        <v>1.1282185144687102</v>
      </c>
      <c r="H194" s="2030"/>
      <c r="I194" s="2030">
        <f>'[5]P167--171écoR11'!I194</f>
        <v>5.0227003965356367</v>
      </c>
      <c r="J194" s="2030">
        <f>'[5]P167--171écoR11'!J194</f>
        <v>6.8561424941021674</v>
      </c>
      <c r="K194" s="1706"/>
      <c r="L194" s="1706"/>
      <c r="M194" s="1179" t="s">
        <v>188</v>
      </c>
      <c r="N194" s="675"/>
    </row>
    <row r="195" spans="1:14" ht="12.95" customHeight="1" thickTop="1">
      <c r="A195" s="98" t="s">
        <v>306</v>
      </c>
      <c r="B195" s="98"/>
      <c r="C195" s="98"/>
      <c r="D195" s="98"/>
      <c r="M195" s="81" t="s">
        <v>305</v>
      </c>
      <c r="N195" s="675"/>
    </row>
    <row r="196" spans="1:14" ht="18" customHeight="1">
      <c r="N196" s="675"/>
    </row>
    <row r="197" spans="1:14" ht="18" customHeight="1">
      <c r="A197" s="18" t="s">
        <v>472</v>
      </c>
      <c r="M197" s="107" t="s">
        <v>307</v>
      </c>
      <c r="N197" s="675"/>
    </row>
    <row r="198" spans="1:14" ht="18" customHeight="1" thickBot="1">
      <c r="A198" s="2" t="s">
        <v>989</v>
      </c>
      <c r="I198" s="4"/>
      <c r="K198" s="24"/>
      <c r="L198" s="24"/>
      <c r="M198" s="150" t="s">
        <v>990</v>
      </c>
      <c r="N198" s="531"/>
    </row>
    <row r="199" spans="1:14" ht="12.95" customHeight="1" thickTop="1">
      <c r="A199" s="1680"/>
      <c r="B199" s="2294" t="s">
        <v>312</v>
      </c>
      <c r="C199" s="2294"/>
      <c r="D199" s="2309" t="s">
        <v>73</v>
      </c>
      <c r="E199" s="2309"/>
      <c r="F199" s="2294" t="s">
        <v>310</v>
      </c>
      <c r="G199" s="2294"/>
      <c r="H199" s="2309" t="s">
        <v>73</v>
      </c>
      <c r="I199" s="2309"/>
      <c r="J199" s="2294" t="s">
        <v>310</v>
      </c>
      <c r="K199" s="2294"/>
      <c r="L199" s="1680"/>
      <c r="M199" s="1680"/>
      <c r="N199" s="532"/>
    </row>
    <row r="200" spans="1:14" ht="12.95" customHeight="1">
      <c r="A200" s="1686"/>
      <c r="B200" s="2307" t="s">
        <v>313</v>
      </c>
      <c r="C200" s="2307"/>
      <c r="D200" s="2307" t="s">
        <v>309</v>
      </c>
      <c r="E200" s="2307"/>
      <c r="F200" s="2307" t="s">
        <v>311</v>
      </c>
      <c r="G200" s="2307"/>
      <c r="H200" s="2307" t="s">
        <v>309</v>
      </c>
      <c r="I200" s="2307"/>
      <c r="J200" s="2307" t="s">
        <v>314</v>
      </c>
      <c r="K200" s="2307"/>
      <c r="L200" s="1686"/>
      <c r="M200" s="1686"/>
    </row>
    <row r="201" spans="1:14" ht="12.95" customHeight="1">
      <c r="A201" s="1687"/>
      <c r="B201" s="2308" t="s">
        <v>74</v>
      </c>
      <c r="C201" s="2308"/>
      <c r="D201" s="2308" t="s">
        <v>73</v>
      </c>
      <c r="E201" s="2308"/>
      <c r="F201" s="2308" t="s">
        <v>4</v>
      </c>
      <c r="G201" s="2308"/>
      <c r="H201" s="2308" t="s">
        <v>73</v>
      </c>
      <c r="I201" s="2308"/>
      <c r="J201" s="2308" t="s">
        <v>4</v>
      </c>
      <c r="K201" s="2308"/>
      <c r="L201" s="1687"/>
      <c r="M201" s="398"/>
    </row>
    <row r="202" spans="1:14" ht="12.95" customHeight="1">
      <c r="A202" s="399" t="s">
        <v>120</v>
      </c>
      <c r="B202" s="2306" t="s">
        <v>84</v>
      </c>
      <c r="C202" s="2306"/>
      <c r="D202" s="2306" t="s">
        <v>76</v>
      </c>
      <c r="E202" s="2306"/>
      <c r="F202" s="2306" t="s">
        <v>77</v>
      </c>
      <c r="G202" s="2306"/>
      <c r="H202" s="2306" t="s">
        <v>76</v>
      </c>
      <c r="I202" s="2306"/>
      <c r="J202" s="2306" t="s">
        <v>75</v>
      </c>
      <c r="K202" s="2306"/>
      <c r="L202" s="1685"/>
      <c r="M202" s="144" t="s">
        <v>308</v>
      </c>
    </row>
    <row r="203" spans="1:14" ht="12.95" customHeight="1">
      <c r="A203" s="399"/>
      <c r="B203" s="1097">
        <v>2017</v>
      </c>
      <c r="C203" s="1097">
        <v>2016</v>
      </c>
      <c r="D203" s="1097">
        <v>2017</v>
      </c>
      <c r="E203" s="1097">
        <v>2016</v>
      </c>
      <c r="F203" s="1097">
        <v>2017</v>
      </c>
      <c r="G203" s="1097">
        <v>2016</v>
      </c>
      <c r="H203" s="1097">
        <v>2017</v>
      </c>
      <c r="I203" s="1097">
        <v>2016</v>
      </c>
      <c r="J203" s="1097">
        <v>2017</v>
      </c>
      <c r="K203" s="1097">
        <v>2016</v>
      </c>
      <c r="L203" s="1685"/>
      <c r="M203" s="398"/>
    </row>
    <row r="204" spans="1:14" ht="18" customHeight="1">
      <c r="A204" s="288" t="s">
        <v>72</v>
      </c>
      <c r="B204" s="2043">
        <f>'[5]P167--171écoR11'!B204</f>
        <v>212.04300000000001</v>
      </c>
      <c r="C204" s="2043">
        <f>'[5]P167--171écoR11'!C204</f>
        <v>206.21200000000002</v>
      </c>
      <c r="D204" s="1871">
        <f>'[5]P167--171écoR11'!D204</f>
        <v>1.0108418242334667</v>
      </c>
      <c r="E204" s="1871">
        <f>'[5]P167--171écoR11'!E204</f>
        <v>1.0005717960449347</v>
      </c>
      <c r="F204" s="1872">
        <f>'[5]P167--171écoR11'!F204</f>
        <v>206274</v>
      </c>
      <c r="G204" s="1872">
        <f>'[5]P167--171écoR11'!G204</f>
        <v>182477</v>
      </c>
      <c r="H204" s="1871">
        <f>'[5]P167--171écoR11'!H204</f>
        <v>1.2351217517717608</v>
      </c>
      <c r="I204" s="1871">
        <f>'[5]P167--171écoR11'!I204</f>
        <v>1.2061518688557005</v>
      </c>
      <c r="J204" s="1872">
        <f>'[5]P167--171écoR11'!J204</f>
        <v>2175</v>
      </c>
      <c r="K204" s="1872">
        <f>'[5]P167--171écoR11'!K204</f>
        <v>1952</v>
      </c>
      <c r="L204" s="1713"/>
      <c r="M204" s="139" t="s">
        <v>315</v>
      </c>
    </row>
    <row r="205" spans="1:14" ht="18" customHeight="1">
      <c r="A205" s="240" t="s">
        <v>121</v>
      </c>
      <c r="B205" s="2043">
        <f>'[5]P167--171écoR11'!B205</f>
        <v>8.2820000000000107</v>
      </c>
      <c r="C205" s="2043">
        <f>'[5]P167--171écoR11'!C205</f>
        <v>6.2299999999999898</v>
      </c>
      <c r="D205" s="1871">
        <f>'[5]P167--171écoR11'!D205</f>
        <v>9.36362279059618</v>
      </c>
      <c r="E205" s="1871">
        <f>'[5]P167--171écoR11'!E205</f>
        <v>6.8112674392273087</v>
      </c>
      <c r="F205" s="1872">
        <f>'[5]P167--171écoR11'!F205</f>
        <v>8153</v>
      </c>
      <c r="G205" s="1872">
        <f>'[5]P167--171écoR11'!G205</f>
        <v>6918</v>
      </c>
      <c r="H205" s="1871">
        <f>'[5]P167--171écoR11'!H205</f>
        <v>6.519571179257043</v>
      </c>
      <c r="I205" s="1871">
        <f>'[5]P167--171écoR11'!I205</f>
        <v>4.5500985185725753</v>
      </c>
      <c r="J205" s="1872">
        <f>'[5]P167--171écoR11'!J205</f>
        <v>1569</v>
      </c>
      <c r="K205" s="1872">
        <f>'[5]P167--171écoR11'!K205</f>
        <v>1247</v>
      </c>
      <c r="L205" s="1714"/>
      <c r="M205" s="139" t="s">
        <v>316</v>
      </c>
    </row>
    <row r="206" spans="1:14" ht="18" customHeight="1" thickBot="1">
      <c r="A206" s="1183" t="s">
        <v>78</v>
      </c>
      <c r="B206" s="1969">
        <f>'[5]P167--171écoR11'!B206</f>
        <v>220.32500000000002</v>
      </c>
      <c r="C206" s="1969">
        <f>'[5]P167--171écoR11'!C206</f>
        <v>212.44200000000001</v>
      </c>
      <c r="D206" s="2029">
        <f>'[5]P167--171écoR11'!D206</f>
        <v>1.0463308591993132</v>
      </c>
      <c r="E206" s="2029">
        <f>'[5]P167--171écoR11'!E206</f>
        <v>1.0327534911015905</v>
      </c>
      <c r="F206" s="1873">
        <f>'[5]P167--171écoR11'!F206</f>
        <v>214427</v>
      </c>
      <c r="G206" s="1873">
        <f>'[5]P167--171écoR11'!G206</f>
        <v>189395</v>
      </c>
      <c r="H206" s="2029">
        <f>'[5]P167--171écoR11'!H206</f>
        <v>1.8704849072251475</v>
      </c>
      <c r="I206" s="2029">
        <f>'[5]P167--171écoR11'!I206</f>
        <v>1.690419196482829</v>
      </c>
      <c r="J206" s="1873">
        <f>'[5]P167--171écoR11'!J206</f>
        <v>3744</v>
      </c>
      <c r="K206" s="1873">
        <f>'[5]P167--171écoR11'!K206</f>
        <v>3199</v>
      </c>
      <c r="L206" s="1715"/>
      <c r="M206" s="1389" t="s">
        <v>317</v>
      </c>
    </row>
    <row r="207" spans="1:14" ht="12.95" customHeight="1" thickTop="1">
      <c r="A207" s="98" t="s">
        <v>412</v>
      </c>
      <c r="M207" s="81" t="s">
        <v>318</v>
      </c>
    </row>
    <row r="208" spans="1:14" ht="18" customHeight="1">
      <c r="A208" s="98"/>
    </row>
    <row r="209" spans="1:13" ht="18" customHeight="1">
      <c r="A209" s="431" t="s">
        <v>664</v>
      </c>
      <c r="B209" s="427"/>
      <c r="C209" s="263"/>
      <c r="K209" s="427"/>
      <c r="L209" s="427"/>
      <c r="M209" s="428" t="s">
        <v>665</v>
      </c>
    </row>
    <row r="210" spans="1:13" ht="18" customHeight="1">
      <c r="A210" s="28"/>
      <c r="B210" s="20"/>
      <c r="C210" s="263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</row>
    <row r="211" spans="1:13" ht="18" customHeight="1">
      <c r="A211" s="18" t="s">
        <v>442</v>
      </c>
      <c r="M211" s="107" t="s">
        <v>443</v>
      </c>
    </row>
    <row r="212" spans="1:13" ht="18" customHeight="1" thickBot="1">
      <c r="A212" s="103" t="s">
        <v>1236</v>
      </c>
      <c r="K212" s="24"/>
      <c r="L212" s="24"/>
      <c r="M212" s="235" t="s">
        <v>1237</v>
      </c>
    </row>
    <row r="213" spans="1:13" ht="14.1" customHeight="1" thickTop="1">
      <c r="A213" s="1247"/>
      <c r="B213" s="1680" t="s">
        <v>266</v>
      </c>
      <c r="C213" s="1680" t="s">
        <v>266</v>
      </c>
      <c r="D213" s="2294" t="s">
        <v>227</v>
      </c>
      <c r="E213" s="2294"/>
      <c r="F213" s="2294" t="s">
        <v>335</v>
      </c>
      <c r="G213" s="2294"/>
      <c r="H213" s="2294" t="s">
        <v>333</v>
      </c>
      <c r="I213" s="2294"/>
      <c r="J213" s="2294" t="s">
        <v>331</v>
      </c>
      <c r="K213" s="2294"/>
      <c r="L213" s="1680"/>
      <c r="M213" s="1218"/>
    </row>
    <row r="214" spans="1:13" ht="14.1" customHeight="1">
      <c r="A214" s="292"/>
      <c r="B214" s="1686" t="s">
        <v>339</v>
      </c>
      <c r="C214" s="1686" t="s">
        <v>338</v>
      </c>
      <c r="D214" s="2307" t="s">
        <v>337</v>
      </c>
      <c r="E214" s="2307"/>
      <c r="F214" s="2307" t="s">
        <v>336</v>
      </c>
      <c r="G214" s="2307"/>
      <c r="H214" s="2307" t="s">
        <v>334</v>
      </c>
      <c r="I214" s="2307"/>
      <c r="J214" s="2307" t="s">
        <v>332</v>
      </c>
      <c r="K214" s="2307"/>
      <c r="L214" s="1686"/>
      <c r="M214" s="229"/>
    </row>
    <row r="215" spans="1:13" ht="14.1" customHeight="1">
      <c r="A215" s="237"/>
      <c r="B215" s="1684" t="s">
        <v>57</v>
      </c>
      <c r="C215" s="1684" t="s">
        <v>57</v>
      </c>
      <c r="D215" s="2304" t="s">
        <v>55</v>
      </c>
      <c r="E215" s="2304"/>
      <c r="F215" s="2304" t="s">
        <v>52</v>
      </c>
      <c r="G215" s="2304"/>
      <c r="H215" s="2304" t="s">
        <v>52</v>
      </c>
      <c r="I215" s="2304"/>
      <c r="J215" s="2304" t="s">
        <v>14</v>
      </c>
      <c r="K215" s="2304"/>
      <c r="L215" s="1684"/>
      <c r="M215" s="229"/>
    </row>
    <row r="216" spans="1:13" ht="14.1" customHeight="1">
      <c r="A216" s="232"/>
      <c r="B216" s="1683" t="s">
        <v>59</v>
      </c>
      <c r="C216" s="1683" t="s">
        <v>58</v>
      </c>
      <c r="D216" s="2302" t="s">
        <v>56</v>
      </c>
      <c r="E216" s="2302"/>
      <c r="F216" s="2302" t="s">
        <v>54</v>
      </c>
      <c r="G216" s="2302"/>
      <c r="H216" s="2302" t="s">
        <v>53</v>
      </c>
      <c r="I216" s="2302"/>
      <c r="J216" s="2302" t="s">
        <v>51</v>
      </c>
      <c r="K216" s="2302"/>
      <c r="L216" s="1683"/>
      <c r="M216" s="142"/>
    </row>
    <row r="217" spans="1:13" ht="18" customHeight="1">
      <c r="A217" s="121" t="s">
        <v>1222</v>
      </c>
      <c r="B217" s="1683"/>
      <c r="C217" s="1683"/>
      <c r="D217" s="1683"/>
      <c r="E217" s="1683"/>
      <c r="F217" s="1683"/>
      <c r="G217" s="1683"/>
      <c r="H217" s="1683"/>
      <c r="I217" s="1683"/>
      <c r="J217" s="1683"/>
      <c r="K217" s="1683"/>
      <c r="L217" s="1683"/>
      <c r="M217" s="74" t="s">
        <v>1234</v>
      </c>
    </row>
    <row r="218" spans="1:13" ht="18" customHeight="1">
      <c r="A218" s="232" t="s">
        <v>172</v>
      </c>
      <c r="B218" s="1703">
        <f>'[10]P167--171écoR11'!B218</f>
        <v>7633</v>
      </c>
      <c r="C218" s="1703">
        <f>'[10]P167--171écoR11'!C218</f>
        <v>2486</v>
      </c>
      <c r="D218" s="2318">
        <f>'[10]P167--171écoR11'!D218:E218</f>
        <v>524345</v>
      </c>
      <c r="E218" s="2318"/>
      <c r="F218" s="2318">
        <f>'[10]P167--171écoR11'!F218:G218</f>
        <v>165348</v>
      </c>
      <c r="G218" s="2318"/>
      <c r="H218" s="2318">
        <f>'[10]P167--171écoR11'!H218:I218</f>
        <v>358123</v>
      </c>
      <c r="I218" s="2318"/>
      <c r="J218" s="2318">
        <f>'[10]P167--171écoR11'!J218:K218</f>
        <v>958</v>
      </c>
      <c r="K218" s="2318"/>
      <c r="L218" s="1688"/>
      <c r="M218" s="155" t="s">
        <v>330</v>
      </c>
    </row>
    <row r="219" spans="1:13" ht="18" customHeight="1">
      <c r="A219" s="30" t="s">
        <v>10</v>
      </c>
      <c r="B219" s="1702">
        <f>'[10]P167--171écoR11'!B219</f>
        <v>2.2000000000000002</v>
      </c>
      <c r="C219" s="1702">
        <f>'[10]P167--171écoR11'!C219</f>
        <v>2.2000000000000002</v>
      </c>
      <c r="D219" s="2322">
        <f>'[10]P167--171écoR11'!D219:E219</f>
        <v>1.8</v>
      </c>
      <c r="E219" s="2322"/>
      <c r="F219" s="2322">
        <f>'[10]P167--171écoR11'!F219:G219</f>
        <v>2.8</v>
      </c>
      <c r="G219" s="2322"/>
      <c r="H219" s="2322">
        <f>'[10]P167--171écoR11'!H219:I219</f>
        <v>2.2000000000000002</v>
      </c>
      <c r="I219" s="2322"/>
      <c r="J219" s="2358">
        <f>'[10]P167--171écoR11'!J219:K219</f>
        <v>2.1</v>
      </c>
      <c r="K219" s="2358"/>
      <c r="L219" s="1701"/>
      <c r="M219" s="123" t="s">
        <v>188</v>
      </c>
    </row>
    <row r="220" spans="1:13" ht="12.95" customHeight="1">
      <c r="A220" s="47"/>
      <c r="B220" s="157"/>
      <c r="C220" s="157"/>
      <c r="D220" s="157"/>
      <c r="E220" s="157"/>
      <c r="F220" s="157"/>
      <c r="G220" s="157"/>
      <c r="H220" s="157"/>
      <c r="I220" s="157"/>
      <c r="J220" s="1684"/>
      <c r="K220" s="1684"/>
      <c r="L220" s="1684"/>
      <c r="M220" s="329"/>
    </row>
    <row r="221" spans="1:13" ht="12.95" customHeight="1">
      <c r="A221" s="121" t="s">
        <v>1224</v>
      </c>
      <c r="B221" s="1131"/>
      <c r="C221" s="1131"/>
      <c r="D221" s="1131"/>
      <c r="E221" s="1131"/>
      <c r="F221" s="1131"/>
      <c r="G221" s="1131"/>
      <c r="H221" s="1131"/>
      <c r="I221" s="1131"/>
      <c r="J221" s="1683"/>
      <c r="K221" s="1683"/>
      <c r="L221" s="1683"/>
      <c r="M221" s="1103" t="s">
        <v>1235</v>
      </c>
    </row>
    <row r="222" spans="1:13" ht="18" customHeight="1">
      <c r="A222" s="232" t="s">
        <v>172</v>
      </c>
      <c r="B222" s="1703">
        <f>'[10]P167--171écoR11'!B222</f>
        <v>8686</v>
      </c>
      <c r="C222" s="1703">
        <f>'[10]P167--171écoR11'!C222</f>
        <v>2965</v>
      </c>
      <c r="D222" s="2318">
        <f>'[10]P167--171écoR11'!D222:E222</f>
        <v>655164</v>
      </c>
      <c r="E222" s="2318"/>
      <c r="F222" s="2318">
        <f>'[10]P167--171écoR11'!F222:G222</f>
        <v>219165</v>
      </c>
      <c r="G222" s="2318"/>
      <c r="H222" s="2318">
        <f>'[10]P167--171écoR11'!H222:I222</f>
        <v>446630</v>
      </c>
      <c r="I222" s="2318"/>
      <c r="J222" s="2318">
        <f>'[10]P167--171écoR11'!J222:K222</f>
        <v>1018</v>
      </c>
      <c r="K222" s="2318"/>
      <c r="L222" s="1703"/>
      <c r="M222" s="155" t="s">
        <v>330</v>
      </c>
    </row>
    <row r="223" spans="1:13" ht="18" customHeight="1" thickBot="1">
      <c r="A223" s="1183" t="s">
        <v>10</v>
      </c>
      <c r="B223" s="1691">
        <f>'[10]P167--171écoR11'!B223</f>
        <v>2.2999999999999998</v>
      </c>
      <c r="C223" s="1691">
        <f>'[10]P167--171écoR11'!C223</f>
        <v>2.5</v>
      </c>
      <c r="D223" s="2317">
        <f>'[10]P167--171écoR11'!D223:E223</f>
        <v>2.1</v>
      </c>
      <c r="E223" s="2317"/>
      <c r="F223" s="2317">
        <f>'[10]P167--171écoR11'!F223:G223</f>
        <v>3.4</v>
      </c>
      <c r="G223" s="2317"/>
      <c r="H223" s="2317">
        <f>'[10]P167--171écoR11'!H223:I223</f>
        <v>2.5</v>
      </c>
      <c r="I223" s="2317"/>
      <c r="J223" s="2341">
        <f>'[10]P167--171écoR11'!J223:K223</f>
        <v>2.1</v>
      </c>
      <c r="K223" s="2341"/>
      <c r="L223" s="1705"/>
      <c r="M223" s="1179" t="s">
        <v>188</v>
      </c>
    </row>
    <row r="224" spans="1:13" ht="12.95" customHeight="1" thickTop="1">
      <c r="A224" s="103" t="s">
        <v>1097</v>
      </c>
      <c r="B224" s="102"/>
      <c r="C224" s="102"/>
      <c r="D224" s="102"/>
      <c r="E224" s="102"/>
      <c r="F224" s="102"/>
      <c r="G224" s="102"/>
      <c r="H224" s="102"/>
      <c r="I224" s="102"/>
      <c r="J224" s="102"/>
      <c r="M224" s="81" t="s">
        <v>604</v>
      </c>
    </row>
    <row r="225" spans="1:13" ht="18" customHeight="1">
      <c r="A225" s="28"/>
      <c r="B225" s="20"/>
      <c r="C225" s="263"/>
      <c r="D225" s="263"/>
      <c r="E225" s="263"/>
      <c r="F225" s="263"/>
      <c r="G225" s="263"/>
      <c r="H225" s="263"/>
      <c r="I225" s="263"/>
      <c r="J225" s="263"/>
      <c r="K225" s="263"/>
      <c r="L225" s="263"/>
      <c r="M225" s="263"/>
    </row>
    <row r="226" spans="1:13" ht="18" customHeight="1">
      <c r="A226" s="18" t="s">
        <v>444</v>
      </c>
      <c r="M226" s="107" t="s">
        <v>445</v>
      </c>
    </row>
    <row r="227" spans="1:13" ht="18" customHeight="1">
      <c r="A227" s="18" t="s">
        <v>319</v>
      </c>
      <c r="M227" s="107" t="s">
        <v>320</v>
      </c>
    </row>
    <row r="228" spans="1:13" ht="18" customHeight="1" thickBot="1">
      <c r="A228" s="103" t="s">
        <v>1238</v>
      </c>
      <c r="M228" s="235" t="s">
        <v>1239</v>
      </c>
    </row>
    <row r="229" spans="1:13" ht="14.1" customHeight="1" thickTop="1">
      <c r="A229" s="1238"/>
      <c r="B229" s="1680" t="s">
        <v>191</v>
      </c>
      <c r="C229" s="1248" t="s">
        <v>327</v>
      </c>
      <c r="D229" s="1680" t="s">
        <v>396</v>
      </c>
      <c r="E229" s="1680" t="s">
        <v>325</v>
      </c>
      <c r="F229" s="1680" t="s">
        <v>324</v>
      </c>
      <c r="G229" s="2294" t="s">
        <v>328</v>
      </c>
      <c r="H229" s="2294"/>
      <c r="I229" s="1680" t="s">
        <v>329</v>
      </c>
      <c r="J229" s="1680" t="s">
        <v>322</v>
      </c>
      <c r="K229" s="1680" t="s">
        <v>321</v>
      </c>
      <c r="L229" s="1680"/>
      <c r="M229" s="1218"/>
    </row>
    <row r="230" spans="1:13" ht="14.1" customHeight="1">
      <c r="A230" s="124"/>
      <c r="B230" s="1686"/>
      <c r="C230" s="1686"/>
      <c r="D230" s="1686" t="s">
        <v>395</v>
      </c>
      <c r="E230" s="1686"/>
      <c r="F230" s="1686"/>
      <c r="G230" s="2307" t="s">
        <v>323</v>
      </c>
      <c r="H230" s="2307"/>
      <c r="I230" s="1686"/>
      <c r="J230" s="1686"/>
      <c r="K230" s="1686"/>
      <c r="L230" s="1686"/>
      <c r="M230" s="229"/>
    </row>
    <row r="231" spans="1:13" ht="14.1" customHeight="1">
      <c r="A231" s="237"/>
      <c r="B231" s="1684"/>
      <c r="C231" s="1684"/>
      <c r="D231" s="1684" t="s">
        <v>34</v>
      </c>
      <c r="E231" s="1684"/>
      <c r="F231" s="1684"/>
      <c r="G231" s="2304" t="s">
        <v>44</v>
      </c>
      <c r="H231" s="2304"/>
      <c r="I231" s="1684" t="s">
        <v>41</v>
      </c>
      <c r="J231" s="1684"/>
      <c r="K231" s="1684"/>
      <c r="L231" s="1684"/>
      <c r="M231" s="229"/>
    </row>
    <row r="232" spans="1:13" ht="14.1" customHeight="1">
      <c r="A232" s="237"/>
      <c r="B232" s="1684" t="s">
        <v>4</v>
      </c>
      <c r="C232" s="1684" t="s">
        <v>34</v>
      </c>
      <c r="D232" s="1684" t="s">
        <v>49</v>
      </c>
      <c r="E232" s="1684" t="s">
        <v>48</v>
      </c>
      <c r="F232" s="1684" t="s">
        <v>47</v>
      </c>
      <c r="G232" s="2304" t="s">
        <v>45</v>
      </c>
      <c r="H232" s="2304"/>
      <c r="I232" s="1684" t="s">
        <v>42</v>
      </c>
      <c r="J232" s="1684" t="s">
        <v>40</v>
      </c>
      <c r="K232" s="180" t="s">
        <v>129</v>
      </c>
      <c r="L232" s="180"/>
      <c r="M232" s="229"/>
    </row>
    <row r="233" spans="1:13" ht="14.1" customHeight="1">
      <c r="A233" s="232"/>
      <c r="B233" s="1683"/>
      <c r="C233" s="1683"/>
      <c r="D233" s="1683" t="s">
        <v>50</v>
      </c>
      <c r="E233" s="1683"/>
      <c r="F233" s="1683"/>
      <c r="G233" s="2302" t="s">
        <v>46</v>
      </c>
      <c r="H233" s="2302"/>
      <c r="I233" s="1683" t="s">
        <v>43</v>
      </c>
      <c r="J233" s="1683"/>
      <c r="K233" s="1683"/>
      <c r="L233" s="1683"/>
      <c r="M233" s="142"/>
    </row>
    <row r="234" spans="1:13" ht="18" customHeight="1">
      <c r="A234" s="121" t="s">
        <v>1222</v>
      </c>
      <c r="B234" s="1683"/>
      <c r="C234" s="1683"/>
      <c r="D234" s="1683"/>
      <c r="E234" s="1683"/>
      <c r="F234" s="1683"/>
      <c r="G234" s="1683"/>
      <c r="H234" s="1683"/>
      <c r="I234" s="1683"/>
      <c r="J234" s="1683"/>
      <c r="K234" s="1683"/>
      <c r="L234" s="1683"/>
      <c r="M234" s="74" t="s">
        <v>1234</v>
      </c>
    </row>
    <row r="235" spans="1:13" ht="18" customHeight="1">
      <c r="A235" s="232" t="s">
        <v>473</v>
      </c>
      <c r="B235" s="1708">
        <f>'[10]P167--171écoR11'!B235</f>
        <v>1414</v>
      </c>
      <c r="C235" s="1708">
        <f>'[10]P167--171écoR11'!C235</f>
        <v>1500</v>
      </c>
      <c r="D235" s="1708">
        <f>'[10]P167--171écoR11'!D235</f>
        <v>1525</v>
      </c>
      <c r="E235" s="1708" t="str">
        <f>'[10]P167--171écoR11'!E235</f>
        <v>-</v>
      </c>
      <c r="F235" s="1708">
        <f>'[10]P167--171écoR11'!F235</f>
        <v>1500</v>
      </c>
      <c r="G235" s="2347">
        <f>'[10]P167--171écoR11'!G235:H235</f>
        <v>1533</v>
      </c>
      <c r="H235" s="2347"/>
      <c r="I235" s="1708">
        <f>'[10]P167--171écoR11'!I235</f>
        <v>1358</v>
      </c>
      <c r="J235" s="1708">
        <f>'[10]P167--171écoR11'!J235</f>
        <v>1450</v>
      </c>
      <c r="K235" s="1708">
        <f>'[10]P167--171écoR11'!K235</f>
        <v>1495</v>
      </c>
      <c r="L235" s="285"/>
      <c r="M235" s="139" t="s">
        <v>326</v>
      </c>
    </row>
    <row r="236" spans="1:13" ht="12.95" customHeight="1">
      <c r="A236" s="237"/>
      <c r="B236" s="1463"/>
      <c r="C236" s="1463"/>
      <c r="D236" s="1463"/>
      <c r="E236" s="1463"/>
      <c r="F236" s="1463"/>
      <c r="G236" s="1463"/>
      <c r="H236" s="1463"/>
      <c r="I236" s="1463"/>
      <c r="J236" s="1463"/>
      <c r="K236" s="1463"/>
      <c r="L236" s="1139"/>
      <c r="M236" s="901"/>
    </row>
    <row r="237" spans="1:13" ht="12.95" customHeight="1">
      <c r="A237" s="121" t="s">
        <v>1224</v>
      </c>
      <c r="B237" s="1131"/>
      <c r="C237" s="1131"/>
      <c r="D237" s="1131"/>
      <c r="E237" s="1131"/>
      <c r="F237" s="1131"/>
      <c r="G237" s="1131"/>
      <c r="H237" s="1131"/>
      <c r="I237" s="1131"/>
      <c r="J237" s="1683"/>
      <c r="K237" s="1683"/>
      <c r="L237" s="1683"/>
      <c r="M237" s="1103" t="s">
        <v>1235</v>
      </c>
    </row>
    <row r="238" spans="1:13" ht="18" customHeight="1" thickBot="1">
      <c r="A238" s="1275" t="s">
        <v>473</v>
      </c>
      <c r="B238" s="1707">
        <f>'[10]P167--171écoR11'!B238</f>
        <v>1391</v>
      </c>
      <c r="C238" s="1707">
        <f>'[10]P167--171écoR11'!C238</f>
        <v>1500</v>
      </c>
      <c r="D238" s="1707">
        <f>'[10]P167--171écoR11'!D238</f>
        <v>1414</v>
      </c>
      <c r="E238" s="1707">
        <f>'[10]P167--171écoR11'!E238</f>
        <v>1450</v>
      </c>
      <c r="F238" s="1707">
        <f>'[10]P167--171écoR11'!F238</f>
        <v>1500</v>
      </c>
      <c r="G238" s="2344">
        <f>'[10]P167--171écoR11'!G238:H238</f>
        <v>1530</v>
      </c>
      <c r="H238" s="2344"/>
      <c r="I238" s="1707">
        <f>'[10]P167--171écoR11'!I238</f>
        <v>1291</v>
      </c>
      <c r="J238" s="1707">
        <f>'[10]P167--171écoR11'!J238</f>
        <v>1500</v>
      </c>
      <c r="K238" s="1707">
        <f>'[10]P167--171écoR11'!K238</f>
        <v>1500</v>
      </c>
      <c r="L238" s="1277"/>
      <c r="M238" s="1207" t="s">
        <v>326</v>
      </c>
    </row>
    <row r="239" spans="1:13" ht="12.95" customHeight="1" thickTop="1">
      <c r="A239" s="989" t="s">
        <v>1097</v>
      </c>
      <c r="B239" s="990"/>
      <c r="C239" s="990"/>
      <c r="D239" s="990"/>
      <c r="E239" s="990"/>
      <c r="F239" s="990"/>
      <c r="G239" s="990"/>
      <c r="H239" s="990"/>
      <c r="I239" s="990"/>
      <c r="J239" s="990"/>
      <c r="K239" s="991"/>
      <c r="L239" s="991"/>
      <c r="M239" s="991" t="s">
        <v>604</v>
      </c>
    </row>
    <row r="240" spans="1:13" ht="7.5" customHeight="1" thickBot="1">
      <c r="A240" s="893"/>
      <c r="B240" s="892"/>
      <c r="C240" s="892"/>
      <c r="D240" s="892"/>
      <c r="E240" s="892"/>
      <c r="F240" s="892"/>
      <c r="G240" s="892"/>
      <c r="H240" s="892"/>
      <c r="I240" s="892"/>
      <c r="J240" s="892"/>
      <c r="K240" s="892"/>
      <c r="L240" s="892"/>
      <c r="M240" s="892"/>
    </row>
    <row r="241" spans="1:13" ht="13.5" customHeight="1" thickTop="1">
      <c r="A241" s="5"/>
    </row>
    <row r="242" spans="1:13" ht="18" customHeight="1"/>
    <row r="243" spans="1:13" ht="18" customHeight="1">
      <c r="A243" s="431" t="s">
        <v>666</v>
      </c>
      <c r="B243" s="427"/>
      <c r="C243" s="263"/>
      <c r="K243" s="427"/>
      <c r="L243" s="427"/>
      <c r="M243" s="428" t="s">
        <v>667</v>
      </c>
    </row>
    <row r="244" spans="1:13" ht="18" customHeight="1" thickBot="1">
      <c r="A244" s="103" t="s">
        <v>1240</v>
      </c>
      <c r="J244" s="104"/>
      <c r="K244" s="24"/>
      <c r="L244" s="24"/>
      <c r="M244" s="235" t="s">
        <v>1241</v>
      </c>
    </row>
    <row r="245" spans="1:13" ht="15.95" customHeight="1" thickTop="1">
      <c r="A245" s="1241"/>
      <c r="B245" s="1249" t="s">
        <v>347</v>
      </c>
      <c r="C245" s="1249" t="s">
        <v>351</v>
      </c>
      <c r="D245" s="1250" t="s">
        <v>478</v>
      </c>
      <c r="E245" s="1251" t="s">
        <v>341</v>
      </c>
      <c r="F245" s="1251" t="s">
        <v>342</v>
      </c>
      <c r="G245" s="1251" t="s">
        <v>343</v>
      </c>
      <c r="H245" s="1249" t="s">
        <v>344</v>
      </c>
      <c r="I245" s="1249" t="s">
        <v>345</v>
      </c>
      <c r="J245" s="1251" t="s">
        <v>346</v>
      </c>
      <c r="K245" s="1681" t="s">
        <v>350</v>
      </c>
      <c r="L245" s="1249" t="s">
        <v>479</v>
      </c>
      <c r="M245" s="1249"/>
    </row>
    <row r="246" spans="1:13" ht="15.95" customHeight="1">
      <c r="A246" s="237"/>
      <c r="B246" s="1684" t="s">
        <v>4</v>
      </c>
      <c r="C246" s="1684" t="s">
        <v>34</v>
      </c>
      <c r="D246" s="238" t="s">
        <v>480</v>
      </c>
      <c r="E246" s="1684" t="s">
        <v>369</v>
      </c>
      <c r="F246" s="1684" t="s">
        <v>368</v>
      </c>
      <c r="G246" s="1684" t="s">
        <v>367</v>
      </c>
      <c r="H246" s="1684" t="s">
        <v>366</v>
      </c>
      <c r="I246" s="1684" t="s">
        <v>365</v>
      </c>
      <c r="J246" s="1684" t="s">
        <v>364</v>
      </c>
      <c r="K246" s="1684" t="s">
        <v>349</v>
      </c>
      <c r="L246" s="167" t="s">
        <v>481</v>
      </c>
      <c r="M246" s="167"/>
    </row>
    <row r="247" spans="1:13" ht="15" customHeight="1">
      <c r="A247" s="46" t="s">
        <v>1222</v>
      </c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74" t="s">
        <v>1234</v>
      </c>
    </row>
    <row r="248" spans="1:13" ht="18" customHeight="1">
      <c r="A248" s="240" t="s">
        <v>173</v>
      </c>
      <c r="B248" s="454">
        <f>'[4]P167--171écoR11'!B248</f>
        <v>77</v>
      </c>
      <c r="C248" s="454" t="str">
        <f>'[4]P167--171écoR11'!C248</f>
        <v>-</v>
      </c>
      <c r="D248" s="454">
        <f>'[4]P167--171écoR11'!D248</f>
        <v>2</v>
      </c>
      <c r="E248" s="454">
        <f>'[4]P167--171écoR11'!E248</f>
        <v>21</v>
      </c>
      <c r="F248" s="454">
        <f>'[4]P167--171écoR11'!F248</f>
        <v>2</v>
      </c>
      <c r="G248" s="454">
        <f>'[4]P167--171écoR11'!G248</f>
        <v>1</v>
      </c>
      <c r="H248" s="454">
        <f>'[4]P167--171écoR11'!H248</f>
        <v>7</v>
      </c>
      <c r="I248" s="454">
        <f>'[4]P167--171écoR11'!I248</f>
        <v>1</v>
      </c>
      <c r="J248" s="454">
        <f>'[4]P167--171écoR11'!J248</f>
        <v>9</v>
      </c>
      <c r="K248" s="454">
        <f>'[4]P167--171écoR11'!K248</f>
        <v>11</v>
      </c>
      <c r="L248" s="454">
        <f>'[4]P167--171écoR11'!L248</f>
        <v>23</v>
      </c>
      <c r="M248" s="239" t="s">
        <v>348</v>
      </c>
    </row>
    <row r="249" spans="1:13" ht="15" customHeight="1">
      <c r="A249" s="237"/>
      <c r="B249" s="1463"/>
      <c r="C249" s="1463"/>
      <c r="D249" s="1463"/>
      <c r="E249" s="1463"/>
      <c r="F249" s="1463"/>
      <c r="G249" s="1463"/>
      <c r="H249" s="1463"/>
      <c r="I249" s="1463"/>
      <c r="J249" s="1463"/>
      <c r="K249" s="1463"/>
      <c r="L249" s="1139"/>
      <c r="M249" s="901"/>
    </row>
    <row r="250" spans="1:13" ht="15" customHeight="1">
      <c r="A250" s="121" t="s">
        <v>1224</v>
      </c>
      <c r="B250" s="1131"/>
      <c r="C250" s="1131"/>
      <c r="D250" s="1131"/>
      <c r="E250" s="1131"/>
      <c r="F250" s="1131"/>
      <c r="G250" s="1131"/>
      <c r="H250" s="1131"/>
      <c r="I250" s="1131"/>
      <c r="J250" s="1683"/>
      <c r="K250" s="1683"/>
      <c r="L250" s="1683"/>
      <c r="M250" s="1103" t="s">
        <v>1235</v>
      </c>
    </row>
    <row r="251" spans="1:13" ht="18" customHeight="1" thickBot="1">
      <c r="A251" s="1272" t="s">
        <v>173</v>
      </c>
      <c r="B251" s="1273">
        <f>'[4]P167--171écoR11'!B251</f>
        <v>79</v>
      </c>
      <c r="C251" s="1273">
        <f>'[4]P167--171écoR11'!C251</f>
        <v>1</v>
      </c>
      <c r="D251" s="1273">
        <f>'[4]P167--171écoR11'!D251</f>
        <v>2</v>
      </c>
      <c r="E251" s="1273">
        <f>'[4]P167--171écoR11'!E251</f>
        <v>21</v>
      </c>
      <c r="F251" s="1273">
        <f>'[4]P167--171écoR11'!F251</f>
        <v>3</v>
      </c>
      <c r="G251" s="1273">
        <f>'[4]P167--171écoR11'!G251</f>
        <v>1</v>
      </c>
      <c r="H251" s="1273">
        <f>'[4]P167--171écoR11'!H251</f>
        <v>7</v>
      </c>
      <c r="I251" s="1273">
        <f>'[4]P167--171écoR11'!I251</f>
        <v>1</v>
      </c>
      <c r="J251" s="1273">
        <f>'[4]P167--171écoR11'!J251</f>
        <v>9</v>
      </c>
      <c r="K251" s="1273">
        <f>'[4]P167--171écoR11'!K251</f>
        <v>11</v>
      </c>
      <c r="L251" s="1273">
        <f>'[4]P167--171écoR11'!L251</f>
        <v>23</v>
      </c>
      <c r="M251" s="1274" t="s">
        <v>348</v>
      </c>
    </row>
    <row r="252" spans="1:13" ht="15" customHeight="1" thickTop="1">
      <c r="A252" s="98" t="s">
        <v>414</v>
      </c>
      <c r="M252" s="81" t="s">
        <v>413</v>
      </c>
    </row>
    <row r="253" spans="1:13" ht="18" customHeight="1"/>
    <row r="254" spans="1:13" ht="18" customHeight="1">
      <c r="A254" s="431" t="s">
        <v>668</v>
      </c>
      <c r="B254" s="430"/>
      <c r="C254" s="20"/>
      <c r="D254" s="7"/>
      <c r="E254" s="7"/>
      <c r="F254" s="7"/>
      <c r="G254" s="7"/>
      <c r="K254" s="427"/>
      <c r="L254" s="427"/>
      <c r="M254" s="428" t="s">
        <v>669</v>
      </c>
    </row>
    <row r="255" spans="1:13" ht="18" customHeight="1">
      <c r="A255" s="28"/>
      <c r="B255" s="263"/>
      <c r="C255" s="20"/>
      <c r="D255" s="20"/>
      <c r="E255" s="20"/>
      <c r="F255" s="20"/>
      <c r="G255" s="20"/>
      <c r="H255" s="263"/>
      <c r="I255" s="263"/>
      <c r="J255" s="263"/>
      <c r="K255" s="263"/>
      <c r="L255" s="263"/>
      <c r="M255" s="263"/>
    </row>
    <row r="256" spans="1:13" ht="18" customHeight="1">
      <c r="A256" s="18" t="s">
        <v>991</v>
      </c>
      <c r="B256" s="7"/>
      <c r="C256" s="7"/>
      <c r="D256" s="7"/>
      <c r="E256" s="7"/>
      <c r="F256" s="7"/>
      <c r="G256" s="7"/>
      <c r="M256" s="151" t="s">
        <v>992</v>
      </c>
    </row>
    <row r="257" spans="1:13" ht="18" customHeight="1" thickBot="1">
      <c r="A257" s="294" t="s">
        <v>149</v>
      </c>
      <c r="B257" s="7"/>
      <c r="C257" s="7"/>
      <c r="D257" s="7"/>
      <c r="E257" s="7"/>
      <c r="F257" s="7"/>
      <c r="M257" s="265" t="s">
        <v>340</v>
      </c>
    </row>
    <row r="258" spans="1:13" ht="15" customHeight="1" thickTop="1">
      <c r="A258" s="1218"/>
      <c r="B258" s="1218"/>
      <c r="C258" s="1218"/>
      <c r="D258" s="1218"/>
      <c r="E258" s="2384">
        <v>2017</v>
      </c>
      <c r="F258" s="2335"/>
      <c r="G258" s="2335"/>
      <c r="H258" s="2384">
        <v>2016</v>
      </c>
      <c r="I258" s="2335"/>
      <c r="J258" s="1218"/>
      <c r="K258" s="1219"/>
      <c r="L258" s="1219"/>
      <c r="M258" s="1218"/>
    </row>
    <row r="259" spans="1:13" ht="15" customHeight="1">
      <c r="A259" s="232"/>
      <c r="B259" s="69"/>
      <c r="C259" s="745"/>
      <c r="D259" s="121"/>
      <c r="E259" s="2385"/>
      <c r="F259" s="2336"/>
      <c r="G259" s="2336"/>
      <c r="H259" s="2385"/>
      <c r="I259" s="2336"/>
      <c r="J259" s="69"/>
      <c r="K259" s="232"/>
      <c r="L259" s="232"/>
      <c r="M259" s="142"/>
    </row>
    <row r="260" spans="1:13" ht="18" customHeight="1">
      <c r="A260" s="31" t="s">
        <v>150</v>
      </c>
      <c r="B260" s="171"/>
      <c r="C260" s="172"/>
      <c r="D260" s="31"/>
      <c r="E260" s="1913">
        <v>125.5</v>
      </c>
      <c r="F260" s="140"/>
      <c r="G260" s="140"/>
      <c r="H260" s="140">
        <v>123.9</v>
      </c>
      <c r="I260" s="140"/>
      <c r="J260" s="173"/>
      <c r="K260" s="31"/>
      <c r="L260" s="31"/>
      <c r="M260" s="174" t="s">
        <v>352</v>
      </c>
    </row>
    <row r="261" spans="1:13" ht="18" customHeight="1">
      <c r="A261" s="22" t="s">
        <v>151</v>
      </c>
      <c r="B261" s="64"/>
      <c r="C261" s="51"/>
      <c r="D261" s="22"/>
      <c r="E261" s="1913">
        <v>127.9</v>
      </c>
      <c r="F261" s="63"/>
      <c r="G261" s="63"/>
      <c r="H261" s="63">
        <v>124.9</v>
      </c>
      <c r="I261" s="63"/>
      <c r="J261" s="77"/>
      <c r="K261" s="22"/>
      <c r="L261" s="22"/>
      <c r="M261" s="169" t="s">
        <v>353</v>
      </c>
    </row>
    <row r="262" spans="1:13" ht="18" customHeight="1">
      <c r="A262" s="22" t="s">
        <v>152</v>
      </c>
      <c r="B262" s="64"/>
      <c r="C262" s="51"/>
      <c r="D262" s="22"/>
      <c r="E262" s="1913">
        <v>125.4</v>
      </c>
      <c r="F262" s="63"/>
      <c r="G262" s="63"/>
      <c r="H262" s="63">
        <v>119.2</v>
      </c>
      <c r="I262" s="63"/>
      <c r="J262" s="77"/>
      <c r="K262" s="22"/>
      <c r="L262" s="22"/>
      <c r="M262" s="169" t="s">
        <v>354</v>
      </c>
    </row>
    <row r="263" spans="1:13" ht="18" customHeight="1">
      <c r="A263" s="22" t="s">
        <v>153</v>
      </c>
      <c r="B263" s="64"/>
      <c r="C263" s="51"/>
      <c r="D263" s="22"/>
      <c r="E263" s="1913">
        <v>114.3</v>
      </c>
      <c r="F263" s="63"/>
      <c r="G263" s="63"/>
      <c r="H263" s="63">
        <v>113.5</v>
      </c>
      <c r="I263" s="63"/>
      <c r="J263" s="77"/>
      <c r="K263" s="22"/>
      <c r="L263" s="22"/>
      <c r="M263" s="168" t="s">
        <v>355</v>
      </c>
    </row>
    <row r="264" spans="1:13" ht="18" customHeight="1">
      <c r="A264" s="22" t="s">
        <v>154</v>
      </c>
      <c r="B264" s="64"/>
      <c r="C264" s="51"/>
      <c r="D264" s="22"/>
      <c r="E264" s="1913">
        <v>108.7</v>
      </c>
      <c r="F264" s="63"/>
      <c r="G264" s="63"/>
      <c r="H264" s="63">
        <v>110.1</v>
      </c>
      <c r="I264" s="63"/>
      <c r="J264" s="77"/>
      <c r="K264" s="38"/>
      <c r="L264" s="38"/>
      <c r="M264" s="170" t="s">
        <v>356</v>
      </c>
    </row>
    <row r="265" spans="1:13" ht="18" customHeight="1">
      <c r="A265" s="22" t="s">
        <v>47</v>
      </c>
      <c r="B265" s="64"/>
      <c r="C265" s="51"/>
      <c r="D265" s="22"/>
      <c r="E265" s="1913">
        <v>98.7</v>
      </c>
      <c r="F265" s="63"/>
      <c r="G265" s="63"/>
      <c r="H265" s="63">
        <v>98.6</v>
      </c>
      <c r="I265" s="63"/>
      <c r="J265" s="77"/>
      <c r="K265" s="22"/>
      <c r="L265" s="22"/>
      <c r="M265" s="169" t="s">
        <v>324</v>
      </c>
    </row>
    <row r="266" spans="1:13" ht="18" customHeight="1">
      <c r="A266" s="22" t="s">
        <v>155</v>
      </c>
      <c r="B266" s="64"/>
      <c r="C266" s="51"/>
      <c r="D266" s="22"/>
      <c r="E266" s="1913">
        <v>119.9</v>
      </c>
      <c r="F266" s="63"/>
      <c r="G266" s="63"/>
      <c r="H266" s="63">
        <v>113.2</v>
      </c>
      <c r="I266" s="63"/>
      <c r="J266" s="77"/>
      <c r="K266" s="22"/>
      <c r="L266" s="22"/>
      <c r="M266" s="168" t="s">
        <v>357</v>
      </c>
    </row>
    <row r="267" spans="1:13" ht="18" customHeight="1">
      <c r="A267" s="22" t="s">
        <v>156</v>
      </c>
      <c r="B267" s="64"/>
      <c r="C267" s="51"/>
      <c r="D267" s="22"/>
      <c r="E267" s="1913">
        <v>56.8</v>
      </c>
      <c r="F267" s="63"/>
      <c r="G267" s="63"/>
      <c r="H267" s="63">
        <v>57.9</v>
      </c>
      <c r="I267" s="63"/>
      <c r="J267" s="77"/>
      <c r="K267" s="22"/>
      <c r="L267" s="22"/>
      <c r="M267" s="169" t="s">
        <v>358</v>
      </c>
    </row>
    <row r="268" spans="1:13" ht="18" customHeight="1">
      <c r="A268" s="22" t="s">
        <v>60</v>
      </c>
      <c r="B268" s="64"/>
      <c r="C268" s="51"/>
      <c r="D268" s="22"/>
      <c r="E268" s="1913">
        <v>88.3</v>
      </c>
      <c r="F268" s="63"/>
      <c r="G268" s="63"/>
      <c r="H268" s="63">
        <v>88.8</v>
      </c>
      <c r="I268" s="63"/>
      <c r="J268" s="77"/>
      <c r="K268" s="22"/>
      <c r="L268" s="22"/>
      <c r="M268" s="169" t="s">
        <v>359</v>
      </c>
    </row>
    <row r="269" spans="1:13" ht="18" customHeight="1">
      <c r="A269" s="22" t="s">
        <v>157</v>
      </c>
      <c r="B269" s="63"/>
      <c r="C269" s="51"/>
      <c r="D269" s="22"/>
      <c r="E269" s="1913">
        <v>139.1</v>
      </c>
      <c r="F269" s="63"/>
      <c r="G269" s="63"/>
      <c r="H269" s="63">
        <v>135.1</v>
      </c>
      <c r="I269" s="63"/>
      <c r="J269" s="77"/>
      <c r="K269" s="22"/>
      <c r="L269" s="22"/>
      <c r="M269" s="168" t="s">
        <v>325</v>
      </c>
    </row>
    <row r="270" spans="1:13" ht="18" customHeight="1">
      <c r="A270" s="22" t="s">
        <v>158</v>
      </c>
      <c r="B270" s="63"/>
      <c r="C270" s="51"/>
      <c r="D270" s="22"/>
      <c r="E270" s="1913">
        <v>146.19999999999999</v>
      </c>
      <c r="F270" s="63"/>
      <c r="G270" s="63"/>
      <c r="H270" s="63">
        <v>136.9</v>
      </c>
      <c r="I270" s="63"/>
      <c r="J270" s="77"/>
      <c r="K270" s="22"/>
      <c r="L270" s="22"/>
      <c r="M270" s="169" t="s">
        <v>360</v>
      </c>
    </row>
    <row r="271" spans="1:13" ht="18" customHeight="1">
      <c r="A271" s="22" t="s">
        <v>159</v>
      </c>
      <c r="B271" s="63"/>
      <c r="C271" s="51"/>
      <c r="D271" s="22"/>
      <c r="E271" s="1913">
        <v>131.19999999999999</v>
      </c>
      <c r="F271" s="63"/>
      <c r="G271" s="63"/>
      <c r="H271" s="63">
        <v>125.1</v>
      </c>
      <c r="I271" s="63"/>
      <c r="J271" s="77"/>
      <c r="K271" s="22"/>
      <c r="L271" s="22"/>
      <c r="M271" s="168" t="s">
        <v>361</v>
      </c>
    </row>
    <row r="272" spans="1:13" ht="18" customHeight="1">
      <c r="A272" s="46" t="s">
        <v>61</v>
      </c>
      <c r="B272" s="188"/>
      <c r="C272" s="62"/>
      <c r="D272" s="46"/>
      <c r="E272" s="1912">
        <v>118.9</v>
      </c>
      <c r="F272" s="188"/>
      <c r="G272" s="188"/>
      <c r="H272" s="188">
        <v>116.5</v>
      </c>
      <c r="I272" s="188"/>
      <c r="J272" s="189"/>
      <c r="K272" s="46"/>
      <c r="L272" s="46"/>
      <c r="M272" s="190" t="s">
        <v>362</v>
      </c>
    </row>
    <row r="273" spans="1:13" ht="18" customHeight="1" thickBot="1">
      <c r="A273" s="1183" t="s">
        <v>62</v>
      </c>
      <c r="B273" s="1388"/>
      <c r="C273" s="1390"/>
      <c r="D273" s="1183"/>
      <c r="E273" s="1910">
        <v>117.9</v>
      </c>
      <c r="F273" s="1691"/>
      <c r="G273" s="1691"/>
      <c r="H273" s="1691">
        <v>117.1</v>
      </c>
      <c r="I273" s="1691"/>
      <c r="J273" s="1271"/>
      <c r="K273" s="1183"/>
      <c r="L273" s="1183"/>
      <c r="M273" s="1183" t="s">
        <v>363</v>
      </c>
    </row>
    <row r="274" spans="1:13" ht="15" customHeight="1" thickTop="1">
      <c r="A274" s="103" t="s">
        <v>1097</v>
      </c>
      <c r="B274" s="102"/>
      <c r="C274" s="102"/>
      <c r="D274" s="102"/>
      <c r="E274" s="102"/>
      <c r="F274" s="102"/>
      <c r="G274" s="102"/>
      <c r="H274" s="102"/>
      <c r="I274" s="102"/>
      <c r="J274" s="102"/>
      <c r="M274" s="81" t="s">
        <v>604</v>
      </c>
    </row>
    <row r="275" spans="1:13" ht="18" customHeight="1"/>
    <row r="276" spans="1:13" ht="18" customHeight="1">
      <c r="A276" s="431" t="s">
        <v>672</v>
      </c>
      <c r="B276" s="429"/>
      <c r="C276" s="28"/>
      <c r="K276" s="427"/>
      <c r="L276" s="427"/>
      <c r="M276" s="428" t="s">
        <v>673</v>
      </c>
    </row>
    <row r="277" spans="1:13" ht="18" customHeight="1">
      <c r="A277" s="28"/>
      <c r="B277" s="28"/>
      <c r="C277" s="28"/>
      <c r="D277" s="263"/>
      <c r="E277" s="263"/>
      <c r="F277" s="263"/>
      <c r="G277" s="263"/>
      <c r="H277" s="263"/>
      <c r="I277" s="263"/>
      <c r="J277" s="263"/>
      <c r="K277" s="263"/>
      <c r="L277" s="263"/>
    </row>
    <row r="278" spans="1:13" ht="18" customHeight="1">
      <c r="A278" s="530" t="s">
        <v>993</v>
      </c>
      <c r="B278" s="530"/>
      <c r="C278" s="530"/>
      <c r="D278" s="530"/>
      <c r="E278" s="530"/>
      <c r="F278" s="530"/>
      <c r="G278" s="530"/>
      <c r="H278" s="530"/>
      <c r="I278" s="530"/>
      <c r="J278" s="530"/>
      <c r="K278" s="530"/>
      <c r="L278" s="530"/>
      <c r="M278" s="107" t="s">
        <v>371</v>
      </c>
    </row>
    <row r="279" spans="1:13" ht="18" customHeight="1" thickBot="1">
      <c r="A279" s="76" t="s">
        <v>994</v>
      </c>
      <c r="M279" s="151" t="s">
        <v>389</v>
      </c>
    </row>
    <row r="280" spans="1:13" ht="15" customHeight="1" thickTop="1">
      <c r="A280" s="1257"/>
      <c r="B280" s="1257"/>
      <c r="C280" s="1257"/>
      <c r="D280" s="1258"/>
      <c r="E280" s="2346" t="s">
        <v>432</v>
      </c>
      <c r="F280" s="2346"/>
      <c r="G280" s="1259"/>
      <c r="H280" s="2345" t="s">
        <v>475</v>
      </c>
      <c r="I280" s="2345"/>
      <c r="J280" s="1260"/>
      <c r="K280" s="1259"/>
      <c r="L280" s="1259"/>
      <c r="M280" s="1259"/>
    </row>
    <row r="281" spans="1:13" ht="15" customHeight="1">
      <c r="A281" s="1252"/>
      <c r="B281" s="1252"/>
      <c r="C281" s="1252"/>
      <c r="D281" s="1253"/>
      <c r="E281" s="1253"/>
      <c r="F281" s="1254" t="s">
        <v>179</v>
      </c>
      <c r="G281" s="1255"/>
      <c r="H281" s="1256" t="s">
        <v>476</v>
      </c>
      <c r="I281" s="1256"/>
      <c r="J281" s="1256"/>
      <c r="K281" s="1255"/>
      <c r="L281" s="1255"/>
      <c r="M281" s="1255"/>
    </row>
    <row r="282" spans="1:13" ht="15" customHeight="1">
      <c r="A282" s="1516"/>
      <c r="B282" s="1516"/>
      <c r="C282" s="1516"/>
      <c r="D282" s="1097"/>
      <c r="E282" s="1097">
        <v>2017</v>
      </c>
      <c r="F282" s="1097">
        <v>2016</v>
      </c>
      <c r="G282" s="1097"/>
      <c r="H282" s="1097">
        <v>2017</v>
      </c>
      <c r="I282" s="1097">
        <v>2016</v>
      </c>
      <c r="J282" s="269"/>
      <c r="K282" s="269"/>
      <c r="L282" s="269"/>
      <c r="M282" s="269"/>
    </row>
    <row r="283" spans="1:13" ht="18" customHeight="1">
      <c r="A283" s="239" t="s">
        <v>131</v>
      </c>
      <c r="B283" s="239"/>
      <c r="C283" s="239"/>
      <c r="D283" s="297"/>
      <c r="E283" s="298">
        <f>'[1]P167--171écoR11'!E283</f>
        <v>0.14198157756111204</v>
      </c>
      <c r="F283" s="1819">
        <f>'[1]P167--171écoR11'!F283</f>
        <v>0.15315397117084192</v>
      </c>
      <c r="G283" s="299"/>
      <c r="H283" s="297">
        <f>'[1]P167--171écoR11'!H283</f>
        <v>170.50851612469063</v>
      </c>
      <c r="I283" s="1556">
        <f>'[1]P167--171écoR11'!I283</f>
        <v>169.31018358965403</v>
      </c>
      <c r="J283" s="239"/>
      <c r="K283" s="239"/>
      <c r="L283" s="239"/>
      <c r="M283" s="139" t="s">
        <v>372</v>
      </c>
    </row>
    <row r="284" spans="1:13" ht="18" customHeight="1">
      <c r="A284" s="239" t="s">
        <v>132</v>
      </c>
      <c r="B284" s="239"/>
      <c r="C284" s="239"/>
      <c r="D284" s="297"/>
      <c r="E284" s="298">
        <f>'[1]P167--171écoR11'!E284</f>
        <v>19.642597178192901</v>
      </c>
      <c r="F284" s="1819">
        <f>'[1]P167--171écoR11'!F284</f>
        <v>16.709294156964653</v>
      </c>
      <c r="G284" s="299"/>
      <c r="H284" s="297">
        <f>'[1]P167--171écoR11'!H284</f>
        <v>2224.9169823739098</v>
      </c>
      <c r="I284" s="1556">
        <f>'[1]P167--171écoR11'!I284</f>
        <v>1838.8578219739597</v>
      </c>
      <c r="J284" s="239"/>
      <c r="K284" s="239"/>
      <c r="L284" s="239"/>
      <c r="M284" s="176" t="s">
        <v>373</v>
      </c>
    </row>
    <row r="285" spans="1:13" ht="18" customHeight="1">
      <c r="A285" s="239" t="s">
        <v>133</v>
      </c>
      <c r="B285" s="239"/>
      <c r="C285" s="239"/>
      <c r="D285" s="297"/>
      <c r="E285" s="298">
        <f>'[1]P167--171écoR11'!E285</f>
        <v>2.0306468581332133</v>
      </c>
      <c r="F285" s="1819">
        <f>'[1]P167--171écoR11'!F285</f>
        <v>1.9055941543103634</v>
      </c>
      <c r="G285" s="299"/>
      <c r="H285" s="297">
        <f>'[1]P167--171écoR11'!H285</f>
        <v>3644.8689650690494</v>
      </c>
      <c r="I285" s="1556">
        <f>'[1]P167--171écoR11'!I285</f>
        <v>3420.4081153963011</v>
      </c>
      <c r="J285" s="239"/>
      <c r="K285" s="239"/>
      <c r="L285" s="239"/>
      <c r="M285" s="176" t="s">
        <v>374</v>
      </c>
    </row>
    <row r="286" spans="1:13" ht="18" customHeight="1">
      <c r="A286" s="239" t="s">
        <v>134</v>
      </c>
      <c r="B286" s="239"/>
      <c r="C286" s="239"/>
      <c r="D286" s="297"/>
      <c r="E286" s="298">
        <f>'[1]P167--171écoR11'!E286</f>
        <v>0.40233372300949322</v>
      </c>
      <c r="F286" s="1819">
        <f>'[1]P167--171écoR11'!F286</f>
        <v>0.14047176286991261</v>
      </c>
      <c r="G286" s="299"/>
      <c r="H286" s="297">
        <f>'[1]P167--171écoR11'!H286</f>
        <v>108.71459529439518</v>
      </c>
      <c r="I286" s="1556">
        <f>'[1]P167--171écoR11'!I286</f>
        <v>35.089846364904176</v>
      </c>
      <c r="J286" s="239"/>
      <c r="K286" s="239"/>
      <c r="L286" s="239"/>
      <c r="M286" s="176" t="s">
        <v>375</v>
      </c>
    </row>
    <row r="287" spans="1:13" ht="18" customHeight="1">
      <c r="A287" s="239" t="s">
        <v>135</v>
      </c>
      <c r="B287" s="239"/>
      <c r="C287" s="239"/>
      <c r="D287" s="297"/>
      <c r="E287" s="298">
        <f>'[1]P167--171écoR11'!E287</f>
        <v>1.9412686839737365</v>
      </c>
      <c r="F287" s="1819">
        <f>'[1]P167--171écoR11'!F287</f>
        <v>1.7802786502891366</v>
      </c>
      <c r="G287" s="299"/>
      <c r="H287" s="297">
        <f>'[1]P167--171écoR11'!H287</f>
        <v>1158.8403408981226</v>
      </c>
      <c r="I287" s="1556">
        <f>'[1]P167--171écoR11'!I287</f>
        <v>1030.336268854838</v>
      </c>
      <c r="J287" s="239"/>
      <c r="K287" s="239"/>
      <c r="L287" s="239"/>
      <c r="M287" s="176" t="s">
        <v>376</v>
      </c>
    </row>
    <row r="288" spans="1:13" ht="18" customHeight="1">
      <c r="A288" s="239" t="s">
        <v>136</v>
      </c>
      <c r="B288" s="239"/>
      <c r="C288" s="239"/>
      <c r="D288" s="297"/>
      <c r="E288" s="298">
        <f>'[1]P167--171écoR11'!E288</f>
        <v>1.5460601038644894</v>
      </c>
      <c r="F288" s="1819">
        <f>'[1]P167--171écoR11'!F288</f>
        <v>1.3862561276795202</v>
      </c>
      <c r="G288" s="299"/>
      <c r="H288" s="297">
        <f>'[1]P167--171écoR11'!H288</f>
        <v>1298.8605538575953</v>
      </c>
      <c r="I288" s="1556">
        <f>'[1]P167--171écoR11'!I288</f>
        <v>1133.6109484099277</v>
      </c>
      <c r="J288" s="239"/>
      <c r="K288" s="239"/>
      <c r="L288" s="239"/>
      <c r="M288" s="176" t="s">
        <v>383</v>
      </c>
    </row>
    <row r="289" spans="1:13" ht="18" customHeight="1">
      <c r="A289" s="239" t="s">
        <v>137</v>
      </c>
      <c r="B289" s="239"/>
      <c r="C289" s="239"/>
      <c r="D289" s="297"/>
      <c r="E289" s="298">
        <f>'[1]P167--171écoR11'!E289</f>
        <v>0.52814276471555366</v>
      </c>
      <c r="F289" s="1819">
        <f>'[1]P167--171écoR11'!F289</f>
        <v>0.47008237532298108</v>
      </c>
      <c r="G289" s="299"/>
      <c r="H289" s="297">
        <f>'[1]P167--171écoR11'!H289</f>
        <v>140.79757964551945</v>
      </c>
      <c r="I289" s="1556">
        <f>'[1]P167--171écoR11'!I289</f>
        <v>105.69802209137229</v>
      </c>
      <c r="J289" s="239"/>
      <c r="K289" s="239"/>
      <c r="L289" s="239"/>
      <c r="M289" s="176" t="s">
        <v>377</v>
      </c>
    </row>
    <row r="290" spans="1:13" ht="18" customHeight="1">
      <c r="A290" s="239" t="s">
        <v>138</v>
      </c>
      <c r="B290" s="239"/>
      <c r="C290" s="239"/>
      <c r="D290" s="297"/>
      <c r="E290" s="298">
        <f>'[1]P167--171écoR11'!E290</f>
        <v>0.74618039085523058</v>
      </c>
      <c r="F290" s="1819">
        <f>'[1]P167--171écoR11'!F290</f>
        <v>0.7383893362947811</v>
      </c>
      <c r="G290" s="299"/>
      <c r="H290" s="297">
        <f>'[1]P167--171écoR11'!H290</f>
        <v>463.17317743999087</v>
      </c>
      <c r="I290" s="1556">
        <f>'[1]P167--171écoR11'!I290</f>
        <v>437.39230724757647</v>
      </c>
      <c r="J290" s="239"/>
      <c r="K290" s="239"/>
      <c r="L290" s="239"/>
      <c r="M290" s="176" t="s">
        <v>384</v>
      </c>
    </row>
    <row r="291" spans="1:13" ht="18" customHeight="1">
      <c r="A291" s="239" t="s">
        <v>139</v>
      </c>
      <c r="B291" s="239"/>
      <c r="C291" s="239"/>
      <c r="D291" s="297"/>
      <c r="E291" s="298">
        <f>'[1]P167--171écoR11'!E291</f>
        <v>0.49721825089179145</v>
      </c>
      <c r="F291" s="1819">
        <f>'[1]P167--171écoR11'!F291</f>
        <v>0.47010971769800108</v>
      </c>
      <c r="G291" s="299"/>
      <c r="H291" s="297">
        <f>'[1]P167--171écoR11'!H291</f>
        <v>241.0116305722691</v>
      </c>
      <c r="I291" s="1556">
        <f>'[1]P167--171écoR11'!I291</f>
        <v>219.08053064162252</v>
      </c>
      <c r="J291" s="239"/>
      <c r="K291" s="239"/>
      <c r="L291" s="239"/>
      <c r="M291" s="176" t="s">
        <v>378</v>
      </c>
    </row>
    <row r="292" spans="1:13" ht="18" customHeight="1">
      <c r="A292" s="239" t="s">
        <v>140</v>
      </c>
      <c r="B292" s="239"/>
      <c r="C292" s="239"/>
      <c r="D292" s="300"/>
      <c r="E292" s="298">
        <f>'[1]P167--171écoR11'!E292</f>
        <v>1.3807704214782259</v>
      </c>
      <c r="F292" s="1819">
        <f>'[1]P167--171écoR11'!F292</f>
        <v>1.248501366214124</v>
      </c>
      <c r="G292" s="299"/>
      <c r="H292" s="1556">
        <f>'[1]P167--171écoR11'!H292</f>
        <v>1586.2014447857564</v>
      </c>
      <c r="I292" s="1556">
        <f>'[1]P167--171écoR11'!I292</f>
        <v>1366.2600150754402</v>
      </c>
      <c r="J292" s="239"/>
      <c r="K292" s="239"/>
      <c r="L292" s="239"/>
      <c r="M292" s="176" t="s">
        <v>379</v>
      </c>
    </row>
    <row r="293" spans="1:13" ht="18" customHeight="1">
      <c r="A293" s="239" t="s">
        <v>141</v>
      </c>
      <c r="B293" s="239"/>
      <c r="C293" s="239"/>
      <c r="D293" s="300"/>
      <c r="E293" s="298">
        <f>'[1]P167--171écoR11'!E293</f>
        <v>4.288464514538723</v>
      </c>
      <c r="F293" s="1819">
        <f>'[1]P167--171écoR11'!F293</f>
        <v>4.2231711795442255</v>
      </c>
      <c r="G293" s="299"/>
      <c r="H293" s="1556">
        <f>'[1]P167--171écoR11'!H293</f>
        <v>4175.07751277432</v>
      </c>
      <c r="I293" s="1556">
        <f>'[1]P167--171écoR11'!I293</f>
        <v>3948.2848337063997</v>
      </c>
      <c r="J293" s="239"/>
      <c r="K293" s="239"/>
      <c r="L293" s="239"/>
      <c r="M293" s="176" t="s">
        <v>380</v>
      </c>
    </row>
    <row r="294" spans="1:13" ht="18" customHeight="1">
      <c r="A294" s="239" t="s">
        <v>142</v>
      </c>
      <c r="B294" s="239"/>
      <c r="C294" s="239"/>
      <c r="D294" s="300"/>
      <c r="E294" s="298">
        <f>'[1]P167--171écoR11'!E294</f>
        <v>2.1769606346852783</v>
      </c>
      <c r="F294" s="1819">
        <f>'[1]P167--171écoR11'!F294</f>
        <v>1.9191286350395216</v>
      </c>
      <c r="G294" s="299"/>
      <c r="H294" s="1556">
        <f>'[1]P167--171écoR11'!H294</f>
        <v>1818.9594583112842</v>
      </c>
      <c r="I294" s="1556">
        <f>'[1]P167--171écoR11'!I294</f>
        <v>1604.4491127520912</v>
      </c>
      <c r="J294" s="239"/>
      <c r="K294" s="239"/>
      <c r="L294" s="239"/>
      <c r="M294" s="176" t="s">
        <v>381</v>
      </c>
    </row>
    <row r="295" spans="1:13" ht="18" customHeight="1">
      <c r="A295" s="239" t="s">
        <v>143</v>
      </c>
      <c r="B295" s="239"/>
      <c r="C295" s="239"/>
      <c r="D295" s="300"/>
      <c r="E295" s="298">
        <f>'[1]P167--171écoR11'!E295</f>
        <v>1.6586125903875113</v>
      </c>
      <c r="F295" s="1819">
        <f>'[1]P167--171écoR11'!F295</f>
        <v>1.6521630712346949</v>
      </c>
      <c r="G295" s="299"/>
      <c r="H295" s="1556">
        <f>'[1]P167--171écoR11'!H295</f>
        <v>237.5299090693955</v>
      </c>
      <c r="I295" s="1556">
        <f>'[1]P167--171écoR11'!I295</f>
        <v>232.5419522762833</v>
      </c>
      <c r="J295" s="239"/>
      <c r="K295" s="239"/>
      <c r="L295" s="239"/>
      <c r="M295" s="176" t="s">
        <v>382</v>
      </c>
    </row>
    <row r="296" spans="1:13" ht="18" customHeight="1">
      <c r="A296" s="74" t="s">
        <v>144</v>
      </c>
      <c r="B296" s="74"/>
      <c r="C296" s="74"/>
      <c r="D296" s="97"/>
      <c r="E296" s="96">
        <f>'[1]P167--171écoR11'!E296</f>
        <v>1.9304092804902424</v>
      </c>
      <c r="F296" s="1970">
        <f>'[1]P167--171écoR11'!F296</f>
        <v>1.7372348134424325</v>
      </c>
      <c r="G296" s="165"/>
      <c r="H296" s="97">
        <f>'[1]P167--171écoR11'!H296</f>
        <v>17269.460666216299</v>
      </c>
      <c r="I296" s="97">
        <f>'[1]P167--171écoR11'!I296</f>
        <v>15541.319958380373</v>
      </c>
      <c r="J296" s="74"/>
      <c r="K296" s="74"/>
      <c r="L296" s="74"/>
      <c r="M296" s="177" t="s">
        <v>385</v>
      </c>
    </row>
    <row r="297" spans="1:13" ht="18" customHeight="1">
      <c r="A297" s="239" t="s">
        <v>145</v>
      </c>
      <c r="B297" s="239"/>
      <c r="C297" s="239"/>
      <c r="D297" s="300"/>
      <c r="E297" s="298">
        <f>'[1]P167--171écoR11'!E297</f>
        <v>0.10999956905163942</v>
      </c>
      <c r="F297" s="1819">
        <f>'[1]P167--171écoR11'!F297</f>
        <v>0.10031380187197697</v>
      </c>
      <c r="G297" s="299"/>
      <c r="H297" s="1556">
        <f>'[1]P167--171écoR11'!H297</f>
        <v>134.77200000000002</v>
      </c>
      <c r="I297" s="1556">
        <f>'[1]P167--171écoR11'!I297</f>
        <v>119.00025688468881</v>
      </c>
      <c r="J297" s="239"/>
      <c r="K297" s="239"/>
      <c r="L297" s="229"/>
      <c r="M297" s="178" t="s">
        <v>386</v>
      </c>
    </row>
    <row r="298" spans="1:13" ht="18" customHeight="1">
      <c r="A298" s="75" t="s">
        <v>146</v>
      </c>
      <c r="B298" s="74"/>
      <c r="C298" s="74"/>
      <c r="D298" s="97"/>
      <c r="E298" s="96">
        <f>'[1]P167--171écoR11'!E298</f>
        <v>1.6367344570470228</v>
      </c>
      <c r="F298" s="1970">
        <f>'[1]P167--171écoR11'!F298</f>
        <v>1.5455854761577765</v>
      </c>
      <c r="G298" s="165"/>
      <c r="H298" s="97">
        <f>'[1]P167--171écoR11'!H298</f>
        <v>17404.2326662163</v>
      </c>
      <c r="I298" s="97">
        <f>'[1]P167--171écoR11'!I298</f>
        <v>15660.320215265061</v>
      </c>
      <c r="J298" s="74"/>
      <c r="K298" s="74"/>
      <c r="L298" s="74"/>
      <c r="M298" s="149" t="s">
        <v>387</v>
      </c>
    </row>
    <row r="299" spans="1:13" ht="18" customHeight="1" thickBot="1">
      <c r="A299" s="1261" t="s">
        <v>174</v>
      </c>
      <c r="B299" s="1262"/>
      <c r="C299" s="1262"/>
      <c r="D299" s="1263"/>
      <c r="E299" s="1264">
        <f>'[1]P167--171écoR11'!E299</f>
        <v>1.1625114275766313</v>
      </c>
      <c r="F299" s="1971">
        <f>'[1]P167--171écoR11'!F299</f>
        <v>1.1578021780221417</v>
      </c>
      <c r="G299" s="1265"/>
      <c r="H299" s="1263">
        <f>'[1]P167--171écoR11'!H299</f>
        <v>7089.9479447329131</v>
      </c>
      <c r="I299" s="1263">
        <f>'[1]P167--171écoR11'!I299</f>
        <v>6790.0582312504303</v>
      </c>
      <c r="J299" s="1262"/>
      <c r="K299" s="1262"/>
      <c r="L299" s="1262"/>
      <c r="M299" s="1267" t="s">
        <v>388</v>
      </c>
    </row>
    <row r="300" spans="1:13" ht="25.5" customHeight="1" thickTop="1" thickBot="1">
      <c r="A300" s="1774" t="s">
        <v>1134</v>
      </c>
      <c r="B300" s="924"/>
      <c r="C300" s="924"/>
      <c r="D300" s="924"/>
      <c r="E300" s="924"/>
      <c r="F300" s="924"/>
      <c r="G300" s="924"/>
      <c r="H300" s="924"/>
      <c r="I300" s="924"/>
      <c r="J300" s="924"/>
      <c r="K300" s="695"/>
      <c r="L300" s="695"/>
      <c r="M300" s="695" t="s">
        <v>604</v>
      </c>
    </row>
    <row r="301" spans="1:13" ht="13.5" customHeight="1" thickTop="1">
      <c r="A301" s="928"/>
      <c r="B301" s="928"/>
      <c r="C301" s="928"/>
      <c r="D301" s="928"/>
      <c r="E301" s="928"/>
      <c r="F301" s="928"/>
      <c r="G301" s="928"/>
      <c r="H301" s="928"/>
      <c r="I301" s="928"/>
      <c r="J301" s="928"/>
      <c r="K301" s="928"/>
      <c r="L301" s="928"/>
      <c r="M301" s="928"/>
    </row>
    <row r="302" spans="1:13" ht="18" customHeight="1"/>
    <row r="303" spans="1:13" ht="18" customHeight="1"/>
    <row r="304" spans="1:13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</sheetData>
  <mergeCells count="308">
    <mergeCell ref="B8:C8"/>
    <mergeCell ref="D8:E8"/>
    <mergeCell ref="F8:G8"/>
    <mergeCell ref="H8:I8"/>
    <mergeCell ref="J8:K8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13:C13"/>
    <mergeCell ref="D13:E13"/>
    <mergeCell ref="F13:G13"/>
    <mergeCell ref="H13:I13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21:C21"/>
    <mergeCell ref="D21:E21"/>
    <mergeCell ref="F21:G21"/>
    <mergeCell ref="H21:I21"/>
    <mergeCell ref="J21:K21"/>
    <mergeCell ref="K86:L86"/>
    <mergeCell ref="B24:C24"/>
    <mergeCell ref="D24:E24"/>
    <mergeCell ref="F24:G24"/>
    <mergeCell ref="H24:I24"/>
    <mergeCell ref="J24:K24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J23:K23"/>
    <mergeCell ref="B27:C27"/>
    <mergeCell ref="D27:E27"/>
    <mergeCell ref="F27:G27"/>
    <mergeCell ref="H27:I27"/>
    <mergeCell ref="J27:K27"/>
    <mergeCell ref="B28:C28"/>
    <mergeCell ref="D28:E28"/>
    <mergeCell ref="H28:I28"/>
    <mergeCell ref="D156:E156"/>
    <mergeCell ref="D158:E158"/>
    <mergeCell ref="D159:E159"/>
    <mergeCell ref="D162:E162"/>
    <mergeCell ref="D163:E163"/>
    <mergeCell ref="C168:D168"/>
    <mergeCell ref="F168:G168"/>
    <mergeCell ref="I168:J168"/>
    <mergeCell ref="C169:D169"/>
    <mergeCell ref="F169:G169"/>
    <mergeCell ref="D155:E155"/>
    <mergeCell ref="A124:G124"/>
    <mergeCell ref="I124:M124"/>
    <mergeCell ref="D142:E142"/>
    <mergeCell ref="D133:E133"/>
    <mergeCell ref="D136:E136"/>
    <mergeCell ref="D137:E137"/>
    <mergeCell ref="D143:E143"/>
    <mergeCell ref="D145:E145"/>
    <mergeCell ref="D146:E146"/>
    <mergeCell ref="D149:E149"/>
    <mergeCell ref="D150:E150"/>
    <mergeCell ref="J28:K28"/>
    <mergeCell ref="B29:C29"/>
    <mergeCell ref="D29:E29"/>
    <mergeCell ref="F29:G29"/>
    <mergeCell ref="H29:I29"/>
    <mergeCell ref="B30:C30"/>
    <mergeCell ref="D30:E30"/>
    <mergeCell ref="F30:G30"/>
    <mergeCell ref="H30:I30"/>
    <mergeCell ref="J30:K30"/>
    <mergeCell ref="F28:G28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  <mergeCell ref="B35:C35"/>
    <mergeCell ref="D35:E35"/>
    <mergeCell ref="F35:G35"/>
    <mergeCell ref="H35:I35"/>
    <mergeCell ref="J35:K35"/>
    <mergeCell ref="B36:C36"/>
    <mergeCell ref="D36:E36"/>
    <mergeCell ref="F36:G36"/>
    <mergeCell ref="H36:I36"/>
    <mergeCell ref="J36:K36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41:C41"/>
    <mergeCell ref="D41:E41"/>
    <mergeCell ref="F41:G41"/>
    <mergeCell ref="H41:I41"/>
    <mergeCell ref="J41:K41"/>
    <mergeCell ref="B42:C42"/>
    <mergeCell ref="D42:E42"/>
    <mergeCell ref="F42:G42"/>
    <mergeCell ref="H42:I42"/>
    <mergeCell ref="J42:K42"/>
    <mergeCell ref="B43:C43"/>
    <mergeCell ref="D43:E43"/>
    <mergeCell ref="F43:G43"/>
    <mergeCell ref="H43:I43"/>
    <mergeCell ref="J43:K43"/>
    <mergeCell ref="B67:C68"/>
    <mergeCell ref="D67:G68"/>
    <mergeCell ref="H67:I67"/>
    <mergeCell ref="B69:C70"/>
    <mergeCell ref="D69:G70"/>
    <mergeCell ref="H69:I69"/>
    <mergeCell ref="H70:I70"/>
    <mergeCell ref="B71:C71"/>
    <mergeCell ref="D71:E71"/>
    <mergeCell ref="F71:G71"/>
    <mergeCell ref="B72:C72"/>
    <mergeCell ref="D72:E72"/>
    <mergeCell ref="F72:G72"/>
    <mergeCell ref="B91:B92"/>
    <mergeCell ref="C91:D92"/>
    <mergeCell ref="E91:E92"/>
    <mergeCell ref="H91:I91"/>
    <mergeCell ref="H92:I92"/>
    <mergeCell ref="C93:D93"/>
    <mergeCell ref="H93:I93"/>
    <mergeCell ref="C94:D94"/>
    <mergeCell ref="H94:I94"/>
    <mergeCell ref="C95:D95"/>
    <mergeCell ref="H95:I95"/>
    <mergeCell ref="C97:D97"/>
    <mergeCell ref="H97:I97"/>
    <mergeCell ref="C98:D98"/>
    <mergeCell ref="H98:I98"/>
    <mergeCell ref="C101:D101"/>
    <mergeCell ref="H101:I101"/>
    <mergeCell ref="C102:D102"/>
    <mergeCell ref="H102:I102"/>
    <mergeCell ref="D129:E129"/>
    <mergeCell ref="D130:E130"/>
    <mergeCell ref="D132:E132"/>
    <mergeCell ref="A103:G103"/>
    <mergeCell ref="I103:M103"/>
    <mergeCell ref="A112:G112"/>
    <mergeCell ref="I112:M112"/>
    <mergeCell ref="I180:J180"/>
    <mergeCell ref="I181:J181"/>
    <mergeCell ref="C180:D180"/>
    <mergeCell ref="F180:G180"/>
    <mergeCell ref="C181:D181"/>
    <mergeCell ref="F181:G181"/>
    <mergeCell ref="B188:K188"/>
    <mergeCell ref="B189:K189"/>
    <mergeCell ref="C190:D190"/>
    <mergeCell ref="F190:G190"/>
    <mergeCell ref="I190:J190"/>
    <mergeCell ref="C191:D191"/>
    <mergeCell ref="F191:G191"/>
    <mergeCell ref="I191:J191"/>
    <mergeCell ref="F201:G201"/>
    <mergeCell ref="H201:I201"/>
    <mergeCell ref="J201:K201"/>
    <mergeCell ref="B202:C202"/>
    <mergeCell ref="D202:E202"/>
    <mergeCell ref="F202:G202"/>
    <mergeCell ref="H202:I202"/>
    <mergeCell ref="J202:K202"/>
    <mergeCell ref="B199:C199"/>
    <mergeCell ref="D199:E199"/>
    <mergeCell ref="F199:G199"/>
    <mergeCell ref="H199:I199"/>
    <mergeCell ref="J199:K199"/>
    <mergeCell ref="B200:C200"/>
    <mergeCell ref="D200:E200"/>
    <mergeCell ref="F200:G200"/>
    <mergeCell ref="H200:I200"/>
    <mergeCell ref="J200:K200"/>
    <mergeCell ref="D213:E213"/>
    <mergeCell ref="F213:G213"/>
    <mergeCell ref="H213:I213"/>
    <mergeCell ref="J213:K213"/>
    <mergeCell ref="B201:C201"/>
    <mergeCell ref="D201:E201"/>
    <mergeCell ref="D214:E214"/>
    <mergeCell ref="F214:G214"/>
    <mergeCell ref="H214:I214"/>
    <mergeCell ref="J214:K214"/>
    <mergeCell ref="D215:E215"/>
    <mergeCell ref="F215:G215"/>
    <mergeCell ref="H215:I215"/>
    <mergeCell ref="J215:K215"/>
    <mergeCell ref="D216:E216"/>
    <mergeCell ref="F216:G216"/>
    <mergeCell ref="H216:I216"/>
    <mergeCell ref="J216:K216"/>
    <mergeCell ref="D218:E218"/>
    <mergeCell ref="F218:G218"/>
    <mergeCell ref="H218:I218"/>
    <mergeCell ref="J218:K218"/>
    <mergeCell ref="D219:E219"/>
    <mergeCell ref="F219:G219"/>
    <mergeCell ref="H219:I219"/>
    <mergeCell ref="D222:E222"/>
    <mergeCell ref="F222:G222"/>
    <mergeCell ref="H222:I222"/>
    <mergeCell ref="J222:K222"/>
    <mergeCell ref="G238:H238"/>
    <mergeCell ref="E258:E259"/>
    <mergeCell ref="H258:H259"/>
    <mergeCell ref="J219:K219"/>
    <mergeCell ref="J223:K223"/>
    <mergeCell ref="E280:F280"/>
    <mergeCell ref="H280:I280"/>
    <mergeCell ref="D223:E223"/>
    <mergeCell ref="F223:G223"/>
    <mergeCell ref="H223:I223"/>
    <mergeCell ref="G229:H229"/>
    <mergeCell ref="G230:H230"/>
    <mergeCell ref="G231:H231"/>
    <mergeCell ref="G232:H232"/>
    <mergeCell ref="G233:H233"/>
    <mergeCell ref="G235:H235"/>
    <mergeCell ref="F258:F259"/>
    <mergeCell ref="G258:G259"/>
    <mergeCell ref="I258:I25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>
  <sheetPr codeName="Feuil70"/>
  <dimension ref="A78:K81"/>
  <sheetViews>
    <sheetView showGridLines="0" topLeftCell="A34" workbookViewId="0">
      <selection activeCell="F75" sqref="F75"/>
    </sheetView>
  </sheetViews>
  <sheetFormatPr baseColWidth="10" defaultRowHeight="12.75"/>
  <cols>
    <col min="11" max="11" width="19.83203125" customWidth="1"/>
  </cols>
  <sheetData>
    <row r="78" spans="1:11" ht="18.600000000000001" customHeight="1"/>
    <row r="80" spans="1:11" ht="12.95" customHeight="1" thickBot="1">
      <c r="A80" s="627"/>
      <c r="B80" s="627"/>
      <c r="C80" s="627"/>
      <c r="D80" s="627"/>
      <c r="E80" s="627"/>
      <c r="F80" s="627"/>
      <c r="G80" s="627"/>
      <c r="H80" s="627"/>
      <c r="I80" s="627"/>
      <c r="J80" s="627"/>
      <c r="K80" s="627"/>
    </row>
    <row r="81" ht="13.5" customHeight="1" thickTop="1"/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>
  <sheetPr codeName="Feuil71"/>
  <dimension ref="A1:E83"/>
  <sheetViews>
    <sheetView showGridLines="0" topLeftCell="A49" zoomScaleNormal="100" workbookViewId="0">
      <selection activeCell="C51" sqref="C51"/>
    </sheetView>
  </sheetViews>
  <sheetFormatPr baseColWidth="10" defaultColWidth="9.33203125" defaultRowHeight="12.75"/>
  <cols>
    <col min="1" max="1" width="50.83203125" style="81" customWidth="1"/>
    <col min="2" max="2" width="8.1640625" style="81" customWidth="1"/>
    <col min="3" max="3" width="22" style="81" customWidth="1"/>
    <col min="4" max="4" width="8.1640625" style="81" customWidth="1"/>
    <col min="5" max="5" width="50.83203125" style="81" customWidth="1"/>
    <col min="6" max="16384" width="9.33203125" style="81"/>
  </cols>
  <sheetData>
    <row r="1" spans="1:5" ht="35.1" customHeight="1">
      <c r="A1" s="902" t="s">
        <v>745</v>
      </c>
      <c r="B1" s="853"/>
      <c r="C1" s="853"/>
      <c r="D1" s="853"/>
      <c r="E1" s="903" t="s">
        <v>1034</v>
      </c>
    </row>
    <row r="2" spans="1:5" ht="39.75" customHeight="1">
      <c r="A2" s="904" t="s">
        <v>1089</v>
      </c>
      <c r="B2" s="856"/>
      <c r="C2" s="856"/>
      <c r="D2" s="856"/>
      <c r="E2" s="535" t="s">
        <v>1092</v>
      </c>
    </row>
    <row r="3" spans="1:5" ht="16.5" customHeight="1">
      <c r="A3" s="855"/>
      <c r="B3" s="858"/>
      <c r="C3" s="858"/>
      <c r="D3" s="858"/>
      <c r="E3" s="857"/>
    </row>
    <row r="4" spans="1:5" ht="30" customHeight="1">
      <c r="A4" s="293" t="s">
        <v>689</v>
      </c>
      <c r="E4" s="859" t="s">
        <v>747</v>
      </c>
    </row>
    <row r="5" spans="1:5" s="401" customFormat="1" ht="30" customHeight="1">
      <c r="A5" s="151" t="s">
        <v>748</v>
      </c>
      <c r="B5" s="861"/>
      <c r="C5" s="81"/>
      <c r="D5" s="81"/>
      <c r="E5" s="860" t="s">
        <v>749</v>
      </c>
    </row>
    <row r="6" spans="1:5" s="401" customFormat="1" ht="30" customHeight="1">
      <c r="A6" s="260" t="s">
        <v>750</v>
      </c>
      <c r="B6" s="861"/>
      <c r="C6" s="263"/>
      <c r="D6" s="81"/>
      <c r="E6" s="261" t="s">
        <v>186</v>
      </c>
    </row>
    <row r="7" spans="1:5" s="401" customFormat="1" ht="30" customHeight="1">
      <c r="A7" s="151" t="s">
        <v>751</v>
      </c>
      <c r="C7" s="150">
        <v>177</v>
      </c>
      <c r="D7" s="151"/>
      <c r="E7" s="261" t="s">
        <v>185</v>
      </c>
    </row>
    <row r="8" spans="1:5" s="401" customFormat="1" ht="30" customHeight="1">
      <c r="A8" s="861" t="s">
        <v>752</v>
      </c>
      <c r="C8" s="401">
        <v>177</v>
      </c>
      <c r="D8" s="861"/>
      <c r="E8" s="862" t="s">
        <v>753</v>
      </c>
    </row>
    <row r="9" spans="1:5" s="401" customFormat="1" ht="30" customHeight="1">
      <c r="A9" s="861" t="s">
        <v>1263</v>
      </c>
      <c r="C9" s="401">
        <v>177</v>
      </c>
      <c r="D9" s="861"/>
      <c r="E9" s="862" t="s">
        <v>1264</v>
      </c>
    </row>
    <row r="10" spans="1:5" s="401" customFormat="1" ht="30" customHeight="1">
      <c r="A10" s="861" t="s">
        <v>1248</v>
      </c>
      <c r="C10" s="401">
        <v>177</v>
      </c>
      <c r="D10" s="861"/>
      <c r="E10" s="862" t="s">
        <v>1210</v>
      </c>
    </row>
    <row r="11" spans="1:5" s="401" customFormat="1" ht="30" customHeight="1">
      <c r="A11" s="151" t="s">
        <v>755</v>
      </c>
      <c r="C11" s="150">
        <v>177</v>
      </c>
      <c r="D11" s="861"/>
      <c r="E11" s="261" t="s">
        <v>196</v>
      </c>
    </row>
    <row r="12" spans="1:5" s="401" customFormat="1" ht="30" customHeight="1">
      <c r="A12" s="861" t="s">
        <v>756</v>
      </c>
      <c r="C12" s="401">
        <v>177</v>
      </c>
      <c r="D12" s="151"/>
      <c r="E12" s="862" t="s">
        <v>197</v>
      </c>
    </row>
    <row r="13" spans="1:5" s="401" customFormat="1" ht="30" customHeight="1">
      <c r="A13" s="861" t="s">
        <v>757</v>
      </c>
      <c r="C13" s="401">
        <v>178</v>
      </c>
      <c r="D13" s="861"/>
      <c r="E13" s="862" t="s">
        <v>205</v>
      </c>
    </row>
    <row r="14" spans="1:5" s="401" customFormat="1" ht="30" customHeight="1">
      <c r="A14" s="861" t="s">
        <v>758</v>
      </c>
      <c r="C14" s="401">
        <v>178</v>
      </c>
      <c r="D14" s="861"/>
      <c r="E14" s="862" t="s">
        <v>206</v>
      </c>
    </row>
    <row r="15" spans="1:5" s="401" customFormat="1" ht="30" customHeight="1">
      <c r="A15" s="861" t="s">
        <v>1014</v>
      </c>
      <c r="C15" s="401">
        <v>178</v>
      </c>
      <c r="D15" s="861"/>
      <c r="E15" s="862" t="s">
        <v>760</v>
      </c>
    </row>
    <row r="16" spans="1:5" s="401" customFormat="1" ht="30" customHeight="1">
      <c r="A16" s="151" t="s">
        <v>1015</v>
      </c>
      <c r="C16" s="150">
        <v>179</v>
      </c>
      <c r="D16" s="861"/>
      <c r="E16" s="261" t="s">
        <v>208</v>
      </c>
    </row>
    <row r="17" spans="1:5" s="401" customFormat="1" ht="30" customHeight="1">
      <c r="A17" s="861" t="s">
        <v>762</v>
      </c>
      <c r="C17" s="401">
        <v>179</v>
      </c>
      <c r="D17" s="861"/>
      <c r="E17" s="862" t="s">
        <v>211</v>
      </c>
    </row>
    <row r="18" spans="1:5" s="401" customFormat="1" ht="30" customHeight="1">
      <c r="A18" s="861" t="s">
        <v>763</v>
      </c>
      <c r="C18" s="401">
        <v>179</v>
      </c>
      <c r="D18" s="151"/>
      <c r="E18" s="862" t="s">
        <v>410</v>
      </c>
    </row>
    <row r="19" spans="1:5" s="401" customFormat="1" ht="30" customHeight="1">
      <c r="A19" s="861" t="s">
        <v>764</v>
      </c>
      <c r="C19" s="401">
        <v>179</v>
      </c>
      <c r="D19" s="861"/>
      <c r="E19" s="862" t="s">
        <v>226</v>
      </c>
    </row>
    <row r="20" spans="1:5" s="401" customFormat="1" ht="30" customHeight="1">
      <c r="A20" s="861"/>
      <c r="D20" s="861"/>
    </row>
    <row r="21" spans="1:5" ht="30" customHeight="1">
      <c r="A21" s="260" t="s">
        <v>765</v>
      </c>
      <c r="C21" s="401"/>
      <c r="D21" s="861"/>
      <c r="E21" s="261" t="s">
        <v>236</v>
      </c>
    </row>
    <row r="22" spans="1:5" ht="30" customHeight="1">
      <c r="A22" s="151" t="s">
        <v>766</v>
      </c>
      <c r="C22" s="150">
        <v>180</v>
      </c>
      <c r="D22" s="861"/>
      <c r="E22" s="261" t="s">
        <v>767</v>
      </c>
    </row>
    <row r="23" spans="1:5" ht="30" customHeight="1">
      <c r="A23" s="861" t="s">
        <v>768</v>
      </c>
      <c r="C23" s="401">
        <v>180</v>
      </c>
      <c r="D23" s="151"/>
      <c r="E23" s="862" t="s">
        <v>769</v>
      </c>
    </row>
    <row r="24" spans="1:5" ht="30" customHeight="1">
      <c r="A24" s="151" t="s">
        <v>770</v>
      </c>
      <c r="C24" s="401">
        <v>180</v>
      </c>
      <c r="D24" s="151"/>
      <c r="E24" s="261" t="s">
        <v>771</v>
      </c>
    </row>
    <row r="25" spans="1:5" ht="30" customHeight="1">
      <c r="A25" s="861" t="s">
        <v>1187</v>
      </c>
      <c r="C25" s="401">
        <v>180</v>
      </c>
      <c r="D25" s="861"/>
      <c r="E25" s="862" t="s">
        <v>772</v>
      </c>
    </row>
    <row r="26" spans="1:5" ht="30" customHeight="1">
      <c r="A26" s="151" t="s">
        <v>773</v>
      </c>
      <c r="B26" s="861"/>
      <c r="C26" s="150">
        <v>181</v>
      </c>
      <c r="D26" s="861"/>
      <c r="E26" s="261" t="s">
        <v>574</v>
      </c>
    </row>
    <row r="27" spans="1:5" ht="30" customHeight="1">
      <c r="A27" s="861" t="s">
        <v>774</v>
      </c>
      <c r="B27" s="861"/>
      <c r="C27" s="401">
        <v>181</v>
      </c>
      <c r="D27" s="861"/>
      <c r="E27" s="862" t="s">
        <v>265</v>
      </c>
    </row>
    <row r="28" spans="1:5" ht="30" customHeight="1">
      <c r="A28" s="861" t="s">
        <v>775</v>
      </c>
      <c r="B28" s="861"/>
      <c r="C28" s="401">
        <v>181</v>
      </c>
      <c r="E28" s="862" t="s">
        <v>277</v>
      </c>
    </row>
    <row r="29" spans="1:5" ht="30" customHeight="1">
      <c r="A29" s="861" t="s">
        <v>776</v>
      </c>
      <c r="B29" s="861"/>
      <c r="C29" s="401">
        <v>181</v>
      </c>
      <c r="E29" s="862" t="s">
        <v>283</v>
      </c>
    </row>
    <row r="30" spans="1:5" ht="30" customHeight="1">
      <c r="A30" s="151"/>
      <c r="C30" s="401"/>
      <c r="D30" s="861"/>
      <c r="E30" s="261"/>
    </row>
    <row r="31" spans="1:5" ht="88.5" customHeight="1">
      <c r="A31" s="861"/>
      <c r="C31" s="401"/>
      <c r="D31" s="861"/>
      <c r="E31" s="862"/>
    </row>
    <row r="32" spans="1:5" ht="12.95" customHeight="1">
      <c r="A32" s="861"/>
      <c r="C32" s="861"/>
      <c r="D32" s="861"/>
      <c r="E32" s="862"/>
    </row>
    <row r="33" spans="1:5" ht="13.5" customHeight="1" thickBot="1">
      <c r="A33" s="861"/>
      <c r="C33" s="861"/>
      <c r="D33" s="861"/>
      <c r="E33" s="862"/>
    </row>
    <row r="34" spans="1:5" ht="30" customHeight="1" thickTop="1">
      <c r="A34" s="939"/>
      <c r="B34" s="928"/>
      <c r="C34" s="939"/>
      <c r="D34" s="939"/>
      <c r="E34" s="940"/>
    </row>
    <row r="35" spans="1:5" ht="30" customHeight="1">
      <c r="A35" s="966"/>
      <c r="B35" s="229"/>
      <c r="C35" s="966"/>
      <c r="D35" s="966"/>
      <c r="E35" s="967"/>
    </row>
    <row r="36" spans="1:5" ht="30" customHeight="1">
      <c r="A36" s="151" t="s">
        <v>777</v>
      </c>
      <c r="B36" s="863"/>
      <c r="C36" s="719">
        <v>181</v>
      </c>
      <c r="E36" s="261" t="s">
        <v>575</v>
      </c>
    </row>
    <row r="37" spans="1:5" ht="30" customHeight="1">
      <c r="A37" s="865" t="s">
        <v>116</v>
      </c>
      <c r="B37" s="861"/>
      <c r="C37" s="698">
        <v>181</v>
      </c>
      <c r="E37" s="867" t="s">
        <v>289</v>
      </c>
    </row>
    <row r="38" spans="1:5" ht="30" customHeight="1">
      <c r="A38" s="865" t="s">
        <v>117</v>
      </c>
      <c r="B38" s="861"/>
      <c r="C38" s="698">
        <v>182</v>
      </c>
      <c r="E38" s="867" t="s">
        <v>292</v>
      </c>
    </row>
    <row r="39" spans="1:5" ht="30" customHeight="1">
      <c r="A39" s="865" t="s">
        <v>778</v>
      </c>
      <c r="B39" s="861"/>
      <c r="C39" s="401"/>
      <c r="E39" s="867" t="s">
        <v>779</v>
      </c>
    </row>
    <row r="40" spans="1:5" ht="30" customHeight="1">
      <c r="A40" s="865" t="s">
        <v>780</v>
      </c>
      <c r="B40" s="861"/>
      <c r="C40" s="698">
        <v>182</v>
      </c>
      <c r="E40" s="867" t="s">
        <v>781</v>
      </c>
    </row>
    <row r="41" spans="1:5" ht="30" customHeight="1">
      <c r="A41" s="865" t="s">
        <v>782</v>
      </c>
      <c r="B41" s="861"/>
      <c r="C41" s="698">
        <v>182</v>
      </c>
      <c r="E41" s="867" t="s">
        <v>783</v>
      </c>
    </row>
    <row r="42" spans="1:5" ht="30" customHeight="1">
      <c r="A42" s="151" t="s">
        <v>784</v>
      </c>
      <c r="B42" s="861"/>
      <c r="C42" s="719">
        <v>182</v>
      </c>
      <c r="E42" s="261" t="s">
        <v>576</v>
      </c>
    </row>
    <row r="43" spans="1:5" ht="30" customHeight="1">
      <c r="A43" s="861" t="s">
        <v>785</v>
      </c>
      <c r="B43" s="861"/>
      <c r="C43" s="698">
        <v>182</v>
      </c>
      <c r="E43" s="862" t="s">
        <v>298</v>
      </c>
    </row>
    <row r="44" spans="1:5" ht="30" customHeight="1">
      <c r="A44" s="861" t="s">
        <v>786</v>
      </c>
      <c r="B44" s="861"/>
      <c r="C44" s="698">
        <v>182</v>
      </c>
      <c r="E44" s="862" t="s">
        <v>304</v>
      </c>
    </row>
    <row r="45" spans="1:5" ht="30" customHeight="1">
      <c r="A45" s="861" t="s">
        <v>787</v>
      </c>
      <c r="B45" s="861"/>
      <c r="C45" s="401">
        <v>183</v>
      </c>
      <c r="E45" s="862" t="s">
        <v>307</v>
      </c>
    </row>
    <row r="46" spans="1:5" ht="30" customHeight="1">
      <c r="A46" s="151" t="s">
        <v>788</v>
      </c>
      <c r="B46" s="861"/>
      <c r="C46" s="150">
        <v>183</v>
      </c>
      <c r="E46" s="261" t="s">
        <v>789</v>
      </c>
    </row>
    <row r="47" spans="1:5" ht="30" customHeight="1">
      <c r="A47" s="861" t="s">
        <v>790</v>
      </c>
      <c r="B47" s="861"/>
      <c r="C47" s="401">
        <v>183</v>
      </c>
      <c r="E47" s="862" t="s">
        <v>443</v>
      </c>
    </row>
    <row r="48" spans="1:5" ht="30" customHeight="1">
      <c r="A48" s="861" t="s">
        <v>791</v>
      </c>
      <c r="B48" s="861"/>
      <c r="C48" s="401"/>
      <c r="E48" s="862" t="s">
        <v>792</v>
      </c>
    </row>
    <row r="49" spans="1:5" ht="30" customHeight="1">
      <c r="A49" s="861" t="s">
        <v>793</v>
      </c>
      <c r="B49" s="861"/>
      <c r="C49" s="401">
        <v>183</v>
      </c>
      <c r="E49" s="866" t="s">
        <v>794</v>
      </c>
    </row>
    <row r="50" spans="1:5" ht="30" customHeight="1">
      <c r="A50" s="151" t="s">
        <v>795</v>
      </c>
      <c r="B50" s="861"/>
      <c r="C50" s="150">
        <v>183</v>
      </c>
      <c r="E50" s="261" t="s">
        <v>578</v>
      </c>
    </row>
    <row r="51" spans="1:5" ht="30" customHeight="1">
      <c r="A51" s="151" t="s">
        <v>796</v>
      </c>
      <c r="B51" s="861"/>
      <c r="C51" s="150">
        <v>184</v>
      </c>
      <c r="E51" s="261" t="s">
        <v>579</v>
      </c>
    </row>
    <row r="52" spans="1:5" ht="30" customHeight="1">
      <c r="A52" s="861" t="s">
        <v>797</v>
      </c>
      <c r="B52" s="861"/>
      <c r="C52" s="401">
        <v>184</v>
      </c>
      <c r="E52" s="862" t="s">
        <v>798</v>
      </c>
    </row>
    <row r="53" spans="1:5" ht="30" customHeight="1">
      <c r="A53" s="151" t="s">
        <v>799</v>
      </c>
      <c r="B53" s="861"/>
      <c r="C53" s="150">
        <v>184</v>
      </c>
      <c r="E53" s="261" t="s">
        <v>580</v>
      </c>
    </row>
    <row r="54" spans="1:5" ht="30" customHeight="1">
      <c r="A54" s="861" t="s">
        <v>800</v>
      </c>
      <c r="C54" s="401"/>
      <c r="E54" s="862" t="s">
        <v>801</v>
      </c>
    </row>
    <row r="55" spans="1:5" ht="30" customHeight="1">
      <c r="A55" s="861" t="s">
        <v>802</v>
      </c>
      <c r="C55" s="401">
        <v>184</v>
      </c>
      <c r="E55" s="868" t="s">
        <v>1028</v>
      </c>
    </row>
    <row r="76" ht="16.5" customHeight="1"/>
    <row r="77" ht="48.75" customHeight="1"/>
    <row r="81" spans="1:5" ht="12.95" customHeight="1"/>
    <row r="82" spans="1:5" ht="13.5" customHeight="1" thickBot="1"/>
    <row r="83" spans="1:5" ht="13.5" thickTop="1">
      <c r="A83" s="928"/>
      <c r="B83" s="928"/>
      <c r="C83" s="928"/>
      <c r="D83" s="928"/>
      <c r="E83" s="928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>
  <sheetPr codeName="Feuil72"/>
  <dimension ref="A1:K73"/>
  <sheetViews>
    <sheetView showGridLines="0" topLeftCell="A40" zoomScaleNormal="100" workbookViewId="0">
      <selection activeCell="E81" sqref="E81"/>
    </sheetView>
  </sheetViews>
  <sheetFormatPr baseColWidth="10" defaultRowHeight="12.75"/>
  <cols>
    <col min="11" max="11" width="19.6640625" customWidth="1"/>
  </cols>
  <sheetData>
    <row r="1" spans="1:11" ht="33" customHeight="1">
      <c r="A1" s="2275" t="s">
        <v>688</v>
      </c>
      <c r="B1" s="2275"/>
      <c r="C1" s="2275"/>
      <c r="D1" s="2275"/>
      <c r="E1" s="2275"/>
      <c r="F1" s="2275"/>
      <c r="G1" s="2275"/>
      <c r="H1" s="2275"/>
      <c r="I1" s="2275"/>
      <c r="J1" s="2275"/>
      <c r="K1" s="2275"/>
    </row>
    <row r="2" spans="1:11" ht="33" customHeight="1">
      <c r="A2" s="2276" t="s">
        <v>689</v>
      </c>
      <c r="B2" s="2276"/>
      <c r="C2" s="2276"/>
      <c r="D2" s="2276"/>
      <c r="E2" s="2276"/>
      <c r="F2" s="2276"/>
      <c r="G2" s="2276"/>
      <c r="H2" s="2276"/>
      <c r="I2" s="2276"/>
      <c r="J2" s="2276"/>
      <c r="K2" s="2276"/>
    </row>
    <row r="3" spans="1:11" ht="15">
      <c r="A3" s="552"/>
      <c r="B3" s="552"/>
      <c r="C3" s="552"/>
      <c r="D3" s="552"/>
      <c r="E3" s="552"/>
      <c r="F3" s="552"/>
      <c r="G3" s="552"/>
      <c r="H3" s="552"/>
    </row>
    <row r="4" spans="1:11" ht="33" customHeight="1">
      <c r="A4" s="553" t="s">
        <v>1094</v>
      </c>
      <c r="B4" s="552"/>
      <c r="C4" s="552"/>
      <c r="D4" s="552"/>
      <c r="E4" s="552"/>
      <c r="F4" s="552"/>
      <c r="G4" s="552"/>
      <c r="K4" s="554" t="s">
        <v>1093</v>
      </c>
    </row>
    <row r="65" spans="1:11" ht="18.75">
      <c r="B65" s="546" t="s">
        <v>1189</v>
      </c>
      <c r="C65" s="108"/>
      <c r="D65" s="108"/>
      <c r="E65" s="108"/>
      <c r="F65" s="547"/>
      <c r="G65" s="108"/>
      <c r="H65" s="108"/>
      <c r="I65" s="108"/>
      <c r="J65" s="548" t="s">
        <v>1188</v>
      </c>
    </row>
    <row r="66" spans="1:11" ht="18.75">
      <c r="B66" s="1002" t="s">
        <v>1190</v>
      </c>
      <c r="C66" s="1"/>
      <c r="D66" s="1"/>
      <c r="E66" s="1"/>
      <c r="F66" s="1003">
        <v>153051</v>
      </c>
      <c r="G66" s="1"/>
      <c r="H66" s="1"/>
      <c r="I66" s="1"/>
      <c r="J66" s="1004" t="s">
        <v>1192</v>
      </c>
    </row>
    <row r="67" spans="1:11" ht="24.95" customHeight="1">
      <c r="B67" s="1002" t="s">
        <v>1191</v>
      </c>
      <c r="C67" s="1"/>
      <c r="D67" s="1"/>
      <c r="E67" s="1"/>
      <c r="F67" s="1003">
        <v>159008</v>
      </c>
      <c r="G67" s="1"/>
      <c r="H67" s="1"/>
      <c r="I67" s="1"/>
      <c r="J67" s="1005" t="s">
        <v>1193</v>
      </c>
    </row>
    <row r="68" spans="1:11" ht="24.95" customHeight="1">
      <c r="B68" s="555" t="s">
        <v>1090</v>
      </c>
      <c r="C68" s="556"/>
      <c r="D68" s="556"/>
      <c r="E68" s="556"/>
      <c r="F68" s="556"/>
      <c r="G68" s="136"/>
      <c r="H68" s="136"/>
      <c r="I68" s="136"/>
      <c r="J68" s="557" t="s">
        <v>1091</v>
      </c>
    </row>
    <row r="70" spans="1:11" ht="36.75" customHeight="1"/>
    <row r="71" spans="1:11" ht="12.95" customHeight="1" thickBot="1"/>
    <row r="72" spans="1:11" ht="12.95" customHeight="1" thickTop="1">
      <c r="A72" s="914"/>
      <c r="B72" s="914"/>
      <c r="C72" s="914"/>
      <c r="D72" s="914"/>
      <c r="E72" s="914"/>
      <c r="F72" s="914"/>
      <c r="G72" s="914"/>
      <c r="H72" s="914"/>
      <c r="I72" s="914"/>
      <c r="J72" s="914"/>
      <c r="K72" s="914"/>
    </row>
    <row r="73" spans="1:11" ht="12.95" customHeight="1"/>
  </sheetData>
  <mergeCells count="2">
    <mergeCell ref="A1:K1"/>
    <mergeCell ref="A2:K2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>
  <sheetPr codeName="Feuil73"/>
  <dimension ref="A1:O54"/>
  <sheetViews>
    <sheetView showGridLines="0" topLeftCell="A10" zoomScaleNormal="100" workbookViewId="0">
      <selection activeCell="A20" sqref="A20"/>
    </sheetView>
  </sheetViews>
  <sheetFormatPr baseColWidth="10" defaultColWidth="9.33203125" defaultRowHeight="12.75"/>
  <cols>
    <col min="1" max="1" width="6.83203125" customWidth="1"/>
    <col min="2" max="3" width="8.83203125" customWidth="1"/>
    <col min="4" max="4" width="9.83203125" customWidth="1"/>
    <col min="5" max="5" width="8.83203125" customWidth="1"/>
    <col min="6" max="6" width="20" customWidth="1"/>
    <col min="7" max="7" width="12.1640625" customWidth="1"/>
    <col min="8" max="8" width="17" customWidth="1"/>
    <col min="9" max="9" width="11.1640625" customWidth="1"/>
    <col min="10" max="10" width="17.5" customWidth="1"/>
    <col min="11" max="11" width="8.83203125" customWidth="1"/>
    <col min="12" max="12" width="6.83203125" customWidth="1"/>
  </cols>
  <sheetData>
    <row r="1" spans="1:12" ht="33" customHeight="1">
      <c r="A1" s="442" t="s">
        <v>510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 t="s">
        <v>438</v>
      </c>
    </row>
    <row r="2" spans="1:12" s="780" customFormat="1" ht="33" customHeight="1">
      <c r="A2" s="443"/>
      <c r="B2" s="227"/>
      <c r="C2" s="227"/>
      <c r="D2" s="227"/>
      <c r="E2" s="227"/>
      <c r="F2" s="227"/>
      <c r="G2" s="227"/>
      <c r="H2" s="227"/>
      <c r="I2" s="227"/>
      <c r="J2" s="227"/>
      <c r="K2" s="228"/>
      <c r="L2" s="231"/>
    </row>
    <row r="3" spans="1:12" s="780" customFormat="1" ht="12.95" customHeight="1">
      <c r="A3"/>
      <c r="B3"/>
      <c r="C3"/>
      <c r="D3"/>
      <c r="E3"/>
      <c r="F3"/>
      <c r="G3"/>
      <c r="H3"/>
      <c r="I3"/>
      <c r="J3"/>
      <c r="K3"/>
      <c r="L3"/>
    </row>
    <row r="4" spans="1:12" ht="9.9499999999999993" customHeight="1">
      <c r="A4" s="2287" t="s">
        <v>516</v>
      </c>
      <c r="B4" s="2287"/>
      <c r="C4" s="2287"/>
      <c r="D4" s="2287"/>
      <c r="E4" s="2287"/>
      <c r="F4" s="2287"/>
      <c r="G4" s="2353">
        <v>2017</v>
      </c>
      <c r="H4" s="2353">
        <v>2016</v>
      </c>
      <c r="I4" s="385"/>
      <c r="J4" s="2288" t="s">
        <v>511</v>
      </c>
      <c r="K4" s="2288"/>
      <c r="L4" s="2288"/>
    </row>
    <row r="5" spans="1:12" s="401" customFormat="1" ht="9.9499999999999993" customHeight="1">
      <c r="A5" s="2287"/>
      <c r="B5" s="2287"/>
      <c r="C5" s="2287"/>
      <c r="D5" s="2287"/>
      <c r="E5" s="2287"/>
      <c r="F5" s="2287"/>
      <c r="G5" s="2353"/>
      <c r="H5" s="2353"/>
      <c r="I5" s="387"/>
      <c r="J5" s="2288"/>
      <c r="K5" s="2288"/>
      <c r="L5" s="2288"/>
    </row>
    <row r="6" spans="1:12" s="698" customFormat="1" ht="3.95" customHeight="1">
      <c r="A6" s="984"/>
      <c r="B6" s="984"/>
      <c r="C6" s="984"/>
      <c r="D6" s="984"/>
      <c r="E6" s="984"/>
      <c r="F6" s="984"/>
      <c r="G6" s="686"/>
      <c r="H6" s="687"/>
      <c r="I6" s="688"/>
      <c r="J6" s="697"/>
      <c r="K6" s="697"/>
      <c r="L6" s="697"/>
    </row>
    <row r="7" spans="1:12" s="698" customFormat="1" ht="21.95" customHeight="1">
      <c r="A7" s="710" t="s">
        <v>517</v>
      </c>
      <c r="B7" s="710"/>
      <c r="C7" s="710"/>
      <c r="D7" s="710"/>
      <c r="E7" s="710"/>
      <c r="F7" s="710"/>
      <c r="G7" s="699" t="s">
        <v>602</v>
      </c>
      <c r="H7" s="699" t="s">
        <v>602</v>
      </c>
      <c r="I7" s="401"/>
      <c r="J7" s="401"/>
      <c r="K7" s="401"/>
      <c r="L7" s="700" t="s">
        <v>512</v>
      </c>
    </row>
    <row r="8" spans="1:12" s="401" customFormat="1" ht="21.95" customHeight="1">
      <c r="A8" s="401" t="s">
        <v>518</v>
      </c>
      <c r="G8" s="699">
        <v>2</v>
      </c>
      <c r="H8" s="699">
        <v>2</v>
      </c>
      <c r="L8" s="700" t="s">
        <v>513</v>
      </c>
    </row>
    <row r="9" spans="1:12" s="401" customFormat="1" ht="21.95" customHeight="1">
      <c r="A9" s="401" t="s">
        <v>519</v>
      </c>
      <c r="G9" s="699"/>
      <c r="H9" s="699"/>
      <c r="L9" s="700" t="s">
        <v>514</v>
      </c>
    </row>
    <row r="10" spans="1:12" s="401" customFormat="1" ht="20.100000000000001" customHeight="1">
      <c r="B10" s="770" t="s">
        <v>974</v>
      </c>
      <c r="C10" s="770"/>
      <c r="D10" s="770"/>
      <c r="E10" s="770"/>
      <c r="G10" s="1760">
        <v>159008</v>
      </c>
      <c r="H10" s="1760">
        <v>153051</v>
      </c>
      <c r="I10" s="82"/>
      <c r="K10" s="621" t="s">
        <v>975</v>
      </c>
      <c r="L10" s="502"/>
    </row>
    <row r="11" spans="1:12" s="401" customFormat="1" ht="21.95" customHeight="1">
      <c r="B11" s="401" t="s">
        <v>976</v>
      </c>
      <c r="G11" s="704">
        <v>0.28699999999999998</v>
      </c>
      <c r="H11" s="704">
        <v>0.28699999999999998</v>
      </c>
      <c r="K11" s="700" t="s">
        <v>515</v>
      </c>
    </row>
    <row r="12" spans="1:12" s="401" customFormat="1" ht="21.95" customHeight="1">
      <c r="B12" s="401" t="s">
        <v>91</v>
      </c>
      <c r="G12" s="704">
        <v>0.77300000000000002</v>
      </c>
      <c r="H12" s="704">
        <v>0.76300000000000001</v>
      </c>
      <c r="K12" s="700" t="s">
        <v>183</v>
      </c>
    </row>
    <row r="13" spans="1:12" s="401" customFormat="1" ht="21.95" customHeight="1">
      <c r="B13" s="401" t="s">
        <v>1128</v>
      </c>
      <c r="G13" s="2141">
        <f>[1]P176ccR12!G13</f>
        <v>0.46800000000000003</v>
      </c>
      <c r="H13" s="2141">
        <f>[1]P176ccR12!H13</f>
        <v>0.41499999999999998</v>
      </c>
      <c r="K13" s="700" t="s">
        <v>1127</v>
      </c>
    </row>
    <row r="14" spans="1:12" s="401" customFormat="1" ht="20.100000000000001" customHeight="1">
      <c r="G14" s="705"/>
      <c r="L14"/>
    </row>
    <row r="15" spans="1:12" s="401" customFormat="1" ht="21.95" customHeight="1">
      <c r="A15" s="402" t="s">
        <v>528</v>
      </c>
      <c r="B15" s="387"/>
      <c r="C15" s="387"/>
      <c r="D15" s="387"/>
      <c r="E15" s="387"/>
      <c r="F15" s="387"/>
      <c r="G15" s="403"/>
      <c r="H15" s="404"/>
      <c r="I15" s="404"/>
      <c r="J15" s="387"/>
      <c r="K15" s="387"/>
      <c r="L15" s="405" t="s">
        <v>526</v>
      </c>
    </row>
    <row r="16" spans="1:12" s="401" customFormat="1" ht="20.100000000000001" customHeight="1">
      <c r="A16" s="2289" t="s">
        <v>529</v>
      </c>
      <c r="B16" s="2289"/>
      <c r="C16" s="2289"/>
      <c r="D16" s="2289"/>
      <c r="E16" s="2289"/>
      <c r="F16" s="2289"/>
      <c r="G16" s="2377">
        <f>[6]P176ccR12!G16:G17</f>
        <v>265898</v>
      </c>
      <c r="H16" s="2377">
        <f>[6]P176ccR12!H16:H17</f>
        <v>2419202</v>
      </c>
      <c r="I16" s="2354" t="s">
        <v>527</v>
      </c>
      <c r="J16" s="2354"/>
      <c r="K16" s="2354"/>
      <c r="L16" s="2354"/>
    </row>
    <row r="17" spans="1:12" s="401" customFormat="1" ht="20.100000000000001" customHeight="1">
      <c r="A17" s="2289"/>
      <c r="B17" s="2289"/>
      <c r="C17" s="2289"/>
      <c r="D17" s="2289"/>
      <c r="E17" s="2289"/>
      <c r="F17" s="2289"/>
      <c r="G17" s="2377"/>
      <c r="H17" s="2377"/>
      <c r="I17" s="2354"/>
      <c r="J17" s="2354"/>
      <c r="K17" s="2354"/>
      <c r="L17" s="2354"/>
    </row>
    <row r="18" spans="1:12" s="401" customFormat="1" ht="20.100000000000001" customHeight="1">
      <c r="A18" s="609"/>
      <c r="B18" s="609"/>
      <c r="C18" s="609"/>
      <c r="D18" s="609"/>
      <c r="E18" s="609"/>
      <c r="F18" s="609"/>
      <c r="G18" s="699"/>
      <c r="H18" s="709"/>
      <c r="I18" s="621"/>
      <c r="J18" s="621"/>
      <c r="K18" s="621"/>
      <c r="L18" s="621"/>
    </row>
    <row r="19" spans="1:12" s="401" customFormat="1" ht="21.95" customHeight="1">
      <c r="A19" s="402" t="s">
        <v>533</v>
      </c>
      <c r="B19" s="387"/>
      <c r="C19" s="387"/>
      <c r="D19" s="387"/>
      <c r="E19" s="387"/>
      <c r="F19" s="387"/>
      <c r="G19" s="406"/>
      <c r="H19" s="387"/>
      <c r="I19" s="387"/>
      <c r="J19" s="387"/>
      <c r="K19" s="387"/>
      <c r="L19" s="405" t="s">
        <v>530</v>
      </c>
    </row>
    <row r="20" spans="1:12" s="401" customFormat="1" ht="21.95" customHeight="1">
      <c r="A20" s="203" t="s">
        <v>501</v>
      </c>
      <c r="G20" s="713" t="str">
        <f>[3]P176ccR12!G20</f>
        <v>…</v>
      </c>
      <c r="H20" s="699">
        <f>[3]P176ccR12!H20</f>
        <v>34</v>
      </c>
      <c r="K20" s="2398" t="s">
        <v>1250</v>
      </c>
      <c r="L20" s="2398"/>
    </row>
    <row r="21" spans="1:12" s="401" customFormat="1" ht="20.100000000000001" customHeight="1">
      <c r="A21" s="2289" t="s">
        <v>534</v>
      </c>
      <c r="B21" s="2289"/>
      <c r="C21" s="2289"/>
      <c r="D21" s="2289"/>
      <c r="E21" s="2289"/>
      <c r="G21" s="2378">
        <f>[3]P176ccR12!G21</f>
        <v>878</v>
      </c>
      <c r="H21" s="2378">
        <f>[3]P176ccR12!H21</f>
        <v>807</v>
      </c>
      <c r="I21" s="705"/>
      <c r="J21" s="2354" t="s">
        <v>1030</v>
      </c>
      <c r="K21" s="2354"/>
      <c r="L21" s="2354"/>
    </row>
    <row r="22" spans="1:12" s="401" customFormat="1" ht="20.100000000000001" customHeight="1">
      <c r="A22" s="2289"/>
      <c r="B22" s="2289"/>
      <c r="C22" s="2289"/>
      <c r="D22" s="2289"/>
      <c r="E22" s="2289"/>
      <c r="G22" s="2378"/>
      <c r="H22" s="2378"/>
      <c r="I22" s="705"/>
      <c r="J22" s="2354"/>
      <c r="K22" s="2354"/>
      <c r="L22" s="2354"/>
    </row>
    <row r="23" spans="1:12" s="401" customFormat="1" ht="21.95" customHeight="1">
      <c r="A23" s="401" t="s">
        <v>535</v>
      </c>
      <c r="G23" s="712">
        <f>[3]P176ccR12!G23</f>
        <v>532</v>
      </c>
      <c r="H23" s="712">
        <f>[3]P176ccR12!H23</f>
        <v>1715</v>
      </c>
      <c r="L23" s="700" t="s">
        <v>532</v>
      </c>
    </row>
    <row r="24" spans="1:12" s="401" customFormat="1" ht="20.100000000000001" customHeight="1">
      <c r="G24" s="705"/>
    </row>
    <row r="25" spans="1:12" s="401" customFormat="1" ht="21.95" customHeight="1">
      <c r="A25" s="402" t="s">
        <v>539</v>
      </c>
      <c r="B25" s="387"/>
      <c r="C25" s="387"/>
      <c r="D25" s="387"/>
      <c r="E25" s="387"/>
      <c r="F25" s="387"/>
      <c r="G25" s="386"/>
      <c r="H25" s="387"/>
      <c r="I25" s="387"/>
      <c r="J25" s="387"/>
      <c r="K25" s="387"/>
      <c r="L25" s="405" t="s">
        <v>536</v>
      </c>
    </row>
    <row r="26" spans="1:12" s="401" customFormat="1" ht="20.100000000000001" customHeight="1">
      <c r="A26" s="2289" t="s">
        <v>605</v>
      </c>
      <c r="B26" s="2289"/>
      <c r="C26" s="2289"/>
      <c r="D26" s="2289"/>
      <c r="E26" s="2289"/>
      <c r="G26" s="2380">
        <f>[2]P176ccR12!G26</f>
        <v>20</v>
      </c>
      <c r="H26" s="2380">
        <f>[2]P176ccR12!H26</f>
        <v>20</v>
      </c>
      <c r="J26" s="2354" t="s">
        <v>537</v>
      </c>
      <c r="K26" s="2354"/>
      <c r="L26" s="2354"/>
    </row>
    <row r="27" spans="1:12" s="401" customFormat="1" ht="20.100000000000001" customHeight="1">
      <c r="A27" s="2289"/>
      <c r="B27" s="2289"/>
      <c r="C27" s="2289"/>
      <c r="D27" s="2289"/>
      <c r="E27" s="2289"/>
      <c r="G27" s="2380"/>
      <c r="H27" s="2380"/>
      <c r="J27" s="2354"/>
      <c r="K27" s="2354"/>
      <c r="L27" s="2354"/>
    </row>
    <row r="28" spans="1:12" s="401" customFormat="1" ht="20.100000000000001" customHeight="1">
      <c r="A28" s="2289" t="s">
        <v>541</v>
      </c>
      <c r="B28" s="2289"/>
      <c r="C28" s="2289"/>
      <c r="D28" s="2289"/>
      <c r="E28" s="2289"/>
      <c r="F28" s="2289"/>
      <c r="G28" s="2378">
        <f>[2]P176ccR12!G28</f>
        <v>1227</v>
      </c>
      <c r="H28" s="2378">
        <f>[2]P176ccR12!H28</f>
        <v>915</v>
      </c>
      <c r="J28" s="2375" t="s">
        <v>538</v>
      </c>
      <c r="K28" s="2375"/>
      <c r="L28" s="2375"/>
    </row>
    <row r="29" spans="1:12" s="401" customFormat="1" ht="20.100000000000001" customHeight="1">
      <c r="A29" s="2289"/>
      <c r="B29" s="2289"/>
      <c r="C29" s="2289"/>
      <c r="D29" s="2289"/>
      <c r="E29" s="2289"/>
      <c r="F29" s="2289"/>
      <c r="G29" s="2378"/>
      <c r="H29" s="2378"/>
      <c r="J29" s="2375"/>
      <c r="K29" s="2375"/>
      <c r="L29" s="2375"/>
    </row>
    <row r="30" spans="1:12" s="401" customFormat="1" ht="20.100000000000001" customHeight="1">
      <c r="G30" s="699"/>
      <c r="L30"/>
    </row>
    <row r="31" spans="1:12" s="401" customFormat="1" ht="21.95" customHeight="1">
      <c r="A31" s="402" t="s">
        <v>1102</v>
      </c>
      <c r="B31" s="387"/>
      <c r="C31" s="387"/>
      <c r="D31" s="387"/>
      <c r="E31" s="387"/>
      <c r="F31" s="387"/>
      <c r="G31" s="406"/>
      <c r="H31" s="387"/>
      <c r="I31" s="387"/>
      <c r="J31" s="387"/>
      <c r="K31" s="387"/>
      <c r="L31" s="405" t="s">
        <v>1096</v>
      </c>
    </row>
    <row r="32" spans="1:12" s="401" customFormat="1" ht="20.100000000000001" customHeight="1">
      <c r="A32" s="2289" t="s">
        <v>544</v>
      </c>
      <c r="B32" s="2289"/>
      <c r="C32" s="2289"/>
      <c r="D32" s="2289"/>
      <c r="G32" s="2283">
        <f>[5]P176ccR12!G33</f>
        <v>1.054</v>
      </c>
      <c r="H32" s="2283">
        <f>[5]P176ccR12!H33</f>
        <v>20.167999999999999</v>
      </c>
      <c r="J32" s="2354" t="s">
        <v>542</v>
      </c>
      <c r="K32" s="2354"/>
      <c r="L32" s="2354"/>
    </row>
    <row r="33" spans="1:15" s="401" customFormat="1" ht="20.100000000000001" customHeight="1">
      <c r="A33" s="2289"/>
      <c r="B33" s="2289"/>
      <c r="C33" s="2289"/>
      <c r="D33" s="2289"/>
      <c r="G33" s="2283"/>
      <c r="H33" s="2283"/>
      <c r="J33" s="2354"/>
      <c r="K33" s="2354"/>
      <c r="L33" s="2354"/>
    </row>
    <row r="34" spans="1:15" s="401" customFormat="1" ht="20.100000000000001" customHeight="1">
      <c r="A34" s="2289" t="s">
        <v>545</v>
      </c>
      <c r="B34" s="2289"/>
      <c r="C34" s="2289"/>
      <c r="D34" s="2289"/>
      <c r="E34" s="2289"/>
      <c r="G34" s="2283">
        <f>[5]P176ccR12!G35</f>
        <v>649.20299999999997</v>
      </c>
      <c r="H34" s="2283">
        <f>[5]P176ccR12!H35</f>
        <v>633.44600000000003</v>
      </c>
      <c r="J34" s="2354" t="s">
        <v>543</v>
      </c>
      <c r="K34" s="2354"/>
      <c r="L34" s="2354"/>
    </row>
    <row r="35" spans="1:15" s="401" customFormat="1" ht="20.100000000000001" customHeight="1">
      <c r="A35" s="2289"/>
      <c r="B35" s="2289"/>
      <c r="C35" s="2289"/>
      <c r="D35" s="2289"/>
      <c r="E35" s="2289"/>
      <c r="G35" s="2374"/>
      <c r="H35" s="2374"/>
      <c r="J35" s="2354"/>
      <c r="K35" s="2354"/>
      <c r="L35" s="2354"/>
    </row>
    <row r="36" spans="1:15" s="401" customFormat="1" ht="20.100000000000001" customHeight="1">
      <c r="G36" s="715"/>
      <c r="L36"/>
      <c r="N36" s="286"/>
      <c r="O36" s="286"/>
    </row>
    <row r="37" spans="1:15" s="401" customFormat="1" ht="21.95" customHeight="1">
      <c r="A37" s="402" t="s">
        <v>546</v>
      </c>
      <c r="B37" s="387"/>
      <c r="C37" s="387"/>
      <c r="D37" s="387"/>
      <c r="E37" s="387"/>
      <c r="F37" s="387"/>
      <c r="G37" s="386"/>
      <c r="H37" s="387"/>
      <c r="I37" s="387"/>
      <c r="J37" s="387"/>
      <c r="K37" s="387"/>
      <c r="L37" s="405" t="s">
        <v>547</v>
      </c>
      <c r="N37" s="287"/>
      <c r="O37" s="287"/>
    </row>
    <row r="38" spans="1:15" s="401" customFormat="1" ht="20.100000000000001" customHeight="1">
      <c r="A38" s="2289" t="s">
        <v>549</v>
      </c>
      <c r="B38" s="2373"/>
      <c r="C38" s="2373"/>
      <c r="G38" s="2283" t="str">
        <f>[5]P176ccR12!G38</f>
        <v>…</v>
      </c>
      <c r="H38" s="2283" t="str">
        <f>[5]P176ccR12!H38</f>
        <v>…</v>
      </c>
      <c r="J38" s="2354" t="s">
        <v>548</v>
      </c>
      <c r="K38" s="2354"/>
      <c r="L38" s="2354"/>
    </row>
    <row r="39" spans="1:15" s="401" customFormat="1" ht="20.100000000000001" customHeight="1">
      <c r="A39" s="2373"/>
      <c r="B39" s="2373"/>
      <c r="C39" s="2373"/>
      <c r="G39" s="2283"/>
      <c r="H39" s="2283"/>
      <c r="J39" s="2354"/>
      <c r="K39" s="2354"/>
      <c r="L39" s="2354"/>
    </row>
    <row r="40" spans="1:15" s="401" customFormat="1" ht="30.75" customHeight="1">
      <c r="A40" s="401" t="s">
        <v>397</v>
      </c>
      <c r="G40" s="705"/>
      <c r="L40" s="716" t="s">
        <v>477</v>
      </c>
    </row>
    <row r="41" spans="1:15" ht="24.95" customHeight="1">
      <c r="A41" s="401" t="s">
        <v>1129</v>
      </c>
      <c r="B41" s="401"/>
      <c r="C41" s="401"/>
      <c r="D41" s="401"/>
      <c r="E41" s="401"/>
      <c r="F41" s="401"/>
      <c r="G41" s="705"/>
      <c r="H41" s="401"/>
      <c r="I41" s="401"/>
      <c r="J41" s="401"/>
      <c r="K41" s="401"/>
      <c r="L41" s="716" t="s">
        <v>1130</v>
      </c>
    </row>
    <row r="42" spans="1:15" ht="24.95" customHeight="1">
      <c r="G42" s="717"/>
    </row>
    <row r="43" spans="1:15" ht="14.1" customHeight="1"/>
    <row r="44" spans="1:15" ht="14.1" customHeight="1"/>
    <row r="45" spans="1:15" ht="7.5" customHeight="1">
      <c r="G45" s="717"/>
    </row>
    <row r="49" spans="1:12" ht="38.25" customHeight="1"/>
    <row r="53" spans="1:12" ht="12.95" customHeight="1" thickBot="1"/>
    <row r="54" spans="1:12" ht="13.5" customHeight="1" thickTop="1">
      <c r="A54" s="914"/>
      <c r="B54" s="914"/>
      <c r="C54" s="914"/>
      <c r="D54" s="914"/>
      <c r="E54" s="914"/>
      <c r="F54" s="914"/>
      <c r="G54" s="914"/>
      <c r="H54" s="914"/>
      <c r="I54" s="914"/>
      <c r="J54" s="914"/>
      <c r="K54" s="914"/>
      <c r="L54" s="914"/>
    </row>
  </sheetData>
  <mergeCells count="33">
    <mergeCell ref="A21:E22"/>
    <mergeCell ref="G21:G22"/>
    <mergeCell ref="J21:L22"/>
    <mergeCell ref="A4:F5"/>
    <mergeCell ref="J4:L5"/>
    <mergeCell ref="A16:F17"/>
    <mergeCell ref="G16:G17"/>
    <mergeCell ref="I16:L17"/>
    <mergeCell ref="G4:G5"/>
    <mergeCell ref="H4:H5"/>
    <mergeCell ref="H21:H22"/>
    <mergeCell ref="H16:H17"/>
    <mergeCell ref="K20:L20"/>
    <mergeCell ref="A26:E27"/>
    <mergeCell ref="G26:G27"/>
    <mergeCell ref="J26:L27"/>
    <mergeCell ref="A28:F29"/>
    <mergeCell ref="G28:G29"/>
    <mergeCell ref="J28:L29"/>
    <mergeCell ref="H26:H27"/>
    <mergeCell ref="H28:H29"/>
    <mergeCell ref="A38:C39"/>
    <mergeCell ref="G38:G39"/>
    <mergeCell ref="J38:L39"/>
    <mergeCell ref="A32:D33"/>
    <mergeCell ref="G32:G33"/>
    <mergeCell ref="J32:L33"/>
    <mergeCell ref="A34:E35"/>
    <mergeCell ref="G34:G35"/>
    <mergeCell ref="J34:L35"/>
    <mergeCell ref="H32:H33"/>
    <mergeCell ref="H34:H35"/>
    <mergeCell ref="H38:H39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>
  <sheetPr codeName="Feuil74"/>
  <dimension ref="A1:Y214"/>
  <sheetViews>
    <sheetView showGridLines="0" zoomScaleNormal="100" workbookViewId="0">
      <selection activeCell="B12" sqref="B12"/>
    </sheetView>
  </sheetViews>
  <sheetFormatPr baseColWidth="10" defaultColWidth="9.33203125" defaultRowHeight="12.75"/>
  <cols>
    <col min="1" max="1" width="38.6640625" customWidth="1"/>
    <col min="2" max="7" width="11.83203125" customWidth="1"/>
    <col min="8" max="8" width="30.1640625" customWidth="1"/>
    <col min="9" max="9" width="5.83203125" customWidth="1"/>
  </cols>
  <sheetData>
    <row r="1" spans="1:12" ht="15" customHeight="1">
      <c r="A1" s="7"/>
      <c r="B1" s="7"/>
      <c r="C1" s="7"/>
      <c r="D1" s="7"/>
      <c r="E1" s="7"/>
      <c r="F1" s="7"/>
      <c r="G1" s="7"/>
      <c r="H1" s="7"/>
    </row>
    <row r="2" spans="1:12" s="7" customFormat="1" ht="20.100000000000001" customHeight="1">
      <c r="A2" s="424" t="s">
        <v>0</v>
      </c>
      <c r="H2" s="425" t="s">
        <v>186</v>
      </c>
    </row>
    <row r="3" spans="1:12" ht="18" customHeight="1">
      <c r="A3" s="7"/>
      <c r="B3" s="7"/>
      <c r="C3" s="7"/>
      <c r="D3" s="7"/>
      <c r="E3" s="7"/>
      <c r="F3" s="7"/>
      <c r="H3" s="7"/>
    </row>
    <row r="4" spans="1:12" ht="18" customHeight="1">
      <c r="A4" s="426" t="s">
        <v>147</v>
      </c>
      <c r="B4" s="427"/>
      <c r="C4" s="7"/>
      <c r="D4" s="7"/>
      <c r="F4" s="20"/>
      <c r="G4" s="427"/>
      <c r="H4" s="504" t="s">
        <v>185</v>
      </c>
    </row>
    <row r="5" spans="1:12" s="39" customFormat="1" ht="18" customHeight="1">
      <c r="A5" s="44"/>
      <c r="B5" s="20"/>
      <c r="C5" s="20"/>
      <c r="D5" s="20"/>
      <c r="E5" s="20"/>
      <c r="F5" s="20"/>
      <c r="H5" s="20"/>
    </row>
    <row r="6" spans="1:12" ht="18" customHeight="1">
      <c r="A6" s="18" t="s">
        <v>123</v>
      </c>
      <c r="B6" s="7"/>
      <c r="C6" s="7"/>
      <c r="D6" s="7"/>
      <c r="E6" s="7"/>
      <c r="F6" s="7"/>
      <c r="H6" s="107" t="s">
        <v>192</v>
      </c>
    </row>
    <row r="7" spans="1:12" ht="18" customHeight="1" thickBot="1">
      <c r="A7" s="98" t="s">
        <v>1202</v>
      </c>
      <c r="B7" s="1"/>
      <c r="C7" s="1"/>
      <c r="D7" s="1"/>
      <c r="E7" s="1"/>
      <c r="F7" s="1"/>
      <c r="G7" s="19"/>
      <c r="H7" s="234" t="s">
        <v>1203</v>
      </c>
      <c r="I7" s="9"/>
    </row>
    <row r="8" spans="1:12" ht="18" customHeight="1" thickTop="1">
      <c r="A8" s="1174"/>
      <c r="B8" s="2294" t="s">
        <v>191</v>
      </c>
      <c r="C8" s="2294"/>
      <c r="D8" s="2294" t="s">
        <v>190</v>
      </c>
      <c r="E8" s="2294"/>
      <c r="F8" s="2294" t="s">
        <v>189</v>
      </c>
      <c r="G8" s="2294"/>
      <c r="H8" s="1175"/>
      <c r="I8" s="9"/>
      <c r="K8" s="764"/>
      <c r="L8" s="781"/>
    </row>
    <row r="9" spans="1:12" ht="18" customHeight="1">
      <c r="A9" s="110"/>
      <c r="B9" s="2299" t="s">
        <v>3</v>
      </c>
      <c r="C9" s="2299"/>
      <c r="D9" s="2299" t="s">
        <v>2</v>
      </c>
      <c r="E9" s="2299"/>
      <c r="F9" s="2299" t="s">
        <v>1</v>
      </c>
      <c r="G9" s="2299"/>
      <c r="H9" s="109"/>
      <c r="K9" s="409"/>
      <c r="L9" s="782"/>
    </row>
    <row r="10" spans="1:12" ht="18" customHeight="1">
      <c r="A10" s="31"/>
      <c r="B10" s="1097">
        <v>2017</v>
      </c>
      <c r="C10" s="1097">
        <v>2016</v>
      </c>
      <c r="D10" s="1097">
        <v>2017</v>
      </c>
      <c r="E10" s="1097">
        <v>2016</v>
      </c>
      <c r="F10" s="1097">
        <v>2017</v>
      </c>
      <c r="G10" s="1097">
        <v>2016</v>
      </c>
      <c r="H10" s="115"/>
      <c r="K10" s="409"/>
      <c r="L10" s="782"/>
    </row>
    <row r="11" spans="1:12" ht="18" customHeight="1">
      <c r="A11" s="31" t="s">
        <v>163</v>
      </c>
      <c r="B11" s="1768">
        <f>+F11+D11</f>
        <v>159</v>
      </c>
      <c r="C11" s="1768">
        <f>+E11+G11</f>
        <v>153</v>
      </c>
      <c r="D11" s="1768">
        <v>36</v>
      </c>
      <c r="E11" s="1768">
        <v>36</v>
      </c>
      <c r="F11" s="1768">
        <v>123</v>
      </c>
      <c r="G11" s="1768">
        <v>117</v>
      </c>
      <c r="H11" s="115" t="s">
        <v>187</v>
      </c>
    </row>
    <row r="12" spans="1:12" ht="18" customHeight="1" thickBot="1">
      <c r="A12" s="1177" t="s">
        <v>10</v>
      </c>
      <c r="B12" s="1178">
        <v>0.5</v>
      </c>
      <c r="C12" s="1178">
        <v>0.4</v>
      </c>
      <c r="D12" s="1178">
        <v>0.3</v>
      </c>
      <c r="E12" s="1178">
        <v>0.3</v>
      </c>
      <c r="F12" s="1178">
        <v>0.6</v>
      </c>
      <c r="G12" s="1178">
        <v>0.6</v>
      </c>
      <c r="H12" s="1179" t="s">
        <v>188</v>
      </c>
    </row>
    <row r="13" spans="1:12" ht="15" customHeight="1" thickTop="1">
      <c r="A13" s="98" t="s">
        <v>452</v>
      </c>
      <c r="B13" s="7"/>
      <c r="C13" s="7"/>
      <c r="D13" s="2357"/>
      <c r="E13" s="2357"/>
      <c r="F13" s="113"/>
      <c r="G13" s="113"/>
      <c r="H13" s="265" t="s">
        <v>398</v>
      </c>
    </row>
    <row r="14" spans="1:12" ht="15" customHeight="1">
      <c r="A14" s="98" t="s">
        <v>1097</v>
      </c>
      <c r="B14" s="7"/>
      <c r="C14" s="7"/>
      <c r="D14" s="613"/>
      <c r="E14" s="14"/>
      <c r="F14" s="613"/>
      <c r="G14" s="14"/>
      <c r="H14" s="81" t="s">
        <v>604</v>
      </c>
    </row>
    <row r="15" spans="1:12" ht="18" customHeight="1">
      <c r="A15" s="5"/>
      <c r="B15" s="7"/>
      <c r="C15" s="7"/>
      <c r="D15" s="613"/>
      <c r="E15" s="14"/>
      <c r="F15" s="613"/>
      <c r="G15" s="14"/>
    </row>
    <row r="16" spans="1:12" ht="18" customHeight="1">
      <c r="A16" s="18" t="s">
        <v>1204</v>
      </c>
      <c r="B16" s="7"/>
      <c r="C16" s="7"/>
      <c r="D16" s="7"/>
      <c r="E16" s="7"/>
      <c r="F16" s="7"/>
      <c r="G16" s="7"/>
      <c r="H16" s="107" t="s">
        <v>1205</v>
      </c>
    </row>
    <row r="17" spans="1:18" ht="18" customHeight="1">
      <c r="A17" s="2" t="s">
        <v>1206</v>
      </c>
      <c r="B17" s="2"/>
      <c r="C17" s="2"/>
      <c r="D17" s="7"/>
      <c r="E17" s="7"/>
      <c r="F17" s="2305" t="s">
        <v>1212</v>
      </c>
      <c r="G17" s="2305"/>
      <c r="H17" s="2305"/>
    </row>
    <row r="18" spans="1:18" ht="18" customHeight="1" thickBot="1">
      <c r="A18" s="103" t="s">
        <v>1208</v>
      </c>
      <c r="B18" s="2"/>
      <c r="C18" s="2"/>
      <c r="D18" s="7"/>
      <c r="E18" s="7"/>
      <c r="F18" s="7"/>
      <c r="G18" s="24"/>
      <c r="H18" s="224" t="s">
        <v>1207</v>
      </c>
    </row>
    <row r="19" spans="1:18" ht="18" customHeight="1" thickTop="1">
      <c r="A19" s="1174"/>
      <c r="B19" s="2294" t="s">
        <v>191</v>
      </c>
      <c r="C19" s="2294"/>
      <c r="D19" s="2294" t="s">
        <v>190</v>
      </c>
      <c r="E19" s="2294"/>
      <c r="F19" s="2294" t="s">
        <v>189</v>
      </c>
      <c r="G19" s="2294"/>
      <c r="H19" s="1175"/>
    </row>
    <row r="20" spans="1:18" s="39" customFormat="1" ht="18" customHeight="1">
      <c r="A20" s="110"/>
      <c r="B20" s="2299" t="s">
        <v>3</v>
      </c>
      <c r="C20" s="2299"/>
      <c r="D20" s="2299" t="s">
        <v>2</v>
      </c>
      <c r="E20" s="2299"/>
      <c r="F20" s="2299" t="s">
        <v>1</v>
      </c>
      <c r="G20" s="2299"/>
      <c r="H20" s="109"/>
    </row>
    <row r="21" spans="1:18" ht="18" customHeight="1">
      <c r="A21" s="31"/>
      <c r="B21" s="1097">
        <v>2017</v>
      </c>
      <c r="C21" s="1097">
        <v>2016</v>
      </c>
      <c r="D21" s="1097">
        <v>2017</v>
      </c>
      <c r="E21" s="1097">
        <v>2016</v>
      </c>
      <c r="F21" s="1097">
        <v>2017</v>
      </c>
      <c r="G21" s="1097">
        <v>2016</v>
      </c>
      <c r="H21" s="115"/>
    </row>
    <row r="22" spans="1:18" ht="15" customHeight="1">
      <c r="A22" s="236" t="s">
        <v>731</v>
      </c>
      <c r="B22" s="978"/>
      <c r="C22" s="978"/>
      <c r="D22" s="979"/>
      <c r="E22" s="978"/>
      <c r="F22" s="978"/>
      <c r="G22" s="978"/>
      <c r="H22" s="980" t="s">
        <v>1075</v>
      </c>
    </row>
    <row r="23" spans="1:18" ht="15" customHeight="1">
      <c r="A23" s="237" t="s">
        <v>733</v>
      </c>
      <c r="B23" s="57">
        <f>'[1]P177--179socR12'!B23</f>
        <v>46.8</v>
      </c>
      <c r="C23" s="57">
        <f>'[1]P177--179socR12'!C23</f>
        <v>41.5</v>
      </c>
      <c r="D23" s="977">
        <f>'[1]P177--179socR12'!D23</f>
        <v>61.2</v>
      </c>
      <c r="E23" s="57">
        <f>'[1]P177--179socR12'!E23</f>
        <v>47.4</v>
      </c>
      <c r="F23" s="57">
        <f>'[1]P177--179socR12'!F23</f>
        <v>42.5</v>
      </c>
      <c r="G23" s="57">
        <f>'[1]P177--179socR12'!G23</f>
        <v>39.5</v>
      </c>
      <c r="H23" s="372" t="s">
        <v>1084</v>
      </c>
    </row>
    <row r="24" spans="1:18" ht="15" customHeight="1">
      <c r="A24" s="232" t="s">
        <v>1131</v>
      </c>
      <c r="B24" s="232"/>
      <c r="C24" s="232"/>
      <c r="D24" s="232"/>
      <c r="E24" s="232"/>
      <c r="F24" s="232"/>
      <c r="G24" s="232"/>
      <c r="H24" s="981" t="s">
        <v>1092</v>
      </c>
      <c r="J24" s="36"/>
      <c r="K24" s="36"/>
      <c r="L24" s="36"/>
      <c r="M24" s="36"/>
      <c r="N24" s="36"/>
      <c r="O24" s="36"/>
    </row>
    <row r="25" spans="1:18" s="39" customFormat="1" ht="18" customHeight="1" thickBot="1">
      <c r="A25" s="1177" t="s">
        <v>176</v>
      </c>
      <c r="B25" s="1180">
        <f>'[1]P177--179socR12'!B25</f>
        <v>46.7</v>
      </c>
      <c r="C25" s="1180">
        <f>'[1]P177--179socR12'!C25</f>
        <v>46.4</v>
      </c>
      <c r="D25" s="1181">
        <f>'[1]P177--179socR12'!D25</f>
        <v>54.1</v>
      </c>
      <c r="E25" s="1181">
        <f>'[1]P177--179socR12'!E25</f>
        <v>55.7</v>
      </c>
      <c r="F25" s="1180">
        <f>'[1]P177--179socR12'!F25</f>
        <v>42.4</v>
      </c>
      <c r="G25" s="1182">
        <f>'[1]P177--179socR12'!G25</f>
        <v>40.5</v>
      </c>
      <c r="H25" s="1179" t="s">
        <v>194</v>
      </c>
      <c r="J25" s="36"/>
      <c r="K25" s="36"/>
      <c r="L25" s="36"/>
      <c r="M25" s="36"/>
      <c r="N25" s="36"/>
      <c r="O25" s="36"/>
    </row>
    <row r="26" spans="1:18" ht="15" customHeight="1" thickTop="1">
      <c r="A26" s="102" t="s">
        <v>1132</v>
      </c>
      <c r="B26" s="81"/>
      <c r="C26" s="81"/>
      <c r="D26" s="982"/>
      <c r="E26" s="81"/>
      <c r="F26" s="81"/>
      <c r="G26" s="982"/>
      <c r="H26" s="773" t="s">
        <v>1133</v>
      </c>
      <c r="J26" s="36"/>
      <c r="K26" s="36"/>
      <c r="L26" s="36"/>
      <c r="M26" s="36"/>
      <c r="N26" s="36"/>
      <c r="O26" s="36"/>
    </row>
    <row r="27" spans="1:18" ht="15" customHeight="1">
      <c r="A27" s="924" t="s">
        <v>1124</v>
      </c>
      <c r="B27" s="695"/>
      <c r="C27" s="695"/>
      <c r="D27" s="695"/>
      <c r="E27" s="695"/>
      <c r="F27" s="695"/>
      <c r="G27" s="695"/>
      <c r="H27" s="986" t="s">
        <v>604</v>
      </c>
      <c r="J27" s="36"/>
      <c r="K27" s="36"/>
      <c r="L27" s="36"/>
      <c r="M27" s="36"/>
      <c r="N27" s="36"/>
      <c r="O27" s="36"/>
    </row>
    <row r="28" spans="1:18" ht="18" customHeight="1">
      <c r="A28" s="924"/>
      <c r="B28" s="695"/>
      <c r="C28" s="695"/>
      <c r="D28" s="695"/>
      <c r="E28" s="695"/>
      <c r="F28" s="695"/>
      <c r="G28" s="695"/>
      <c r="H28" s="986"/>
      <c r="J28" s="36"/>
      <c r="K28" s="36"/>
      <c r="L28" s="36"/>
      <c r="M28" s="36"/>
      <c r="N28" s="36"/>
      <c r="O28" s="36"/>
    </row>
    <row r="29" spans="1:18" ht="18" customHeight="1">
      <c r="A29" s="18" t="s">
        <v>1209</v>
      </c>
      <c r="B29" s="7"/>
      <c r="C29" s="7"/>
      <c r="D29" s="7"/>
      <c r="E29" s="7"/>
      <c r="F29" s="7"/>
      <c r="G29" s="7"/>
      <c r="H29" s="107" t="s">
        <v>1210</v>
      </c>
      <c r="J29" s="36"/>
      <c r="K29" s="36"/>
      <c r="L29" s="36"/>
      <c r="M29" s="36"/>
      <c r="N29" s="36"/>
      <c r="O29" s="36"/>
    </row>
    <row r="30" spans="1:18" ht="18" customHeight="1">
      <c r="A30" s="2" t="s">
        <v>1211</v>
      </c>
      <c r="B30" s="2"/>
      <c r="C30" s="2"/>
      <c r="D30" s="7"/>
      <c r="E30" s="7"/>
      <c r="F30" s="2305" t="s">
        <v>1213</v>
      </c>
      <c r="G30" s="2305"/>
      <c r="H30" s="2305"/>
      <c r="J30" s="36"/>
      <c r="K30" s="36"/>
      <c r="L30" s="36"/>
      <c r="M30" s="36"/>
      <c r="N30" s="36"/>
      <c r="O30" s="36"/>
    </row>
    <row r="31" spans="1:18" ht="18" customHeight="1" thickBot="1">
      <c r="A31" s="103" t="s">
        <v>1208</v>
      </c>
      <c r="B31" s="2"/>
      <c r="C31" s="2"/>
      <c r="D31" s="7"/>
      <c r="E31" s="7"/>
      <c r="F31" s="7"/>
      <c r="G31" s="24"/>
      <c r="H31" s="224" t="s">
        <v>1207</v>
      </c>
      <c r="J31" s="36"/>
      <c r="K31" s="36"/>
      <c r="L31" s="36"/>
      <c r="M31" s="36"/>
      <c r="N31" s="36"/>
      <c r="O31" s="36"/>
      <c r="P31" s="1"/>
      <c r="Q31" s="1"/>
      <c r="R31" s="1"/>
    </row>
    <row r="32" spans="1:18" ht="18" customHeight="1" thickTop="1">
      <c r="A32" s="1174"/>
      <c r="B32" s="2294" t="s">
        <v>191</v>
      </c>
      <c r="C32" s="2294"/>
      <c r="D32" s="2294" t="s">
        <v>190</v>
      </c>
      <c r="E32" s="2294"/>
      <c r="F32" s="2294" t="s">
        <v>189</v>
      </c>
      <c r="G32" s="2294"/>
      <c r="H32" s="1175"/>
      <c r="J32" s="505"/>
      <c r="K32" s="783"/>
      <c r="L32" s="325"/>
      <c r="M32" s="306"/>
      <c r="N32" s="306"/>
      <c r="O32" s="306"/>
      <c r="P32" s="1"/>
      <c r="Q32" s="320"/>
      <c r="R32" s="1"/>
    </row>
    <row r="33" spans="1:25" ht="18" customHeight="1">
      <c r="A33" s="110"/>
      <c r="B33" s="2299" t="s">
        <v>3</v>
      </c>
      <c r="C33" s="2299"/>
      <c r="D33" s="2299" t="s">
        <v>2</v>
      </c>
      <c r="E33" s="2299"/>
      <c r="F33" s="2299" t="s">
        <v>1</v>
      </c>
      <c r="G33" s="2299"/>
      <c r="H33" s="109"/>
      <c r="J33" s="327"/>
      <c r="K33" s="327"/>
      <c r="L33" s="327"/>
      <c r="M33" s="327"/>
      <c r="N33" s="328"/>
      <c r="O33" s="327"/>
      <c r="P33" s="1"/>
      <c r="Q33" s="1"/>
      <c r="R33" s="1"/>
    </row>
    <row r="34" spans="1:25" ht="18" customHeight="1">
      <c r="A34" s="31"/>
      <c r="B34" s="1097">
        <v>2017</v>
      </c>
      <c r="C34" s="1097">
        <v>2016</v>
      </c>
      <c r="D34" s="1097">
        <v>2017</v>
      </c>
      <c r="E34" s="1097">
        <v>2016</v>
      </c>
      <c r="F34" s="1097">
        <v>2017</v>
      </c>
      <c r="G34" s="1097">
        <v>2016</v>
      </c>
      <c r="H34" s="115"/>
      <c r="J34" s="333"/>
      <c r="K34" s="333"/>
      <c r="L34" s="333"/>
      <c r="M34" s="334"/>
      <c r="N34" s="334"/>
      <c r="O34" s="335"/>
      <c r="P34" s="1"/>
      <c r="Q34" s="1"/>
      <c r="R34" s="1"/>
    </row>
    <row r="35" spans="1:25" ht="15" customHeight="1">
      <c r="A35" s="236" t="s">
        <v>731</v>
      </c>
      <c r="B35" s="978"/>
      <c r="C35" s="978"/>
      <c r="D35" s="979"/>
      <c r="E35" s="978"/>
      <c r="F35" s="978"/>
      <c r="G35" s="978"/>
      <c r="H35" s="980" t="s">
        <v>1075</v>
      </c>
      <c r="J35" s="336"/>
      <c r="K35" s="327"/>
      <c r="L35" s="327"/>
      <c r="M35" s="327"/>
      <c r="N35" s="327"/>
      <c r="O35" s="327"/>
      <c r="P35" s="1"/>
      <c r="Q35" s="1"/>
      <c r="R35" s="1"/>
    </row>
    <row r="36" spans="1:25" ht="15" customHeight="1">
      <c r="A36" s="237" t="s">
        <v>733</v>
      </c>
      <c r="B36" s="57">
        <f>'[1]P177--179socR12'!B36</f>
        <v>13.1</v>
      </c>
      <c r="C36" s="57">
        <f>'[1]P177--179socR12'!C36</f>
        <v>15.9</v>
      </c>
      <c r="D36" s="977">
        <f>'[1]P177--179socR12'!D36</f>
        <v>4.5</v>
      </c>
      <c r="E36" s="57">
        <f>'[1]P177--179socR12'!E36</f>
        <v>11.2</v>
      </c>
      <c r="F36" s="57">
        <f>'[1]P177--179socR12'!F36</f>
        <v>16.8</v>
      </c>
      <c r="G36" s="57">
        <f>'[1]P177--179socR12'!G36</f>
        <v>17.899999999999999</v>
      </c>
      <c r="H36" s="372" t="s">
        <v>1084</v>
      </c>
      <c r="J36" s="237"/>
      <c r="K36" s="339"/>
      <c r="L36" s="339"/>
      <c r="M36" s="338"/>
      <c r="N36" s="338"/>
      <c r="O36" s="338"/>
      <c r="P36" s="1"/>
      <c r="Q36" s="1"/>
      <c r="R36" s="1"/>
    </row>
    <row r="37" spans="1:25" ht="15" customHeight="1">
      <c r="A37" s="232" t="s">
        <v>1131</v>
      </c>
      <c r="B37" s="232"/>
      <c r="C37" s="232"/>
      <c r="D37" s="232"/>
      <c r="E37" s="232"/>
      <c r="F37" s="232"/>
      <c r="G37" s="232"/>
      <c r="H37" s="981" t="s">
        <v>1092</v>
      </c>
      <c r="J37" s="237"/>
      <c r="K37" s="339"/>
      <c r="L37" s="339"/>
      <c r="M37" s="338"/>
      <c r="N37" s="338"/>
      <c r="O37" s="338"/>
      <c r="P37" s="1"/>
      <c r="Q37" s="1"/>
      <c r="R37" s="1"/>
    </row>
    <row r="38" spans="1:25" ht="18" customHeight="1" thickBot="1">
      <c r="A38" s="1177" t="s">
        <v>176</v>
      </c>
      <c r="B38" s="1180">
        <f>'[1]P177--179socR12'!B38</f>
        <v>10.199999999999999</v>
      </c>
      <c r="C38" s="1180">
        <f>'[1]P177--179socR12'!C38</f>
        <v>9.4</v>
      </c>
      <c r="D38" s="1181">
        <f>'[1]P177--179socR12'!D38</f>
        <v>4</v>
      </c>
      <c r="E38" s="1181">
        <f>'[1]P177--179socR12'!E38</f>
        <v>4.2</v>
      </c>
      <c r="F38" s="1180">
        <f>'[1]P177--179socR12'!F38</f>
        <v>14.7</v>
      </c>
      <c r="G38" s="1182">
        <f>'[1]P177--179socR12'!G38</f>
        <v>13.9</v>
      </c>
      <c r="H38" s="1179" t="s">
        <v>194</v>
      </c>
      <c r="J38" s="237"/>
      <c r="K38" s="339"/>
      <c r="L38" s="339"/>
      <c r="M38" s="338"/>
      <c r="N38" s="338"/>
      <c r="O38" s="338"/>
      <c r="P38" s="1"/>
      <c r="Q38" s="1"/>
      <c r="R38" s="1"/>
    </row>
    <row r="39" spans="1:25" ht="15" customHeight="1" thickTop="1">
      <c r="A39" s="102" t="s">
        <v>1132</v>
      </c>
      <c r="B39" s="81"/>
      <c r="C39" s="81"/>
      <c r="D39" s="982"/>
      <c r="E39" s="81"/>
      <c r="F39" s="81"/>
      <c r="G39" s="982"/>
      <c r="H39" s="773" t="s">
        <v>1133</v>
      </c>
      <c r="J39" s="340"/>
      <c r="K39" s="339"/>
      <c r="L39" s="339"/>
      <c r="M39" s="338"/>
      <c r="N39" s="338"/>
      <c r="O39" s="338"/>
      <c r="P39" s="1"/>
      <c r="Q39" s="1"/>
      <c r="R39" s="1"/>
    </row>
    <row r="40" spans="1:25" ht="15" customHeight="1">
      <c r="A40" s="98" t="s">
        <v>1097</v>
      </c>
      <c r="B40" s="7"/>
      <c r="C40" s="7"/>
      <c r="D40" s="1759"/>
      <c r="E40" s="14"/>
      <c r="F40" s="1759"/>
      <c r="G40" s="14"/>
      <c r="H40" s="81" t="s">
        <v>604</v>
      </c>
      <c r="J40" s="36"/>
      <c r="K40" s="36"/>
      <c r="L40" s="36"/>
      <c r="M40" s="36"/>
      <c r="N40" s="36"/>
      <c r="O40" s="36"/>
    </row>
    <row r="41" spans="1:25" s="39" customFormat="1" ht="18" customHeight="1">
      <c r="A41" s="7"/>
      <c r="B41" s="7"/>
      <c r="C41" s="7"/>
      <c r="D41" s="7"/>
      <c r="E41" s="7"/>
      <c r="F41" s="7"/>
      <c r="G41" s="7"/>
      <c r="H41" s="7"/>
      <c r="J41" s="36"/>
      <c r="K41" s="36"/>
      <c r="L41" s="36"/>
      <c r="M41" s="36"/>
      <c r="N41" s="237"/>
      <c r="O41" s="351"/>
      <c r="P41" s="333"/>
      <c r="Q41" s="346"/>
      <c r="R41" s="325"/>
      <c r="S41" s="325"/>
      <c r="T41" s="325"/>
      <c r="U41" s="326"/>
      <c r="V41" s="36"/>
      <c r="W41" s="36"/>
    </row>
    <row r="42" spans="1:25" s="39" customFormat="1" ht="18" customHeight="1">
      <c r="A42" s="426" t="s">
        <v>105</v>
      </c>
      <c r="B42" s="427"/>
      <c r="C42" s="20"/>
      <c r="D42" s="7"/>
      <c r="E42" s="7"/>
      <c r="F42" s="20"/>
      <c r="G42" s="427"/>
      <c r="H42" s="504" t="s">
        <v>196</v>
      </c>
      <c r="J42" s="36"/>
      <c r="K42" s="36"/>
      <c r="L42" s="36"/>
      <c r="M42" s="36"/>
      <c r="N42" s="47"/>
      <c r="O42" s="327"/>
      <c r="P42" s="327"/>
      <c r="Q42" s="327"/>
      <c r="R42" s="327"/>
      <c r="S42" s="328"/>
      <c r="T42" s="327"/>
      <c r="U42" s="329"/>
      <c r="V42" s="36"/>
      <c r="W42" s="36"/>
    </row>
    <row r="43" spans="1:25" s="39" customFormat="1" ht="18" customHeight="1">
      <c r="A43" s="44"/>
      <c r="B43" s="20"/>
      <c r="C43" s="20"/>
      <c r="D43" s="20"/>
      <c r="E43" s="20"/>
      <c r="F43" s="20"/>
      <c r="G43" s="20"/>
      <c r="H43" s="20"/>
      <c r="J43" s="36"/>
      <c r="K43" s="36"/>
      <c r="L43" s="36"/>
      <c r="M43" s="36"/>
      <c r="N43" s="47"/>
      <c r="O43" s="327"/>
      <c r="P43" s="327"/>
      <c r="Q43" s="327"/>
      <c r="R43" s="327"/>
      <c r="S43" s="328"/>
      <c r="T43" s="327"/>
      <c r="U43" s="329"/>
      <c r="V43" s="36"/>
      <c r="W43" s="36"/>
    </row>
    <row r="44" spans="1:25" s="39" customFormat="1" ht="18" customHeight="1" thickBot="1">
      <c r="A44" s="28" t="s">
        <v>102</v>
      </c>
      <c r="B44" s="7"/>
      <c r="C44" s="7"/>
      <c r="D44" s="7"/>
      <c r="E44" s="7"/>
      <c r="F44" s="3"/>
      <c r="G44"/>
      <c r="H44" s="107" t="s">
        <v>197</v>
      </c>
      <c r="J44" s="36"/>
      <c r="K44" s="36"/>
      <c r="L44" s="36"/>
      <c r="M44" s="36"/>
      <c r="N44" s="47"/>
      <c r="O44" s="327"/>
      <c r="P44" s="327"/>
      <c r="Q44" s="327"/>
      <c r="R44" s="327"/>
      <c r="S44" s="328"/>
      <c r="T44" s="327"/>
      <c r="U44" s="329"/>
      <c r="V44" s="36"/>
      <c r="W44" s="36"/>
    </row>
    <row r="45" spans="1:25" ht="17.100000000000001" customHeight="1" thickTop="1">
      <c r="A45" s="1215"/>
      <c r="B45" s="1729" t="s">
        <v>199</v>
      </c>
      <c r="C45" s="1732" t="s">
        <v>191</v>
      </c>
      <c r="D45" s="1732" t="s">
        <v>202</v>
      </c>
      <c r="E45" s="1732"/>
      <c r="F45" s="1732" t="s">
        <v>201</v>
      </c>
      <c r="G45" s="1732"/>
      <c r="H45" s="1217"/>
      <c r="J45" s="36"/>
      <c r="K45" s="36"/>
      <c r="L45" s="36"/>
      <c r="M45" s="36"/>
      <c r="N45" s="47"/>
      <c r="O45" s="785"/>
      <c r="P45" s="786"/>
      <c r="Q45" s="786"/>
      <c r="R45" s="357"/>
      <c r="S45" s="358"/>
      <c r="T45" s="357"/>
      <c r="U45" s="329"/>
      <c r="V45" s="36"/>
      <c r="W45" s="36"/>
      <c r="X45" s="39"/>
      <c r="Y45" s="39"/>
    </row>
    <row r="46" spans="1:25" ht="17.100000000000001" customHeight="1">
      <c r="A46" s="229"/>
      <c r="B46" s="1731" t="s">
        <v>8</v>
      </c>
      <c r="C46" s="1731" t="s">
        <v>3</v>
      </c>
      <c r="D46" s="1731" t="s">
        <v>5</v>
      </c>
      <c r="E46" s="2302" t="s">
        <v>7</v>
      </c>
      <c r="F46" s="2302"/>
      <c r="G46" s="2302"/>
      <c r="H46" s="1739"/>
      <c r="J46" s="36"/>
      <c r="K46" s="36"/>
      <c r="L46" s="36"/>
      <c r="M46" s="36"/>
      <c r="N46" s="47"/>
      <c r="O46" s="785"/>
      <c r="P46" s="786"/>
      <c r="Q46" s="786"/>
      <c r="R46" s="357"/>
      <c r="S46" s="358"/>
      <c r="T46" s="357"/>
      <c r="U46" s="329"/>
      <c r="V46" s="36"/>
      <c r="W46" s="36"/>
      <c r="X46" s="39"/>
      <c r="Y46" s="39"/>
    </row>
    <row r="47" spans="1:25" ht="17.100000000000001" customHeight="1">
      <c r="A47" s="141"/>
      <c r="B47" s="1764" t="s">
        <v>200</v>
      </c>
      <c r="C47" s="1764" t="s">
        <v>203</v>
      </c>
      <c r="D47" s="1764"/>
      <c r="E47" s="1764" t="s">
        <v>191</v>
      </c>
      <c r="F47" s="1764" t="s">
        <v>190</v>
      </c>
      <c r="G47" s="1764" t="s">
        <v>189</v>
      </c>
      <c r="H47" s="1762"/>
      <c r="J47" s="36"/>
      <c r="K47" s="36"/>
      <c r="L47" s="36"/>
      <c r="M47" s="36"/>
      <c r="N47" s="36"/>
      <c r="O47" s="36"/>
    </row>
    <row r="48" spans="1:25" ht="17.100000000000001" customHeight="1">
      <c r="A48" s="121"/>
      <c r="B48" s="1733" t="s">
        <v>6</v>
      </c>
      <c r="C48" s="106" t="s">
        <v>124</v>
      </c>
      <c r="D48" s="106"/>
      <c r="E48" s="106" t="s">
        <v>4</v>
      </c>
      <c r="F48" s="106" t="s">
        <v>2</v>
      </c>
      <c r="G48" s="106" t="s">
        <v>1</v>
      </c>
      <c r="H48" s="120"/>
      <c r="J48" s="36"/>
      <c r="K48" s="36"/>
      <c r="L48" s="36"/>
      <c r="M48" s="36"/>
      <c r="N48" s="36"/>
      <c r="O48" s="36"/>
    </row>
    <row r="49" spans="1:18" ht="18" customHeight="1">
      <c r="A49" s="1101" t="s">
        <v>1214</v>
      </c>
      <c r="B49" s="32"/>
      <c r="C49" s="1099"/>
      <c r="D49" s="1099"/>
      <c r="E49" s="1099"/>
      <c r="F49" s="1099"/>
      <c r="G49" s="1099"/>
      <c r="H49" s="1100" t="s">
        <v>1215</v>
      </c>
      <c r="J49" s="36"/>
      <c r="K49" s="36"/>
      <c r="L49" s="36"/>
      <c r="M49" s="36"/>
      <c r="N49" s="36"/>
      <c r="O49" s="36"/>
    </row>
    <row r="50" spans="1:18" ht="18" customHeight="1">
      <c r="A50" s="232" t="s">
        <v>9</v>
      </c>
      <c r="B50" s="321">
        <f>'[7]P177--179socR12'!B50</f>
        <v>6932</v>
      </c>
      <c r="C50" s="321">
        <f>'[7]P177--179socR12'!C50</f>
        <v>14640</v>
      </c>
      <c r="D50" s="322">
        <f>'[7]P177--179socR12'!D50</f>
        <v>3391</v>
      </c>
      <c r="E50" s="322">
        <f>'[7]P177--179socR12'!E50</f>
        <v>11249</v>
      </c>
      <c r="F50" s="322">
        <f>'[7]P177--179socR12'!F50</f>
        <v>242</v>
      </c>
      <c r="G50" s="322">
        <f>'[7]P177--179socR12'!G50</f>
        <v>11007</v>
      </c>
      <c r="H50" s="122" t="s">
        <v>198</v>
      </c>
      <c r="J50" s="36"/>
      <c r="K50" s="36"/>
      <c r="L50" s="36"/>
      <c r="M50" s="36"/>
      <c r="N50" s="36"/>
      <c r="O50" s="36"/>
    </row>
    <row r="51" spans="1:18" ht="18" customHeight="1">
      <c r="A51" s="30" t="s">
        <v>10</v>
      </c>
      <c r="B51" s="481">
        <f>'[7]P177--179socR12'!B51</f>
        <v>3.4792332637185535E-3</v>
      </c>
      <c r="C51" s="481">
        <f>'[7]P177--179socR12'!C51</f>
        <v>3.4889382307794416E-3</v>
      </c>
      <c r="D51" s="481">
        <f>'[7]P177--179socR12'!D51</f>
        <v>4.9350411204915536E-3</v>
      </c>
      <c r="E51" s="481">
        <f>'[7]P177--179socR12'!E51</f>
        <v>3.2057639344860289E-3</v>
      </c>
      <c r="F51" s="481">
        <f>'[7]P177--179socR12'!F51</f>
        <v>1.2426334174935058E-4</v>
      </c>
      <c r="G51" s="481">
        <f>'[7]P177--179socR12'!G51</f>
        <v>7.0489236414635788E-3</v>
      </c>
      <c r="H51" s="123" t="s">
        <v>188</v>
      </c>
      <c r="J51" s="36"/>
      <c r="K51" s="36"/>
      <c r="L51" s="36"/>
      <c r="M51" s="36"/>
      <c r="N51" s="36"/>
      <c r="O51" s="36"/>
    </row>
    <row r="52" spans="1:18" ht="18" customHeight="1">
      <c r="A52" s="269" t="s">
        <v>501</v>
      </c>
      <c r="B52" s="1767"/>
      <c r="C52" s="1767">
        <f>'[7]P177--179socR12'!C52</f>
        <v>35</v>
      </c>
      <c r="D52" s="1767">
        <f>'[7]P177--179socR12'!D52</f>
        <v>10</v>
      </c>
      <c r="E52" s="331">
        <f>'[7]P177--179socR12'!E52</f>
        <v>25</v>
      </c>
      <c r="F52" s="331">
        <f>'[7]P177--179socR12'!F52</f>
        <v>5</v>
      </c>
      <c r="G52" s="332">
        <f>'[7]P177--179socR12'!G52</f>
        <v>20</v>
      </c>
      <c r="H52" s="122" t="s">
        <v>500</v>
      </c>
      <c r="J52" s="325"/>
      <c r="K52" s="369"/>
      <c r="L52" s="370"/>
      <c r="M52" s="370"/>
      <c r="N52" s="506"/>
      <c r="O52" s="371"/>
      <c r="P52" s="372"/>
      <c r="Q52" s="372"/>
      <c r="R52" s="36"/>
    </row>
    <row r="53" spans="1:18" ht="18" customHeight="1">
      <c r="A53" s="30" t="s">
        <v>10</v>
      </c>
      <c r="B53" s="482"/>
      <c r="C53" s="481">
        <f>'[7]P177--179socR12'!C53</f>
        <v>3.2928779753504563E-3</v>
      </c>
      <c r="D53" s="481">
        <f>'[7]P177--179socR12'!D53</f>
        <v>3.4141345168999661E-3</v>
      </c>
      <c r="E53" s="481">
        <f>'[7]P177--179socR12'!E53</f>
        <v>3.246753246753247E-3</v>
      </c>
      <c r="F53" s="481">
        <f>'[7]P177--179socR12'!F53</f>
        <v>1.0579771476936098E-3</v>
      </c>
      <c r="G53" s="481">
        <f>'[7]P177--179socR12'!G53</f>
        <v>6.7249495628782787E-3</v>
      </c>
      <c r="H53" s="116" t="s">
        <v>188</v>
      </c>
      <c r="J53" s="373"/>
      <c r="K53" s="374"/>
      <c r="L53" s="373"/>
      <c r="M53" s="373"/>
      <c r="N53" s="375"/>
      <c r="O53" s="373"/>
      <c r="P53" s="329"/>
      <c r="Q53" s="329"/>
      <c r="R53" s="36"/>
    </row>
    <row r="54" spans="1:18" ht="15" customHeight="1">
      <c r="A54" s="1106"/>
      <c r="B54" s="1107"/>
      <c r="C54" s="1108"/>
      <c r="D54" s="1108"/>
      <c r="E54" s="1108"/>
      <c r="F54" s="1108"/>
      <c r="G54" s="1108"/>
      <c r="H54" s="329"/>
      <c r="J54" s="325"/>
      <c r="K54" s="369"/>
      <c r="L54" s="370"/>
      <c r="M54" s="370"/>
      <c r="N54" s="370"/>
      <c r="O54" s="376"/>
      <c r="P54" s="372"/>
      <c r="Q54" s="372"/>
      <c r="R54" s="36"/>
    </row>
    <row r="55" spans="1:18" ht="15" customHeight="1">
      <c r="A55" s="1102" t="s">
        <v>1216</v>
      </c>
      <c r="B55" s="1103"/>
      <c r="C55" s="1104"/>
      <c r="D55" s="1104"/>
      <c r="E55" s="1105"/>
      <c r="F55" s="1105"/>
      <c r="G55" s="1105"/>
      <c r="H55" s="1098" t="s">
        <v>1217</v>
      </c>
      <c r="J55" s="373"/>
      <c r="K55" s="374"/>
      <c r="L55" s="373"/>
      <c r="M55" s="373"/>
      <c r="N55" s="373"/>
      <c r="O55" s="373"/>
      <c r="P55" s="329"/>
      <c r="Q55" s="329"/>
      <c r="R55" s="36"/>
    </row>
    <row r="56" spans="1:18" ht="18" customHeight="1">
      <c r="A56" s="232" t="s">
        <v>9</v>
      </c>
      <c r="B56" s="321">
        <f>'[7]P177--179socR12'!B56</f>
        <v>7384</v>
      </c>
      <c r="C56" s="321">
        <f>'[7]P177--179socR12'!C56</f>
        <v>15612</v>
      </c>
      <c r="D56" s="322">
        <f>'[7]P177--179socR12'!D56</f>
        <v>3747</v>
      </c>
      <c r="E56" s="322">
        <f>'[7]P177--179socR12'!E56</f>
        <v>11865</v>
      </c>
      <c r="F56" s="322">
        <f>'[7]P177--179socR12'!F56</f>
        <v>279</v>
      </c>
      <c r="G56" s="322">
        <f>'[7]P177--179socR12'!G56</f>
        <v>11586</v>
      </c>
      <c r="H56" s="122" t="s">
        <v>198</v>
      </c>
      <c r="J56" s="325"/>
      <c r="K56" s="377"/>
      <c r="L56" s="370"/>
      <c r="M56" s="370"/>
      <c r="N56" s="370"/>
      <c r="O56" s="371"/>
      <c r="P56" s="372"/>
      <c r="Q56" s="372"/>
      <c r="R56" s="36"/>
    </row>
    <row r="57" spans="1:18" ht="18" customHeight="1">
      <c r="A57" s="30" t="s">
        <v>10</v>
      </c>
      <c r="B57" s="481">
        <f>'[7]P177--179socR12'!B57</f>
        <v>3.5992000261263709E-3</v>
      </c>
      <c r="C57" s="481">
        <f>'[7]P177--179socR12'!C57</f>
        <v>3.6225603928292239E-3</v>
      </c>
      <c r="D57" s="481">
        <f>'[7]P177--179socR12'!D57</f>
        <v>5.1877100974132059E-3</v>
      </c>
      <c r="E57" s="481">
        <f>'[7]P177--179socR12'!E57</f>
        <v>3.3074323147147984E-3</v>
      </c>
      <c r="F57" s="481">
        <f>'[7]P177--179socR12'!F57</f>
        <v>1.4037453334272518E-4</v>
      </c>
      <c r="G57" s="481">
        <f>'[7]P177--179socR12'!G57</f>
        <v>7.2419968309231893E-3</v>
      </c>
      <c r="H57" s="123" t="s">
        <v>188</v>
      </c>
      <c r="J57" s="373"/>
      <c r="K57" s="374"/>
      <c r="L57" s="373"/>
      <c r="M57" s="373"/>
      <c r="N57" s="373"/>
      <c r="O57" s="373"/>
      <c r="P57" s="329"/>
      <c r="Q57" s="329"/>
      <c r="R57" s="36"/>
    </row>
    <row r="58" spans="1:18" ht="18" customHeight="1">
      <c r="A58" s="269" t="s">
        <v>501</v>
      </c>
      <c r="B58" s="1767"/>
      <c r="C58" s="1767">
        <f>'[7]P177--179socR12'!C58</f>
        <v>36</v>
      </c>
      <c r="D58" s="1767">
        <f>'[7]P177--179socR12'!D58</f>
        <v>11</v>
      </c>
      <c r="E58" s="331">
        <f>'[7]P177--179socR12'!E58</f>
        <v>25</v>
      </c>
      <c r="F58" s="331">
        <f>'[7]P177--179socR12'!F58</f>
        <v>5</v>
      </c>
      <c r="G58" s="332">
        <f>'[7]P177--179socR12'!G58</f>
        <v>20</v>
      </c>
      <c r="H58" s="122" t="s">
        <v>500</v>
      </c>
      <c r="J58" s="325"/>
      <c r="K58" s="378"/>
      <c r="L58" s="325"/>
      <c r="M58" s="325"/>
      <c r="N58" s="370"/>
      <c r="O58" s="371"/>
      <c r="P58" s="372"/>
      <c r="Q58" s="372"/>
      <c r="R58" s="36"/>
    </row>
    <row r="59" spans="1:18" ht="18" customHeight="1" thickBot="1">
      <c r="A59" s="1183" t="s">
        <v>10</v>
      </c>
      <c r="B59" s="1184"/>
      <c r="C59" s="1185">
        <f>'[7]P177--179socR12'!C59</f>
        <v>3.3204205866076372E-3</v>
      </c>
      <c r="D59" s="1185">
        <f>'[7]P177--179socR12'!D59</f>
        <v>3.5245113745594361E-3</v>
      </c>
      <c r="E59" s="1185">
        <f>'[7]P177--179socR12'!E59</f>
        <v>3.2379225488926304E-3</v>
      </c>
      <c r="F59" s="1185">
        <f>'[7]P177--179socR12'!F59</f>
        <v>1.0557432432432433E-3</v>
      </c>
      <c r="G59" s="1185">
        <f>'[7]P177--179socR12'!G59</f>
        <v>6.7001675041876048E-3</v>
      </c>
      <c r="H59" s="1179" t="s">
        <v>188</v>
      </c>
      <c r="J59" s="373"/>
      <c r="K59" s="374"/>
      <c r="L59" s="373"/>
      <c r="M59" s="373"/>
      <c r="N59" s="373"/>
      <c r="O59" s="373"/>
      <c r="P59" s="329"/>
      <c r="Q59" s="329"/>
      <c r="R59" s="36"/>
    </row>
    <row r="60" spans="1:18" ht="20.25" customHeight="1" thickTop="1" thickBot="1">
      <c r="A60" s="102"/>
      <c r="B60" s="8"/>
      <c r="C60" s="15"/>
      <c r="D60" s="15"/>
      <c r="E60" s="16"/>
      <c r="F60" s="16"/>
      <c r="G60" s="16"/>
      <c r="H60" s="81"/>
      <c r="J60" s="373"/>
      <c r="K60" s="379"/>
      <c r="L60" s="373"/>
      <c r="M60" s="373"/>
      <c r="N60" s="373"/>
      <c r="O60" s="380"/>
      <c r="P60" s="326"/>
      <c r="Q60" s="326"/>
      <c r="R60" s="36"/>
    </row>
    <row r="61" spans="1:18" ht="13.5" customHeight="1" thickTop="1">
      <c r="A61" s="927"/>
      <c r="B61" s="942"/>
      <c r="C61" s="955"/>
      <c r="D61" s="955"/>
      <c r="E61" s="956"/>
      <c r="F61" s="956"/>
      <c r="G61" s="956"/>
      <c r="H61" s="928"/>
      <c r="J61" s="370"/>
      <c r="K61" s="369"/>
      <c r="L61" s="370"/>
      <c r="M61" s="370"/>
      <c r="N61" s="370"/>
      <c r="O61" s="370"/>
      <c r="P61" s="329"/>
      <c r="Q61" s="329"/>
      <c r="R61" s="36"/>
    </row>
    <row r="62" spans="1:18" ht="18" customHeight="1">
      <c r="A62" s="102"/>
      <c r="B62" s="8"/>
      <c r="C62" s="15"/>
      <c r="D62" s="15"/>
      <c r="E62" s="16"/>
      <c r="F62" s="16"/>
      <c r="G62" s="16"/>
      <c r="H62" s="81"/>
    </row>
    <row r="63" spans="1:18" ht="18" customHeight="1" thickBot="1">
      <c r="A63" s="29" t="s">
        <v>103</v>
      </c>
      <c r="B63" s="52"/>
      <c r="C63" s="27"/>
      <c r="D63" s="27"/>
      <c r="E63" s="26"/>
      <c r="F63" s="26"/>
      <c r="G63" s="26"/>
      <c r="H63" s="107" t="s">
        <v>205</v>
      </c>
    </row>
    <row r="64" spans="1:18" ht="18" customHeight="1" thickTop="1">
      <c r="A64" s="1215"/>
      <c r="B64" s="1729" t="s">
        <v>199</v>
      </c>
      <c r="C64" s="1732" t="s">
        <v>191</v>
      </c>
      <c r="D64" s="1732" t="s">
        <v>202</v>
      </c>
      <c r="E64" s="1732"/>
      <c r="F64" s="1732" t="s">
        <v>201</v>
      </c>
      <c r="G64" s="1732"/>
      <c r="H64" s="1217"/>
    </row>
    <row r="65" spans="1:8" ht="18" customHeight="1">
      <c r="A65" s="229"/>
      <c r="B65" s="1731" t="s">
        <v>8</v>
      </c>
      <c r="C65" s="1731" t="s">
        <v>3</v>
      </c>
      <c r="D65" s="1731" t="s">
        <v>5</v>
      </c>
      <c r="E65" s="2302" t="s">
        <v>7</v>
      </c>
      <c r="F65" s="2302"/>
      <c r="G65" s="2302"/>
      <c r="H65" s="1739"/>
    </row>
    <row r="66" spans="1:8" ht="18" customHeight="1">
      <c r="A66" s="141"/>
      <c r="B66" s="1764" t="s">
        <v>200</v>
      </c>
      <c r="C66" s="1764" t="s">
        <v>203</v>
      </c>
      <c r="D66" s="1764"/>
      <c r="E66" s="1764" t="s">
        <v>191</v>
      </c>
      <c r="F66" s="1764" t="s">
        <v>190</v>
      </c>
      <c r="G66" s="1764" t="s">
        <v>189</v>
      </c>
      <c r="H66" s="1762"/>
    </row>
    <row r="67" spans="1:8" ht="18" customHeight="1">
      <c r="A67" s="121"/>
      <c r="B67" s="1733" t="s">
        <v>6</v>
      </c>
      <c r="C67" s="106" t="s">
        <v>124</v>
      </c>
      <c r="D67" s="106"/>
      <c r="E67" s="106" t="s">
        <v>4</v>
      </c>
      <c r="F67" s="106" t="s">
        <v>2</v>
      </c>
      <c r="G67" s="106" t="s">
        <v>1</v>
      </c>
      <c r="H67" s="120"/>
    </row>
    <row r="68" spans="1:8" ht="18" customHeight="1">
      <c r="A68" s="1101" t="s">
        <v>1214</v>
      </c>
      <c r="B68" s="32"/>
      <c r="C68" s="1099"/>
      <c r="D68" s="1099"/>
      <c r="E68" s="1099"/>
      <c r="F68" s="1099"/>
      <c r="G68" s="1099"/>
      <c r="H68" s="1100" t="s">
        <v>1215</v>
      </c>
    </row>
    <row r="69" spans="1:8" ht="18" customHeight="1">
      <c r="A69" s="269" t="s">
        <v>9</v>
      </c>
      <c r="B69" s="1768">
        <f>'[7]P177--179socR12'!B69</f>
        <v>2962</v>
      </c>
      <c r="C69" s="1768">
        <f>'[7]P177--179socR12'!C69</f>
        <v>6189</v>
      </c>
      <c r="D69" s="1768">
        <f>'[7]P177--179socR12'!D69</f>
        <v>683</v>
      </c>
      <c r="E69" s="84">
        <f>'[7]P177--179socR12'!E69</f>
        <v>5506</v>
      </c>
      <c r="F69" s="84">
        <f>'[7]P177--179socR12'!F69</f>
        <v>75</v>
      </c>
      <c r="G69" s="84">
        <f>'[7]P177--179socR12'!G69</f>
        <v>5431</v>
      </c>
      <c r="H69" s="122" t="s">
        <v>198</v>
      </c>
    </row>
    <row r="70" spans="1:8" ht="18" customHeight="1">
      <c r="A70" s="1109" t="s">
        <v>10</v>
      </c>
      <c r="B70" s="1110">
        <f>'[7]P177--179socR12'!B70</f>
        <v>3.8688256507581568E-3</v>
      </c>
      <c r="C70" s="1110">
        <f>'[7]P177--179socR12'!C70</f>
        <v>3.6977069317815194E-3</v>
      </c>
      <c r="D70" s="1110">
        <f>'[7]P177--179socR12'!D70</f>
        <v>4.577165106320241E-3</v>
      </c>
      <c r="E70" s="1110">
        <f>'[7]P177--179socR12'!E70</f>
        <v>3.6116262091502841E-3</v>
      </c>
      <c r="F70" s="1110">
        <f>'[7]P177--179socR12'!F70</f>
        <v>1.4278262392579874E-4</v>
      </c>
      <c r="G70" s="1110">
        <f>'[7]P177--179socR12'!G70</f>
        <v>5.4350926247464341E-3</v>
      </c>
      <c r="H70" s="961" t="s">
        <v>188</v>
      </c>
    </row>
    <row r="71" spans="1:8" ht="18" customHeight="1">
      <c r="A71" s="269" t="s">
        <v>501</v>
      </c>
      <c r="B71" s="84"/>
      <c r="C71" s="85">
        <f>'[7]P177--179socR12'!C71</f>
        <v>14</v>
      </c>
      <c r="D71" s="85">
        <f>'[7]P177--179socR12'!D71</f>
        <v>5</v>
      </c>
      <c r="E71" s="86">
        <f>'[7]P177--179socR12'!E71</f>
        <v>9</v>
      </c>
      <c r="F71" s="85">
        <f>'[7]P177--179socR12'!F71</f>
        <v>1</v>
      </c>
      <c r="G71" s="85">
        <f>'[7]P177--179socR12'!G71</f>
        <v>8</v>
      </c>
      <c r="H71" s="122" t="s">
        <v>500</v>
      </c>
    </row>
    <row r="72" spans="1:8" ht="18" customHeight="1">
      <c r="A72" s="976" t="s">
        <v>10</v>
      </c>
      <c r="B72" s="1111"/>
      <c r="C72" s="1112">
        <f>'[7]P177--179socR12'!C72</f>
        <v>4.2708968883465532E-3</v>
      </c>
      <c r="D72" s="1112">
        <f>'[7]P177--179socR12'!D72</f>
        <v>3.7821482602118004E-3</v>
      </c>
      <c r="E72" s="1112">
        <f>'[7]P177--179socR12'!E72</f>
        <v>4.601226993865031E-3</v>
      </c>
      <c r="F72" s="1112">
        <f>'[7]P177--179socR12'!F72</f>
        <v>1.1792452830188679E-3</v>
      </c>
      <c r="G72" s="1112">
        <f>'[7]P177--179socR12'!G72</f>
        <v>7.2202166064981952E-3</v>
      </c>
      <c r="H72" s="116" t="s">
        <v>188</v>
      </c>
    </row>
    <row r="73" spans="1:8" ht="18" customHeight="1">
      <c r="A73" s="1106"/>
      <c r="B73" s="1107"/>
      <c r="C73" s="1108"/>
      <c r="D73" s="1108"/>
      <c r="E73" s="1108"/>
      <c r="F73" s="1108"/>
      <c r="G73" s="1108"/>
      <c r="H73" s="329"/>
    </row>
    <row r="74" spans="1:8" ht="18" customHeight="1">
      <c r="A74" s="1102" t="s">
        <v>1216</v>
      </c>
      <c r="B74" s="1103"/>
      <c r="C74" s="1104"/>
      <c r="D74" s="1104"/>
      <c r="E74" s="1105"/>
      <c r="F74" s="1105"/>
      <c r="G74" s="1105"/>
      <c r="H74" s="1098" t="s">
        <v>1217</v>
      </c>
    </row>
    <row r="75" spans="1:8" ht="18" customHeight="1">
      <c r="A75" s="269" t="s">
        <v>9</v>
      </c>
      <c r="B75" s="1768">
        <f>'[7]P177--179socR12'!B75</f>
        <v>3154</v>
      </c>
      <c r="C75" s="1768">
        <f>'[7]P177--179socR12'!C75</f>
        <v>6087</v>
      </c>
      <c r="D75" s="1768">
        <f>'[7]P177--179socR12'!D75</f>
        <v>311</v>
      </c>
      <c r="E75" s="84">
        <f>'[7]P177--179socR12'!E75</f>
        <v>5776</v>
      </c>
      <c r="F75" s="84">
        <f>'[7]P177--179socR12'!F75</f>
        <v>80</v>
      </c>
      <c r="G75" s="84">
        <f>'[7]P177--179socR12'!G75</f>
        <v>5696</v>
      </c>
      <c r="H75" s="122" t="s">
        <v>198</v>
      </c>
    </row>
    <row r="76" spans="1:8" ht="18" customHeight="1">
      <c r="A76" s="1109" t="s">
        <v>10</v>
      </c>
      <c r="B76" s="1110">
        <f>'[7]P177--179socR12'!B76</f>
        <v>4.0407767413198244E-3</v>
      </c>
      <c r="C76" s="1110">
        <f>'[7]P177--179socR12'!C76</f>
        <v>3.6066409119996207E-3</v>
      </c>
      <c r="D76" s="1110">
        <f>'[7]P177--179socR12'!D76</f>
        <v>1.9608955807340431E-3</v>
      </c>
      <c r="E76" s="1110">
        <f>'[7]P177--179socR12'!E76</f>
        <v>3.7773384543648989E-3</v>
      </c>
      <c r="F76" s="1110">
        <f>'[7]P177--179socR12'!F76</f>
        <v>1.485986221192764E-4</v>
      </c>
      <c r="G76" s="1110">
        <f>'[7]P177--179socR12'!G76</f>
        <v>5.7491450972792495E-3</v>
      </c>
      <c r="H76" s="961" t="s">
        <v>188</v>
      </c>
    </row>
    <row r="77" spans="1:8" ht="18" customHeight="1">
      <c r="A77" s="269" t="s">
        <v>501</v>
      </c>
      <c r="B77" s="84"/>
      <c r="C77" s="85">
        <f>'[7]P177--179socR12'!C77</f>
        <v>16</v>
      </c>
      <c r="D77" s="85">
        <f>'[7]P177--179socR12'!D77</f>
        <v>7</v>
      </c>
      <c r="E77" s="86">
        <f>'[7]P177--179socR12'!E77</f>
        <v>9</v>
      </c>
      <c r="F77" s="85">
        <f>'[7]P177--179socR12'!F77</f>
        <v>0</v>
      </c>
      <c r="G77" s="85">
        <f>'[7]P177--179socR12'!G77</f>
        <v>0</v>
      </c>
      <c r="H77" s="122" t="s">
        <v>500</v>
      </c>
    </row>
    <row r="78" spans="1:8" ht="18" customHeight="1" thickBot="1">
      <c r="A78" s="1177" t="s">
        <v>10</v>
      </c>
      <c r="B78" s="1186"/>
      <c r="C78" s="1187">
        <f>'[7]P177--179socR12'!C78</f>
        <v>4.6756282875511394E-3</v>
      </c>
      <c r="D78" s="1187">
        <f>'[7]P177--179socR12'!D78</f>
        <v>4.844290657439446E-3</v>
      </c>
      <c r="E78" s="1187">
        <f>'[7]P177--179socR12'!E78</f>
        <v>4.552352048558422E-3</v>
      </c>
      <c r="F78" s="1187">
        <f>'[7]P177--179socR12'!F78</f>
        <v>0</v>
      </c>
      <c r="G78" s="1187">
        <f>'[7]P177--179socR12'!G78</f>
        <v>0</v>
      </c>
      <c r="H78" s="1179" t="s">
        <v>188</v>
      </c>
    </row>
    <row r="79" spans="1:8" s="262" customFormat="1" ht="18" customHeight="1" thickTop="1">
      <c r="A79" s="102"/>
      <c r="B79" s="8"/>
      <c r="C79" s="15"/>
      <c r="D79" s="15"/>
      <c r="E79" s="16"/>
      <c r="F79" s="16"/>
      <c r="G79" s="16"/>
      <c r="H79" s="81"/>
    </row>
    <row r="80" spans="1:8" s="262" customFormat="1" ht="18" customHeight="1" thickBot="1">
      <c r="A80" s="29" t="s">
        <v>104</v>
      </c>
      <c r="B80" s="52"/>
      <c r="C80" s="27"/>
      <c r="D80" s="27"/>
      <c r="E80" s="26"/>
      <c r="F80" s="26"/>
      <c r="G80" s="26"/>
      <c r="H80" s="107" t="s">
        <v>206</v>
      </c>
    </row>
    <row r="81" spans="1:8" s="262" customFormat="1" ht="18" customHeight="1" thickTop="1">
      <c r="A81" s="1215"/>
      <c r="B81" s="1729" t="s">
        <v>199</v>
      </c>
      <c r="C81" s="1732" t="s">
        <v>191</v>
      </c>
      <c r="D81" s="1732" t="s">
        <v>202</v>
      </c>
      <c r="E81" s="1732"/>
      <c r="F81" s="1732" t="s">
        <v>201</v>
      </c>
      <c r="G81" s="1732"/>
      <c r="H81" s="1217"/>
    </row>
    <row r="82" spans="1:8" s="262" customFormat="1" ht="18" customHeight="1">
      <c r="A82" s="229"/>
      <c r="B82" s="1731" t="s">
        <v>8</v>
      </c>
      <c r="C82" s="1731" t="s">
        <v>3</v>
      </c>
      <c r="D82" s="1731" t="s">
        <v>5</v>
      </c>
      <c r="E82" s="2302" t="s">
        <v>7</v>
      </c>
      <c r="F82" s="2302"/>
      <c r="G82" s="2302"/>
      <c r="H82" s="1739"/>
    </row>
    <row r="83" spans="1:8" ht="18" customHeight="1">
      <c r="A83" s="141"/>
      <c r="B83" s="1764" t="s">
        <v>200</v>
      </c>
      <c r="C83" s="1764" t="s">
        <v>203</v>
      </c>
      <c r="D83" s="1764"/>
      <c r="E83" s="1764" t="s">
        <v>191</v>
      </c>
      <c r="F83" s="1764" t="s">
        <v>190</v>
      </c>
      <c r="G83" s="1764" t="s">
        <v>189</v>
      </c>
      <c r="H83" s="1762"/>
    </row>
    <row r="84" spans="1:8" ht="18" customHeight="1">
      <c r="A84" s="121"/>
      <c r="B84" s="1733" t="s">
        <v>6</v>
      </c>
      <c r="C84" s="106" t="s">
        <v>124</v>
      </c>
      <c r="D84" s="106"/>
      <c r="E84" s="106" t="s">
        <v>4</v>
      </c>
      <c r="F84" s="106" t="s">
        <v>2</v>
      </c>
      <c r="G84" s="106" t="s">
        <v>1</v>
      </c>
      <c r="H84" s="120"/>
    </row>
    <row r="85" spans="1:8" s="262" customFormat="1" ht="18" customHeight="1">
      <c r="A85" s="1101" t="s">
        <v>1214</v>
      </c>
      <c r="B85" s="32"/>
      <c r="C85" s="1099"/>
      <c r="D85" s="1099"/>
      <c r="E85" s="1099"/>
      <c r="F85" s="1099"/>
      <c r="G85" s="1099"/>
      <c r="H85" s="1100" t="s">
        <v>1215</v>
      </c>
    </row>
    <row r="86" spans="1:8" s="262" customFormat="1" ht="18" customHeight="1">
      <c r="A86" s="269" t="s">
        <v>9</v>
      </c>
      <c r="B86" s="2044" t="str">
        <f>'[7]P177--179socR12'!B86</f>
        <v>_</v>
      </c>
      <c r="C86" s="2045" t="str">
        <f>'[7]P177--179socR12'!C86</f>
        <v>_</v>
      </c>
      <c r="D86" s="2045" t="str">
        <f>'[7]P177--179socR12'!D86</f>
        <v>_</v>
      </c>
      <c r="E86" s="1768">
        <f>'[7]P177--179socR12'!E86</f>
        <v>4134</v>
      </c>
      <c r="F86" s="1768">
        <f>'[7]P177--179socR12'!F86</f>
        <v>68</v>
      </c>
      <c r="G86" s="1768">
        <f>'[7]P177--179socR12'!G86</f>
        <v>4066</v>
      </c>
      <c r="H86" s="122" t="s">
        <v>198</v>
      </c>
    </row>
    <row r="87" spans="1:8" ht="18" customHeight="1">
      <c r="A87" s="23" t="s">
        <v>10</v>
      </c>
      <c r="B87" s="2046" t="str">
        <f>'[7]P177--179socR12'!B87</f>
        <v>_</v>
      </c>
      <c r="C87" s="2046" t="str">
        <f>'[7]P177--179socR12'!C87</f>
        <v>_</v>
      </c>
      <c r="D87" s="2046" t="str">
        <f>'[7]P177--179socR12'!D87</f>
        <v>_</v>
      </c>
      <c r="E87" s="483">
        <f>'[7]P177--179socR12'!E87</f>
        <v>4.4960586075486805E-3</v>
      </c>
      <c r="F87" s="483">
        <f>'[7]P177--179socR12'!F87</f>
        <v>4.3190782578870818E-4</v>
      </c>
      <c r="G87" s="483">
        <f>'[7]P177--179socR12'!G87</f>
        <v>5.3357409344239274E-3</v>
      </c>
      <c r="H87" s="123" t="s">
        <v>188</v>
      </c>
    </row>
    <row r="88" spans="1:8" ht="18" customHeight="1">
      <c r="A88" s="269" t="s">
        <v>501</v>
      </c>
      <c r="B88" s="2047"/>
      <c r="C88" s="2048" t="str">
        <f>'[7]P177--179socR12'!C88</f>
        <v>_</v>
      </c>
      <c r="D88" s="2048" t="str">
        <f>'[7]P177--179socR12'!D88</f>
        <v>_</v>
      </c>
      <c r="E88" s="85">
        <f>'[7]P177--179socR12'!E88</f>
        <v>9</v>
      </c>
      <c r="F88" s="85">
        <f>'[7]P177--179socR12'!F88</f>
        <v>1</v>
      </c>
      <c r="G88" s="88">
        <f>'[7]P177--179socR12'!G88</f>
        <v>8</v>
      </c>
      <c r="H88" s="122" t="s">
        <v>500</v>
      </c>
    </row>
    <row r="89" spans="1:8" ht="18" customHeight="1">
      <c r="A89" s="23" t="s">
        <v>10</v>
      </c>
      <c r="B89" s="2049"/>
      <c r="C89" s="2050" t="str">
        <f>'[7]P177--179socR12'!C89</f>
        <v>_</v>
      </c>
      <c r="D89" s="2050" t="str">
        <f>'[7]P177--179socR12'!D89</f>
        <v>_</v>
      </c>
      <c r="E89" s="485">
        <f>'[7]P177--179socR12'!E89</f>
        <v>7.7054794520547941E-3</v>
      </c>
      <c r="F89" s="485">
        <f>'[7]P177--179socR12'!F89</f>
        <v>3.1250000000000002E-3</v>
      </c>
      <c r="G89" s="485">
        <f>'[7]P177--179socR12'!G89</f>
        <v>9.433962264150943E-3</v>
      </c>
      <c r="H89" s="116" t="s">
        <v>188</v>
      </c>
    </row>
    <row r="90" spans="1:8" ht="18" customHeight="1">
      <c r="A90" s="1106"/>
      <c r="B90" s="1107"/>
      <c r="C90" s="1108"/>
      <c r="D90" s="1108"/>
      <c r="E90" s="1108"/>
      <c r="F90" s="1108"/>
      <c r="G90" s="1108"/>
      <c r="H90" s="329"/>
    </row>
    <row r="91" spans="1:8" ht="18" customHeight="1">
      <c r="A91" s="1102" t="s">
        <v>1216</v>
      </c>
      <c r="B91" s="1103"/>
      <c r="C91" s="1104"/>
      <c r="D91" s="1104"/>
      <c r="E91" s="1105"/>
      <c r="F91" s="1105"/>
      <c r="G91" s="1105"/>
      <c r="H91" s="1098" t="s">
        <v>1217</v>
      </c>
    </row>
    <row r="92" spans="1:8" ht="18" customHeight="1">
      <c r="A92" s="269" t="s">
        <v>9</v>
      </c>
      <c r="B92" s="1768">
        <f>'[7]P177--179socR12'!B92</f>
        <v>2083</v>
      </c>
      <c r="C92" s="1768">
        <f>'[7]P177--179socR12'!C92</f>
        <v>4100</v>
      </c>
      <c r="D92" s="1768">
        <f>'[7]P177--179socR12'!D92</f>
        <v>64</v>
      </c>
      <c r="E92" s="84">
        <f>'[7]P177--179socR12'!E92</f>
        <v>4036</v>
      </c>
      <c r="F92" s="84">
        <f>'[7]P177--179socR12'!F92</f>
        <v>61</v>
      </c>
      <c r="G92" s="84">
        <f>'[7]P177--179socR12'!G92</f>
        <v>3975</v>
      </c>
      <c r="H92" s="122" t="s">
        <v>198</v>
      </c>
    </row>
    <row r="93" spans="1:8" ht="18" customHeight="1">
      <c r="A93" s="1109" t="s">
        <v>10</v>
      </c>
      <c r="B93" s="1110">
        <f>'[7]P177--179socR12'!B93</f>
        <v>4.1099890689681026E-3</v>
      </c>
      <c r="C93" s="1110">
        <f>'[7]P177--179socR12'!C93</f>
        <v>4.0688408170232362E-3</v>
      </c>
      <c r="D93" s="1110">
        <f>'[7]P177--179socR12'!D93</f>
        <v>7.0980192090144844E-4</v>
      </c>
      <c r="E93" s="1110">
        <f>'[7]P177--179socR12'!E93</f>
        <v>4.3989484376975498E-3</v>
      </c>
      <c r="F93" s="1110">
        <f>'[7]P177--179socR12'!F93</f>
        <v>3.726897815793493E-4</v>
      </c>
      <c r="G93" s="1110">
        <f>'[7]P177--179socR12'!G93</f>
        <v>5.273163115185781E-3</v>
      </c>
      <c r="H93" s="961" t="s">
        <v>188</v>
      </c>
    </row>
    <row r="94" spans="1:8" ht="18" customHeight="1">
      <c r="A94" s="269" t="s">
        <v>501</v>
      </c>
      <c r="B94" s="84"/>
      <c r="C94" s="85">
        <f>'[7]P177--179socR12'!C94</f>
        <v>11</v>
      </c>
      <c r="D94" s="85">
        <f>'[7]P177--179socR12'!D94</f>
        <v>2</v>
      </c>
      <c r="E94" s="86">
        <f>'[7]P177--179socR12'!E94</f>
        <v>9</v>
      </c>
      <c r="F94" s="85">
        <f>'[7]P177--179socR12'!F94</f>
        <v>1</v>
      </c>
      <c r="G94" s="85">
        <f>'[7]P177--179socR12'!G94</f>
        <v>8</v>
      </c>
      <c r="H94" s="122" t="s">
        <v>500</v>
      </c>
    </row>
    <row r="95" spans="1:8" ht="18" customHeight="1" thickBot="1">
      <c r="A95" s="1177" t="s">
        <v>10</v>
      </c>
      <c r="B95" s="1186"/>
      <c r="C95" s="1187">
        <f>'[7]P177--179socR12'!C95</f>
        <v>5.4428500742206825E-3</v>
      </c>
      <c r="D95" s="1187">
        <f>'[7]P177--179socR12'!D95</f>
        <v>2.4570024570024569E-3</v>
      </c>
      <c r="E95" s="1187">
        <f>'[7]P177--179socR12'!E95</f>
        <v>7.4565037282518639E-3</v>
      </c>
      <c r="F95" s="1187">
        <f>'[7]P177--179socR12'!F95</f>
        <v>2.881844380403458E-3</v>
      </c>
      <c r="G95" s="1187">
        <f>'[7]P177--179socR12'!G95</f>
        <v>9.3023255813953487E-3</v>
      </c>
      <c r="H95" s="1179" t="s">
        <v>188</v>
      </c>
    </row>
    <row r="96" spans="1:8" ht="18" customHeight="1" thickTop="1">
      <c r="A96" s="98" t="s">
        <v>497</v>
      </c>
      <c r="B96" s="99"/>
      <c r="C96" s="99"/>
      <c r="D96" s="99"/>
      <c r="E96" s="100"/>
      <c r="F96" s="16"/>
      <c r="G96" s="16"/>
      <c r="H96" s="81" t="s">
        <v>498</v>
      </c>
    </row>
    <row r="97" spans="1:8" ht="18" customHeight="1">
      <c r="A97" s="98"/>
      <c r="B97" s="99"/>
      <c r="C97" s="99"/>
      <c r="D97" s="99"/>
      <c r="E97" s="100"/>
      <c r="F97" s="16"/>
      <c r="G97" s="16"/>
      <c r="H97" s="81"/>
    </row>
    <row r="98" spans="1:8" ht="18" customHeight="1">
      <c r="A98" s="18" t="s">
        <v>977</v>
      </c>
      <c r="B98" s="7"/>
      <c r="C98" s="7"/>
      <c r="D98" s="7"/>
      <c r="E98" s="7"/>
      <c r="F98" s="7"/>
      <c r="G98" s="7"/>
      <c r="H98" s="107" t="s">
        <v>760</v>
      </c>
    </row>
    <row r="99" spans="1:8" ht="18" customHeight="1" thickBot="1">
      <c r="A99" s="48" t="s">
        <v>1219</v>
      </c>
      <c r="B99" s="7"/>
      <c r="C99" s="7"/>
      <c r="D99" s="7"/>
      <c r="E99" s="7"/>
      <c r="F99" s="3"/>
      <c r="G99" s="19"/>
      <c r="H99" s="114" t="s">
        <v>1218</v>
      </c>
    </row>
    <row r="100" spans="1:8" ht="18" customHeight="1" thickTop="1">
      <c r="A100" s="1214"/>
      <c r="B100" s="2296" t="s">
        <v>191</v>
      </c>
      <c r="C100" s="2296"/>
      <c r="D100" s="2296" t="s">
        <v>202</v>
      </c>
      <c r="E100" s="2296"/>
      <c r="F100" s="2296" t="s">
        <v>201</v>
      </c>
      <c r="G100" s="2296"/>
      <c r="H100" s="1174"/>
    </row>
    <row r="101" spans="1:8" ht="18" customHeight="1">
      <c r="A101" s="95"/>
      <c r="B101" s="2299" t="s">
        <v>3</v>
      </c>
      <c r="C101" s="2299"/>
      <c r="D101" s="2299" t="s">
        <v>5</v>
      </c>
      <c r="E101" s="2299"/>
      <c r="F101" s="2299" t="s">
        <v>7</v>
      </c>
      <c r="G101" s="2299"/>
      <c r="H101" s="117"/>
    </row>
    <row r="102" spans="1:8" ht="18" customHeight="1">
      <c r="A102" s="95"/>
      <c r="B102" s="1097" t="s">
        <v>1221</v>
      </c>
      <c r="C102" s="1097" t="s">
        <v>1220</v>
      </c>
      <c r="D102" s="1097" t="s">
        <v>1221</v>
      </c>
      <c r="E102" s="1097" t="s">
        <v>1220</v>
      </c>
      <c r="F102" s="1097" t="s">
        <v>1221</v>
      </c>
      <c r="G102" s="1097" t="s">
        <v>1220</v>
      </c>
      <c r="H102" s="117"/>
    </row>
    <row r="103" spans="1:8" ht="18" customHeight="1">
      <c r="A103" s="232" t="s">
        <v>63</v>
      </c>
      <c r="B103" s="125">
        <f>'[7]P177--179socR12'!B103</f>
        <v>100</v>
      </c>
      <c r="C103" s="125">
        <f>'[7]P177--179socR12'!C103</f>
        <v>212</v>
      </c>
      <c r="D103" s="1720">
        <f>'[7]P177--179socR12'!D103</f>
        <v>0</v>
      </c>
      <c r="E103" s="1720">
        <f>'[7]P177--179socR12'!E103</f>
        <v>0</v>
      </c>
      <c r="F103" s="191">
        <f>'[7]P177--179socR12'!F103</f>
        <v>100</v>
      </c>
      <c r="G103" s="191">
        <f>'[7]P177--179socR12'!G103</f>
        <v>212</v>
      </c>
      <c r="H103" s="128" t="s">
        <v>212</v>
      </c>
    </row>
    <row r="104" spans="1:8" ht="18" customHeight="1">
      <c r="A104" s="23" t="s">
        <v>10</v>
      </c>
      <c r="B104" s="1377">
        <f>'[7]P177--179socR12'!B104</f>
        <v>1.8481213846125413E-3</v>
      </c>
      <c r="C104" s="1377">
        <f>'[7]P177--179socR12'!C104</f>
        <v>4.0308014069778495E-3</v>
      </c>
      <c r="D104" s="1377">
        <f>'[7]P177--179socR12'!D104</f>
        <v>0</v>
      </c>
      <c r="E104" s="1377">
        <f>'[7]P177--179socR12'!E104</f>
        <v>0</v>
      </c>
      <c r="F104" s="1377">
        <f>'[7]P177--179socR12'!F104</f>
        <v>2.7137042062415195E-3</v>
      </c>
      <c r="G104" s="1377">
        <f>'[7]P177--179socR12'!G104</f>
        <v>4.4924772197499473E-3</v>
      </c>
      <c r="H104" s="123" t="s">
        <v>188</v>
      </c>
    </row>
    <row r="105" spans="1:8" ht="18" customHeight="1">
      <c r="A105" s="269" t="s">
        <v>64</v>
      </c>
      <c r="B105" s="1720">
        <f>'[7]P177--179socR12'!B105</f>
        <v>249</v>
      </c>
      <c r="C105" s="1720">
        <f>'[7]P177--179socR12'!C105</f>
        <v>218</v>
      </c>
      <c r="D105" s="1720">
        <f>'[7]P177--179socR12'!D105</f>
        <v>0</v>
      </c>
      <c r="E105" s="1720">
        <f>'[7]P177--179socR12'!E105</f>
        <v>0</v>
      </c>
      <c r="F105" s="192">
        <f>'[7]P177--179socR12'!F105</f>
        <v>249</v>
      </c>
      <c r="G105" s="192">
        <f>'[7]P177--179socR12'!G105</f>
        <v>218</v>
      </c>
      <c r="H105" s="129" t="s">
        <v>214</v>
      </c>
    </row>
    <row r="106" spans="1:8" ht="18" customHeight="1">
      <c r="A106" s="23" t="s">
        <v>10</v>
      </c>
      <c r="B106" s="1377">
        <f>'[7]P177--179socR12'!B106</f>
        <v>3.0070284761973768E-3</v>
      </c>
      <c r="C106" s="1377">
        <f>'[7]P177--179socR12'!C106</f>
        <v>2.7673051779072574E-3</v>
      </c>
      <c r="D106" s="1377">
        <f>'[7]P177--179socR12'!D106</f>
        <v>0</v>
      </c>
      <c r="E106" s="1377">
        <f>'[7]P177--179socR12'!E106</f>
        <v>0</v>
      </c>
      <c r="F106" s="1377">
        <f>'[7]P177--179socR12'!F106</f>
        <v>3.4082509786744777E-3</v>
      </c>
      <c r="G106" s="1377">
        <f>'[7]P177--179socR12'!G106</f>
        <v>2.9894136361143108E-3</v>
      </c>
      <c r="H106" s="123" t="s">
        <v>188</v>
      </c>
    </row>
    <row r="107" spans="1:8" ht="18" customHeight="1">
      <c r="A107" s="269" t="s">
        <v>65</v>
      </c>
      <c r="B107" s="1720">
        <f>'[7]P177--179socR12'!B107</f>
        <v>532</v>
      </c>
      <c r="C107" s="1720">
        <f>'[7]P177--179socR12'!C107</f>
        <v>596</v>
      </c>
      <c r="D107" s="1720">
        <f>'[7]P177--179socR12'!D107</f>
        <v>0</v>
      </c>
      <c r="E107" s="1720">
        <f>'[7]P177--179socR12'!E107</f>
        <v>0</v>
      </c>
      <c r="F107" s="193">
        <f>'[7]P177--179socR12'!F107</f>
        <v>532</v>
      </c>
      <c r="G107" s="193">
        <f>'[7]P177--179socR12'!G107</f>
        <v>596</v>
      </c>
      <c r="H107" s="129" t="s">
        <v>213</v>
      </c>
    </row>
    <row r="108" spans="1:8" ht="18" customHeight="1">
      <c r="A108" s="23" t="s">
        <v>10</v>
      </c>
      <c r="B108" s="1377">
        <f>'[7]P177--179socR12'!B108</f>
        <v>4.7703164369681588E-3</v>
      </c>
      <c r="C108" s="1377">
        <f>'[7]P177--179socR12'!C108</f>
        <v>5.2829854186056818E-3</v>
      </c>
      <c r="D108" s="1377">
        <f>'[7]P177--179socR12'!D108</f>
        <v>0</v>
      </c>
      <c r="E108" s="1377">
        <f>'[7]P177--179socR12'!E108</f>
        <v>0</v>
      </c>
      <c r="F108" s="1377">
        <f>'[7]P177--179socR12'!F108</f>
        <v>5.8172593272973801E-3</v>
      </c>
      <c r="G108" s="1377">
        <f>'[7]P177--179socR12'!G108</f>
        <v>6.0738853503184715E-3</v>
      </c>
      <c r="H108" s="123" t="s">
        <v>188</v>
      </c>
    </row>
    <row r="109" spans="1:8" ht="18" customHeight="1">
      <c r="A109" s="269" t="s">
        <v>66</v>
      </c>
      <c r="B109" s="1768">
        <f>'[7]P177--179socR12'!B109</f>
        <v>434</v>
      </c>
      <c r="C109" s="1768">
        <f>'[7]P177--179socR12'!C109</f>
        <v>299</v>
      </c>
      <c r="D109" s="1720">
        <f>'[7]P177--179socR12'!D109</f>
        <v>0</v>
      </c>
      <c r="E109" s="1720">
        <f>'[7]P177--179socR12'!E109</f>
        <v>0</v>
      </c>
      <c r="F109" s="194">
        <f>'[7]P177--179socR12'!F109</f>
        <v>434</v>
      </c>
      <c r="G109" s="194">
        <f>'[7]P177--179socR12'!G109</f>
        <v>299</v>
      </c>
      <c r="H109" s="129" t="s">
        <v>215</v>
      </c>
    </row>
    <row r="110" spans="1:8" ht="18" customHeight="1">
      <c r="A110" s="23" t="s">
        <v>10</v>
      </c>
      <c r="B110" s="1377">
        <f>'[7]P177--179socR12'!B110</f>
        <v>2.9385676852347132E-3</v>
      </c>
      <c r="C110" s="1377">
        <f>'[7]P177--179socR12'!C110</f>
        <v>2.1859761224146627E-3</v>
      </c>
      <c r="D110" s="1377">
        <f>'[7]P177--179socR12'!D110</f>
        <v>0</v>
      </c>
      <c r="E110" s="1377">
        <f>'[7]P177--179socR12'!E110</f>
        <v>0</v>
      </c>
      <c r="F110" s="1377">
        <f>'[7]P177--179socR12'!F110</f>
        <v>3.6653857522908661E-3</v>
      </c>
      <c r="G110" s="1377">
        <f>'[7]P177--179socR12'!G110</f>
        <v>2.6120837264563021E-3</v>
      </c>
      <c r="H110" s="123" t="s">
        <v>188</v>
      </c>
    </row>
    <row r="111" spans="1:8" ht="18" customHeight="1">
      <c r="A111" s="22"/>
      <c r="B111" s="53"/>
      <c r="C111" s="53"/>
      <c r="D111" s="53"/>
      <c r="E111" s="53"/>
      <c r="F111" s="53"/>
      <c r="G111" s="53"/>
      <c r="H111" s="122"/>
    </row>
    <row r="112" spans="1:8" ht="18" customHeight="1">
      <c r="A112" s="23" t="s">
        <v>67</v>
      </c>
      <c r="B112" s="1765">
        <f>'[7]P177--179socR12'!B112</f>
        <v>1315</v>
      </c>
      <c r="C112" s="1765">
        <f>'[7]P177--179socR12'!C112</f>
        <v>1325</v>
      </c>
      <c r="D112" s="1765">
        <f>'[7]P177--179socR12'!D112</f>
        <v>0</v>
      </c>
      <c r="E112" s="1765">
        <f>'[7]P177--179socR12'!E112</f>
        <v>0</v>
      </c>
      <c r="F112" s="1765">
        <f>'[7]P177--179socR12'!F112</f>
        <v>1315</v>
      </c>
      <c r="G112" s="1765">
        <f>'[7]P177--179socR12'!G112</f>
        <v>1325</v>
      </c>
      <c r="H112" s="123" t="s">
        <v>204</v>
      </c>
    </row>
    <row r="113" spans="1:8" ht="18" customHeight="1" thickBot="1">
      <c r="A113" s="1177" t="s">
        <v>10</v>
      </c>
      <c r="B113" s="1188">
        <f>'[7]P177--179socR12'!B113</f>
        <v>3.3196256774939478E-3</v>
      </c>
      <c r="C113" s="1188">
        <f>'[7]P177--179socR12'!C113</f>
        <v>3.4779550149486443E-3</v>
      </c>
      <c r="D113" s="1188">
        <f>'[7]P177--179socR12'!D113</f>
        <v>0</v>
      </c>
      <c r="E113" s="1188">
        <f>'[7]P177--179socR12'!E113</f>
        <v>0</v>
      </c>
      <c r="F113" s="1188">
        <f>'[7]P177--179socR12'!F113</f>
        <v>4.1123950401075792E-3</v>
      </c>
      <c r="G113" s="1188">
        <f>'[7]P177--179socR12'!G113</f>
        <v>3.9824830857180639E-3</v>
      </c>
      <c r="H113" s="1179" t="s">
        <v>188</v>
      </c>
    </row>
    <row r="114" spans="1:8" ht="18" customHeight="1" thickTop="1">
      <c r="A114" s="101" t="s">
        <v>390</v>
      </c>
      <c r="B114" s="98"/>
      <c r="C114" s="7"/>
      <c r="D114" s="7"/>
      <c r="E114" s="7"/>
      <c r="F114" s="7"/>
      <c r="G114" s="7"/>
      <c r="H114" s="265" t="s">
        <v>207</v>
      </c>
    </row>
    <row r="115" spans="1:8" ht="18" customHeight="1">
      <c r="A115" s="101" t="s">
        <v>399</v>
      </c>
      <c r="B115" s="98"/>
      <c r="C115" s="7"/>
      <c r="D115" s="7"/>
      <c r="E115" s="7"/>
      <c r="F115" s="7"/>
      <c r="G115" s="7"/>
      <c r="H115" s="118" t="s">
        <v>400</v>
      </c>
    </row>
    <row r="116" spans="1:8" ht="18" customHeight="1">
      <c r="A116" s="102"/>
      <c r="B116" s="8"/>
      <c r="C116" s="15"/>
      <c r="D116" s="15"/>
      <c r="E116" s="16"/>
      <c r="F116" s="16"/>
      <c r="G116" s="16"/>
      <c r="H116" s="81"/>
    </row>
    <row r="117" spans="1:8" ht="25.5" customHeight="1">
      <c r="A117" s="677"/>
      <c r="B117" s="677"/>
      <c r="C117" s="677"/>
      <c r="D117" s="677"/>
      <c r="E117" s="784"/>
      <c r="F117" s="26"/>
      <c r="G117" s="26"/>
      <c r="H117" s="237"/>
    </row>
    <row r="118" spans="1:8" ht="18" customHeight="1" thickBot="1">
      <c r="A118" s="158"/>
      <c r="B118" s="21"/>
      <c r="C118" s="27"/>
      <c r="D118" s="27"/>
      <c r="E118" s="26"/>
      <c r="F118" s="26"/>
      <c r="G118" s="26"/>
      <c r="H118" s="237"/>
    </row>
    <row r="119" spans="1:8" ht="13.5" customHeight="1" thickTop="1">
      <c r="A119" s="927"/>
      <c r="B119" s="942"/>
      <c r="C119" s="955"/>
      <c r="D119" s="955"/>
      <c r="E119" s="956"/>
      <c r="F119" s="956"/>
      <c r="G119" s="956"/>
      <c r="H119" s="928"/>
    </row>
    <row r="120" spans="1:8" ht="18" customHeight="1">
      <c r="A120" s="7"/>
      <c r="B120" s="7"/>
      <c r="C120" s="7"/>
      <c r="D120" s="7"/>
      <c r="E120" s="7"/>
      <c r="F120" s="7"/>
      <c r="G120" s="7"/>
      <c r="H120" s="7"/>
    </row>
    <row r="121" spans="1:8" ht="18" customHeight="1">
      <c r="A121" s="426" t="s">
        <v>391</v>
      </c>
      <c r="B121" s="427"/>
      <c r="C121" s="7"/>
      <c r="D121" s="7"/>
      <c r="E121" s="7"/>
      <c r="F121" s="7"/>
      <c r="G121" s="427"/>
      <c r="H121" s="504" t="s">
        <v>208</v>
      </c>
    </row>
    <row r="122" spans="1:8" ht="18" customHeight="1">
      <c r="A122" s="44"/>
      <c r="B122" s="20"/>
      <c r="C122" s="20"/>
      <c r="D122" s="20"/>
      <c r="E122" s="20"/>
      <c r="F122" s="20"/>
      <c r="G122" s="20"/>
      <c r="H122" s="20"/>
    </row>
    <row r="123" spans="1:8" ht="18" customHeight="1" thickBot="1">
      <c r="A123" s="18" t="s">
        <v>108</v>
      </c>
      <c r="B123" s="7"/>
      <c r="C123" s="7"/>
      <c r="D123" s="7"/>
      <c r="E123" s="7"/>
      <c r="F123" s="7"/>
      <c r="G123" s="7"/>
      <c r="H123" s="107" t="s">
        <v>211</v>
      </c>
    </row>
    <row r="124" spans="1:8" ht="15.95" customHeight="1" thickTop="1">
      <c r="A124" s="1212"/>
      <c r="B124" s="2298" t="s">
        <v>188</v>
      </c>
      <c r="C124" s="2298"/>
      <c r="D124" s="1213"/>
      <c r="E124" s="1174"/>
      <c r="F124" s="2294" t="s">
        <v>187</v>
      </c>
      <c r="G124" s="2294"/>
      <c r="H124" s="1174"/>
    </row>
    <row r="125" spans="1:8" ht="15.95" customHeight="1">
      <c r="A125" s="130"/>
      <c r="B125" s="2299" t="s">
        <v>10</v>
      </c>
      <c r="C125" s="2299"/>
      <c r="D125" s="143"/>
      <c r="E125" s="1730"/>
      <c r="F125" s="2299" t="s">
        <v>14</v>
      </c>
      <c r="G125" s="2299"/>
      <c r="H125" s="1730"/>
    </row>
    <row r="126" spans="1:8" ht="18" customHeight="1">
      <c r="A126" s="130"/>
      <c r="B126" s="1097">
        <v>2017</v>
      </c>
      <c r="C126" s="1097">
        <v>2016</v>
      </c>
      <c r="D126" s="1097"/>
      <c r="E126" s="1097"/>
      <c r="F126" s="1097">
        <v>2017</v>
      </c>
      <c r="G126" s="1097">
        <v>2016</v>
      </c>
      <c r="H126" s="1730"/>
    </row>
    <row r="127" spans="1:8" ht="18" customHeight="1">
      <c r="A127" s="130" t="s">
        <v>12</v>
      </c>
      <c r="B127" s="1847"/>
      <c r="C127" s="1847"/>
      <c r="D127" s="1847"/>
      <c r="E127" s="1847"/>
      <c r="F127" s="1847"/>
      <c r="G127" s="1847"/>
      <c r="H127" s="131" t="s">
        <v>209</v>
      </c>
    </row>
    <row r="128" spans="1:8" ht="18" customHeight="1">
      <c r="A128" s="54" t="s">
        <v>107</v>
      </c>
      <c r="B128" s="2019">
        <f>'[8]P177--179socR12'!B128</f>
        <v>6.2279989168697539E-3</v>
      </c>
      <c r="C128" s="1380" t="str">
        <f>'[8]P177--179socR12'!C128</f>
        <v>…</v>
      </c>
      <c r="D128" s="1380"/>
      <c r="E128" s="63"/>
      <c r="F128" s="1768">
        <f>'[8]P177--179socR12'!F128</f>
        <v>69</v>
      </c>
      <c r="G128" s="38" t="str">
        <f>'[8]P177--179socR12'!G128</f>
        <v>…</v>
      </c>
      <c r="H128" s="126" t="s">
        <v>216</v>
      </c>
    </row>
    <row r="129" spans="1:8" ht="18" customHeight="1">
      <c r="A129" s="54" t="s">
        <v>106</v>
      </c>
      <c r="B129" s="2023">
        <f>'[8]P177--179socR12'!B129</f>
        <v>6.5359477124183009E-3</v>
      </c>
      <c r="C129" s="1380" t="str">
        <f>'[8]P177--179socR12'!C129</f>
        <v>…</v>
      </c>
      <c r="D129" s="1380"/>
      <c r="E129" s="63"/>
      <c r="F129" s="1768">
        <f>'[8]P177--179socR12'!F129</f>
        <v>3</v>
      </c>
      <c r="G129" s="38" t="str">
        <f>'[8]P177--179socR12'!G129</f>
        <v>…</v>
      </c>
      <c r="H129" s="126" t="s">
        <v>217</v>
      </c>
    </row>
    <row r="130" spans="1:8" ht="18" customHeight="1">
      <c r="A130" s="1116" t="s">
        <v>402</v>
      </c>
      <c r="B130" s="2024">
        <f>'[8]P177--179socR12'!B130</f>
        <v>6.3990091856744764E-3</v>
      </c>
      <c r="C130" s="1117" t="str">
        <f>'[8]P177--179socR12'!C130</f>
        <v>…</v>
      </c>
      <c r="D130" s="1117"/>
      <c r="E130" s="140"/>
      <c r="F130" s="1763">
        <f>'[8]P177--179socR12'!F130</f>
        <v>186</v>
      </c>
      <c r="G130" s="1847" t="str">
        <f>'[8]P177--179socR12'!G130</f>
        <v>…</v>
      </c>
      <c r="H130" s="1118" t="s">
        <v>401</v>
      </c>
    </row>
    <row r="131" spans="1:8" ht="18" customHeight="1">
      <c r="A131" s="34" t="s">
        <v>11</v>
      </c>
      <c r="B131" s="2023"/>
      <c r="C131" s="1888"/>
      <c r="D131" s="1888"/>
      <c r="E131" s="38"/>
      <c r="F131" s="1768"/>
      <c r="G131" s="38"/>
      <c r="H131" s="127" t="s">
        <v>210</v>
      </c>
    </row>
    <row r="132" spans="1:8" ht="18" customHeight="1">
      <c r="A132" s="54" t="s">
        <v>107</v>
      </c>
      <c r="B132" s="2023">
        <f>'[8]P177--179socR12'!B132</f>
        <v>9.014915587608589E-4</v>
      </c>
      <c r="C132" s="1380" t="str">
        <f>'[8]P177--179socR12'!C132</f>
        <v>…</v>
      </c>
      <c r="D132" s="1380"/>
      <c r="E132" s="38"/>
      <c r="F132" s="1768">
        <f>'[8]P177--179socR12'!F132</f>
        <v>11</v>
      </c>
      <c r="G132" s="38" t="str">
        <f>'[8]P177--179socR12'!G132</f>
        <v>…</v>
      </c>
      <c r="H132" s="126" t="s">
        <v>216</v>
      </c>
    </row>
    <row r="133" spans="1:8" ht="18" customHeight="1" thickBot="1">
      <c r="A133" s="1190" t="s">
        <v>106</v>
      </c>
      <c r="B133" s="2025">
        <f>'[8]P177--179socR12'!B133</f>
        <v>1.2816404998397949E-3</v>
      </c>
      <c r="C133" s="1191" t="str">
        <f>'[8]P177--179socR12'!C133</f>
        <v>…</v>
      </c>
      <c r="D133" s="1191"/>
      <c r="E133" s="1848"/>
      <c r="F133" s="1193">
        <f>'[8]P177--179socR12'!F133</f>
        <v>4</v>
      </c>
      <c r="G133" s="1848" t="str">
        <f>'[8]P177--179socR12'!G133</f>
        <v>…</v>
      </c>
      <c r="H133" s="1194" t="s">
        <v>217</v>
      </c>
    </row>
    <row r="134" spans="1:8" ht="12.95" customHeight="1" thickTop="1">
      <c r="A134" s="98" t="s">
        <v>453</v>
      </c>
      <c r="B134" s="98"/>
      <c r="C134" s="98"/>
      <c r="D134" s="98"/>
      <c r="E134" s="7"/>
      <c r="F134" s="7"/>
      <c r="G134" s="7"/>
      <c r="H134" s="118" t="s">
        <v>454</v>
      </c>
    </row>
    <row r="135" spans="1:8" ht="12.95" customHeight="1">
      <c r="A135" s="98" t="s">
        <v>455</v>
      </c>
      <c r="B135" s="98"/>
      <c r="C135" s="98"/>
      <c r="D135" s="98"/>
      <c r="E135" s="7"/>
      <c r="F135" s="7"/>
      <c r="G135" s="7"/>
      <c r="H135" s="118" t="s">
        <v>456</v>
      </c>
    </row>
    <row r="136" spans="1:8" ht="12.95" customHeight="1">
      <c r="A136" s="98" t="s">
        <v>457</v>
      </c>
      <c r="B136" s="98"/>
      <c r="C136" s="98"/>
      <c r="D136" s="98"/>
      <c r="E136" s="7"/>
      <c r="F136" s="7"/>
      <c r="G136" s="7"/>
      <c r="H136" s="118" t="s">
        <v>458</v>
      </c>
    </row>
    <row r="137" spans="1:8" ht="18" customHeight="1">
      <c r="A137" s="507"/>
      <c r="B137" s="507"/>
      <c r="C137" s="507"/>
      <c r="D137" s="507"/>
      <c r="E137" s="507"/>
      <c r="F137" s="507"/>
      <c r="G137" s="507"/>
      <c r="H137" s="7"/>
    </row>
    <row r="138" spans="1:8" ht="18" customHeight="1" thickBot="1">
      <c r="A138" s="18" t="s">
        <v>109</v>
      </c>
      <c r="B138" s="7"/>
      <c r="C138" s="7"/>
      <c r="D138" s="7"/>
      <c r="E138" s="7"/>
      <c r="F138" s="7"/>
      <c r="G138" s="7"/>
      <c r="H138" s="184" t="s">
        <v>410</v>
      </c>
    </row>
    <row r="139" spans="1:8" ht="15.95" customHeight="1" thickTop="1">
      <c r="A139" s="1212"/>
      <c r="B139" s="2298" t="s">
        <v>188</v>
      </c>
      <c r="C139" s="2298"/>
      <c r="D139" s="1213"/>
      <c r="E139" s="1174"/>
      <c r="F139" s="2294" t="s">
        <v>187</v>
      </c>
      <c r="G139" s="2294"/>
      <c r="H139" s="1174"/>
    </row>
    <row r="140" spans="1:8" ht="15.95" customHeight="1">
      <c r="A140" s="130"/>
      <c r="B140" s="2299" t="s">
        <v>10</v>
      </c>
      <c r="C140" s="2299"/>
      <c r="D140" s="143"/>
      <c r="E140" s="1730"/>
      <c r="F140" s="2299" t="s">
        <v>14</v>
      </c>
      <c r="G140" s="2299"/>
      <c r="H140" s="1730"/>
    </row>
    <row r="141" spans="1:8" ht="18" customHeight="1">
      <c r="A141" s="130"/>
      <c r="B141" s="1097">
        <v>2017</v>
      </c>
      <c r="C141" s="1097">
        <v>2016</v>
      </c>
      <c r="D141" s="1097"/>
      <c r="E141" s="1097"/>
      <c r="F141" s="1097">
        <v>2017</v>
      </c>
      <c r="G141" s="1097">
        <v>2016</v>
      </c>
      <c r="H141" s="1730"/>
    </row>
    <row r="142" spans="1:8" ht="18" customHeight="1">
      <c r="A142" s="388" t="s">
        <v>502</v>
      </c>
      <c r="B142" s="2018" t="str">
        <f>'[8]P177--179socR12'!B142</f>
        <v>...</v>
      </c>
      <c r="C142" s="389" t="str">
        <f>'[8]P177--179socR12'!C142</f>
        <v>…</v>
      </c>
      <c r="D142" s="32"/>
      <c r="E142" s="188"/>
      <c r="F142" s="391" t="str">
        <f>'[8]P177--179socR12'!F142</f>
        <v>...</v>
      </c>
      <c r="G142" s="32" t="str">
        <f>'[8]P177--179socR12'!G142</f>
        <v>…</v>
      </c>
      <c r="H142" s="46" t="s">
        <v>503</v>
      </c>
    </row>
    <row r="143" spans="1:8" ht="18" customHeight="1">
      <c r="A143" s="388" t="s">
        <v>459</v>
      </c>
      <c r="B143" s="2018">
        <f>'[8]P177--179socR12'!B143</f>
        <v>7.2202166064981952E-3</v>
      </c>
      <c r="C143" s="389" t="str">
        <f>'[8]P177--179socR12'!C143</f>
        <v>…</v>
      </c>
      <c r="D143" s="32"/>
      <c r="E143" s="188"/>
      <c r="F143" s="391">
        <f>'[8]P177--179socR12'!F143</f>
        <v>6</v>
      </c>
      <c r="G143" s="32" t="str">
        <f>'[8]P177--179socR12'!G143</f>
        <v>…</v>
      </c>
      <c r="H143" s="46" t="s">
        <v>218</v>
      </c>
    </row>
    <row r="144" spans="1:8" ht="18" customHeight="1">
      <c r="A144" s="395" t="s">
        <v>411</v>
      </c>
      <c r="B144" s="2018">
        <f>'[8]P177--179socR12'!B144</f>
        <v>7.8534031413612562E-3</v>
      </c>
      <c r="C144" s="389" t="str">
        <f>'[8]P177--179socR12'!C144</f>
        <v>…</v>
      </c>
      <c r="D144" s="32"/>
      <c r="E144" s="188"/>
      <c r="F144" s="391">
        <f>'[8]P177--179socR12'!F144</f>
        <v>6</v>
      </c>
      <c r="G144" s="32" t="str">
        <f>'[8]P177--179socR12'!G144</f>
        <v>…</v>
      </c>
      <c r="H144" s="46" t="s">
        <v>219</v>
      </c>
    </row>
    <row r="145" spans="1:8" ht="18" customHeight="1">
      <c r="A145" s="388" t="s">
        <v>460</v>
      </c>
      <c r="B145" s="2018">
        <f>'[8]P177--179socR12'!B145</f>
        <v>3.1496062992125984E-3</v>
      </c>
      <c r="C145" s="396" t="str">
        <f>'[8]P177--179socR12'!C145</f>
        <v>…</v>
      </c>
      <c r="D145" s="32"/>
      <c r="E145" s="32"/>
      <c r="F145" s="32">
        <f>'[8]P177--179socR12'!F145</f>
        <v>4</v>
      </c>
      <c r="G145" s="32" t="str">
        <f>'[8]P177--179socR12'!G145</f>
        <v>…</v>
      </c>
      <c r="H145" s="46" t="s">
        <v>220</v>
      </c>
    </row>
    <row r="146" spans="1:8" ht="18" customHeight="1">
      <c r="A146" s="51" t="s">
        <v>461</v>
      </c>
      <c r="B146" s="2019">
        <f>'[8]P177--179socR12'!B146</f>
        <v>0</v>
      </c>
      <c r="C146" s="271" t="str">
        <f>'[8]P177--179socR12'!C146</f>
        <v>…</v>
      </c>
      <c r="D146" s="1766"/>
      <c r="E146" s="1766"/>
      <c r="F146" s="271">
        <f>'[8]P177--179socR12'!F146</f>
        <v>0</v>
      </c>
      <c r="G146" s="38" t="str">
        <f>'[8]P177--179socR12'!G146</f>
        <v>…</v>
      </c>
      <c r="H146" s="59" t="s">
        <v>221</v>
      </c>
    </row>
    <row r="147" spans="1:8" ht="18" customHeight="1">
      <c r="A147" s="51" t="s">
        <v>125</v>
      </c>
      <c r="B147" s="2019" t="str">
        <f>'[8]P177--179socR12'!B147</f>
        <v>...</v>
      </c>
      <c r="C147" s="271" t="str">
        <f>'[8]P177--179socR12'!C147</f>
        <v>…</v>
      </c>
      <c r="D147" s="50"/>
      <c r="E147" s="1766"/>
      <c r="F147" s="271" t="str">
        <f>'[8]P177--179socR12'!F147</f>
        <v>...</v>
      </c>
      <c r="G147" s="38" t="str">
        <f>'[8]P177--179socR12'!G147</f>
        <v>…</v>
      </c>
      <c r="H147" s="59" t="s">
        <v>439</v>
      </c>
    </row>
    <row r="148" spans="1:8" ht="18" customHeight="1">
      <c r="A148" s="395" t="s">
        <v>13</v>
      </c>
      <c r="B148" s="2018">
        <f>'[8]P177--179socR12'!B148</f>
        <v>0</v>
      </c>
      <c r="C148" s="391" t="str">
        <f>'[8]P177--179socR12'!C148</f>
        <v>…</v>
      </c>
      <c r="D148" s="65"/>
      <c r="E148" s="32"/>
      <c r="F148" s="391">
        <f>'[8]P177--179socR12'!F148</f>
        <v>0</v>
      </c>
      <c r="G148" s="32" t="str">
        <f>'[8]P177--179socR12'!G148</f>
        <v>…</v>
      </c>
      <c r="H148" s="397" t="s">
        <v>222</v>
      </c>
    </row>
    <row r="149" spans="1:8" ht="18" customHeight="1" thickBot="1">
      <c r="A149" s="1195" t="s">
        <v>85</v>
      </c>
      <c r="B149" s="2020">
        <f>'[8]P177--179socR12'!B149</f>
        <v>3.8461538461538464E-2</v>
      </c>
      <c r="C149" s="1197" t="str">
        <f>'[8]P177--179socR12'!C149</f>
        <v>…</v>
      </c>
      <c r="D149" s="1296"/>
      <c r="E149" s="1296"/>
      <c r="F149" s="1197">
        <f>'[8]P177--179socR12'!F149</f>
        <v>1</v>
      </c>
      <c r="G149" s="1296" t="str">
        <f>'[8]P177--179socR12'!G149</f>
        <v>…</v>
      </c>
      <c r="H149" s="1198" t="s">
        <v>223</v>
      </c>
    </row>
    <row r="150" spans="1:8" ht="12.95" customHeight="1" thickTop="1">
      <c r="A150" s="98" t="s">
        <v>462</v>
      </c>
      <c r="B150" s="98"/>
      <c r="C150" s="98"/>
      <c r="D150" s="98"/>
      <c r="E150" s="7"/>
      <c r="F150" s="7"/>
      <c r="G150" s="7"/>
      <c r="H150" s="7"/>
    </row>
    <row r="151" spans="1:8" ht="12.95" customHeight="1">
      <c r="A151" s="98" t="s">
        <v>95</v>
      </c>
      <c r="B151" s="98"/>
      <c r="C151" s="98"/>
      <c r="D151" s="98"/>
      <c r="E151" s="7"/>
      <c r="F151" s="7"/>
      <c r="G151" s="7"/>
      <c r="H151" s="118" t="s">
        <v>224</v>
      </c>
    </row>
    <row r="152" spans="1:8" ht="12.95" customHeight="1">
      <c r="A152" s="98" t="s">
        <v>463</v>
      </c>
      <c r="B152" s="98"/>
      <c r="C152" s="98"/>
      <c r="D152" s="98"/>
      <c r="E152" s="7"/>
      <c r="F152" s="7"/>
      <c r="G152" s="7"/>
      <c r="H152" s="118" t="s">
        <v>464</v>
      </c>
    </row>
    <row r="153" spans="1:8" ht="18" customHeight="1">
      <c r="A153" s="5"/>
      <c r="B153" s="7"/>
      <c r="C153" s="7"/>
      <c r="D153" s="7"/>
      <c r="E153" s="7"/>
      <c r="F153" s="7"/>
      <c r="G153" s="7"/>
      <c r="H153" s="7"/>
    </row>
    <row r="154" spans="1:8" ht="18" customHeight="1">
      <c r="A154" s="2300" t="s">
        <v>160</v>
      </c>
      <c r="B154" s="2300"/>
      <c r="C154" s="7"/>
      <c r="D154" s="7"/>
      <c r="E154" s="7"/>
      <c r="F154" s="7"/>
      <c r="G154" s="7"/>
      <c r="H154" s="107" t="s">
        <v>226</v>
      </c>
    </row>
    <row r="155" spans="1:8" ht="18" customHeight="1" thickBot="1">
      <c r="A155" s="2301" t="s">
        <v>560</v>
      </c>
      <c r="B155" s="2301"/>
      <c r="C155" s="2301"/>
      <c r="D155" s="7"/>
      <c r="E155" s="7"/>
      <c r="F155" s="7"/>
      <c r="G155" s="7"/>
      <c r="H155" s="133" t="s">
        <v>562</v>
      </c>
    </row>
    <row r="156" spans="1:8" ht="15.95" customHeight="1" thickTop="1">
      <c r="A156" s="1212"/>
      <c r="B156" s="2298" t="s">
        <v>188</v>
      </c>
      <c r="C156" s="2298"/>
      <c r="D156" s="1213"/>
      <c r="E156" s="1174"/>
      <c r="F156" s="2294" t="s">
        <v>187</v>
      </c>
      <c r="G156" s="2294"/>
      <c r="H156" s="1174"/>
    </row>
    <row r="157" spans="1:8" ht="15.95" customHeight="1">
      <c r="A157" s="130"/>
      <c r="B157" s="2299" t="s">
        <v>10</v>
      </c>
      <c r="C157" s="2299"/>
      <c r="D157" s="143"/>
      <c r="E157" s="1730"/>
      <c r="F157" s="2299" t="s">
        <v>14</v>
      </c>
      <c r="G157" s="2299"/>
      <c r="H157" s="1730"/>
    </row>
    <row r="158" spans="1:8" ht="18" customHeight="1">
      <c r="A158" s="130"/>
      <c r="B158" s="1097">
        <v>2017</v>
      </c>
      <c r="C158" s="1097">
        <v>2016</v>
      </c>
      <c r="D158" s="1097"/>
      <c r="E158" s="1097"/>
      <c r="F158" s="1097">
        <v>2017</v>
      </c>
      <c r="G158" s="1097">
        <v>2016</v>
      </c>
      <c r="H158" s="1730"/>
    </row>
    <row r="159" spans="1:8" ht="30" customHeight="1">
      <c r="A159" s="105" t="s">
        <v>161</v>
      </c>
      <c r="B159" s="2021">
        <f>'[8]P177--179socR12'!B159</f>
        <v>5.7486549843455493E-3</v>
      </c>
      <c r="C159" s="480">
        <f>'[8]P177--179socR12'!C159</f>
        <v>5.5628320942642615E-3</v>
      </c>
      <c r="D159" s="1827"/>
      <c r="E159" s="1827"/>
      <c r="F159" s="195">
        <f>'[8]P177--179socR12'!F159</f>
        <v>17421</v>
      </c>
      <c r="G159" s="1827">
        <f>'[8]P177--179socR12'!G159</f>
        <v>16823</v>
      </c>
      <c r="H159" s="132" t="s">
        <v>225</v>
      </c>
    </row>
    <row r="160" spans="1:8" ht="18" customHeight="1" thickBot="1">
      <c r="A160" s="1199" t="s">
        <v>162</v>
      </c>
      <c r="B160" s="2022">
        <f>'[8]P177--179socR12'!B160</f>
        <v>3.8487071369766659E-3</v>
      </c>
      <c r="C160" s="1200">
        <f>'[8]P177--179socR12'!C160</f>
        <v>2.8599000777611368E-3</v>
      </c>
      <c r="D160" s="1828"/>
      <c r="E160" s="1828"/>
      <c r="F160" s="1203">
        <f>'[8]P177--179socR12'!F160</f>
        <v>25109</v>
      </c>
      <c r="G160" s="1828">
        <f>'[8]P177--179socR12'!G160</f>
        <v>17396</v>
      </c>
      <c r="H160" s="1204" t="s">
        <v>427</v>
      </c>
    </row>
    <row r="161" spans="1:8" ht="12.95" customHeight="1" thickTop="1">
      <c r="A161" s="102" t="s">
        <v>440</v>
      </c>
      <c r="B161" s="7"/>
      <c r="C161" s="7"/>
      <c r="D161" s="7"/>
      <c r="E161" s="7"/>
      <c r="F161" s="7"/>
      <c r="G161" s="7"/>
      <c r="H161" s="118" t="s">
        <v>429</v>
      </c>
    </row>
    <row r="162" spans="1:8" ht="12.95" customHeight="1">
      <c r="A162" s="102" t="s">
        <v>403</v>
      </c>
      <c r="B162" s="7"/>
      <c r="C162" s="7"/>
      <c r="D162" s="7"/>
      <c r="E162" s="7"/>
      <c r="F162" s="7"/>
      <c r="G162" s="7"/>
      <c r="H162" s="118" t="s">
        <v>433</v>
      </c>
    </row>
    <row r="163" spans="1:8" ht="18" customHeight="1">
      <c r="A163" s="508"/>
      <c r="B163" s="620"/>
      <c r="C163" s="94"/>
      <c r="D163" s="21"/>
      <c r="E163" s="52"/>
      <c r="F163" s="57"/>
      <c r="G163" s="52"/>
    </row>
    <row r="164" spans="1:8" ht="18" customHeight="1">
      <c r="A164" s="449" t="s">
        <v>558</v>
      </c>
      <c r="B164" s="20"/>
      <c r="C164" s="20"/>
      <c r="D164" s="7"/>
      <c r="E164" s="7"/>
      <c r="F164" s="7"/>
      <c r="G164" s="7"/>
      <c r="H164" s="133" t="s">
        <v>995</v>
      </c>
    </row>
    <row r="165" spans="1:8" ht="18" customHeight="1" thickBot="1">
      <c r="A165" s="28" t="s">
        <v>960</v>
      </c>
      <c r="B165" s="20"/>
      <c r="C165" s="20"/>
      <c r="D165" s="7"/>
      <c r="E165" s="7"/>
      <c r="F165" s="7"/>
      <c r="G165" s="7"/>
      <c r="H165" s="133" t="s">
        <v>996</v>
      </c>
    </row>
    <row r="166" spans="1:8" ht="15.95" customHeight="1" thickTop="1">
      <c r="A166" s="1210"/>
      <c r="B166" s="2298" t="s">
        <v>188</v>
      </c>
      <c r="C166" s="2298"/>
      <c r="D166" s="1729" t="s">
        <v>435</v>
      </c>
      <c r="E166" s="2298" t="s">
        <v>188</v>
      </c>
      <c r="F166" s="2298"/>
      <c r="G166" s="1729" t="s">
        <v>187</v>
      </c>
      <c r="H166" s="1209"/>
    </row>
    <row r="167" spans="1:8" ht="15.95" customHeight="1">
      <c r="A167" s="31"/>
      <c r="B167" s="2299" t="s">
        <v>10</v>
      </c>
      <c r="C167" s="2299"/>
      <c r="D167" s="1730" t="s">
        <v>428</v>
      </c>
      <c r="E167" s="2299" t="s">
        <v>10</v>
      </c>
      <c r="F167" s="2299"/>
      <c r="G167" s="1730" t="s">
        <v>14</v>
      </c>
      <c r="H167" s="136"/>
    </row>
    <row r="168" spans="1:8" ht="18" customHeight="1">
      <c r="A168" s="1101" t="s">
        <v>1222</v>
      </c>
      <c r="B168" s="1124"/>
      <c r="C168" s="74"/>
      <c r="D168" s="74"/>
      <c r="E168" s="74"/>
      <c r="F168" s="74"/>
      <c r="G168" s="74"/>
      <c r="H168" s="397" t="s">
        <v>1223</v>
      </c>
    </row>
    <row r="169" spans="1:8" ht="30" customHeight="1">
      <c r="A169" s="134" t="s">
        <v>161</v>
      </c>
      <c r="B169" s="2303">
        <f>'[8]P177--179socR12'!B169:C169</f>
        <v>1.6096319268839134E-3</v>
      </c>
      <c r="C169" s="2303"/>
      <c r="D169" s="1123">
        <f>'[8]P177--179socR12'!D169</f>
        <v>3261</v>
      </c>
      <c r="E169" s="2303">
        <f>'[8]P177--179socR12'!E169:F169</f>
        <v>1.7629459485161262E-3</v>
      </c>
      <c r="F169" s="2303"/>
      <c r="G169" s="243">
        <f>'[8]P177--179socR12'!G169</f>
        <v>241</v>
      </c>
      <c r="H169" s="135" t="s">
        <v>225</v>
      </c>
    </row>
    <row r="170" spans="1:8" ht="18" customHeight="1">
      <c r="A170" s="73" t="s">
        <v>162</v>
      </c>
      <c r="B170" s="2292">
        <f>'[8]P177--179socR12'!B170:C170</f>
        <v>6.6048850499330475E-4</v>
      </c>
      <c r="C170" s="2292"/>
      <c r="D170" s="243">
        <f>'[8]P177--179socR12'!D170</f>
        <v>1133</v>
      </c>
      <c r="E170" s="2292">
        <f>'[8]P177--179socR12'!E170:F170</f>
        <v>5.757052389176742E-4</v>
      </c>
      <c r="F170" s="2292"/>
      <c r="G170" s="242">
        <f>'[8]P177--179socR12'!G170</f>
        <v>81</v>
      </c>
      <c r="H170" s="109" t="s">
        <v>427</v>
      </c>
    </row>
    <row r="171" spans="1:8" ht="15" customHeight="1">
      <c r="A171" s="93"/>
      <c r="B171" s="1119"/>
      <c r="C171" s="1119"/>
      <c r="D171" s="1120"/>
      <c r="E171" s="1119"/>
      <c r="F171" s="1119"/>
      <c r="G171" s="1121"/>
      <c r="H171" s="1122"/>
    </row>
    <row r="172" spans="1:8" ht="15" customHeight="1">
      <c r="A172" s="1102" t="s">
        <v>1224</v>
      </c>
      <c r="B172" s="723"/>
      <c r="C172" s="262"/>
      <c r="D172" s="262"/>
      <c r="E172" s="262"/>
      <c r="F172" s="262"/>
      <c r="G172" s="262"/>
      <c r="H172" s="1125" t="s">
        <v>1225</v>
      </c>
    </row>
    <row r="173" spans="1:8" ht="30" customHeight="1">
      <c r="A173" s="134" t="s">
        <v>161</v>
      </c>
      <c r="B173" s="2292">
        <f>'[8]P177--179socR12'!B173:C173</f>
        <v>2.1819114326508703E-3</v>
      </c>
      <c r="C173" s="2292"/>
      <c r="D173" s="244">
        <f>'[8]P177--179socR12'!D173</f>
        <v>5020</v>
      </c>
      <c r="E173" s="2292">
        <f>'[8]P177--179socR12'!E173:F173</f>
        <v>1.8375924795842103E-3</v>
      </c>
      <c r="F173" s="2292"/>
      <c r="G173" s="195">
        <f>'[8]P177--179socR12'!G173</f>
        <v>268</v>
      </c>
      <c r="H173" s="135" t="s">
        <v>225</v>
      </c>
    </row>
    <row r="174" spans="1:8" ht="18" customHeight="1" thickBot="1">
      <c r="A174" s="1199" t="s">
        <v>162</v>
      </c>
      <c r="B174" s="2293">
        <f>'[8]P177--179socR12'!B174:C174</f>
        <v>9.038679751934357E-4</v>
      </c>
      <c r="C174" s="2293"/>
      <c r="D174" s="1203">
        <f>'[8]P177--179socR12'!D174</f>
        <v>1715</v>
      </c>
      <c r="E174" s="2293">
        <f>'[8]P177--179socR12'!E174:F174</f>
        <v>5.3164270951706904E-4</v>
      </c>
      <c r="F174" s="2293"/>
      <c r="G174" s="1205">
        <f>'[8]P177--179socR12'!G174</f>
        <v>80</v>
      </c>
      <c r="H174" s="1204" t="s">
        <v>427</v>
      </c>
    </row>
    <row r="175" spans="1:8" ht="12.95" customHeight="1" thickTop="1">
      <c r="A175" s="102" t="s">
        <v>440</v>
      </c>
      <c r="B175" s="7"/>
      <c r="C175" s="7"/>
      <c r="D175" s="7"/>
      <c r="E175" s="7"/>
      <c r="F175" s="7"/>
      <c r="G175" s="7"/>
      <c r="H175" s="118" t="s">
        <v>429</v>
      </c>
    </row>
    <row r="176" spans="1:8" ht="12.95" customHeight="1">
      <c r="A176" s="102" t="s">
        <v>997</v>
      </c>
      <c r="B176" s="7"/>
      <c r="C176" s="7"/>
      <c r="D176" s="7"/>
      <c r="E176" s="7"/>
      <c r="F176" s="7"/>
      <c r="G176" s="7"/>
      <c r="H176" s="118" t="s">
        <v>430</v>
      </c>
    </row>
    <row r="177" spans="1:8" ht="12.95" customHeight="1">
      <c r="A177" s="102" t="s">
        <v>403</v>
      </c>
      <c r="B177" s="7"/>
      <c r="C177" s="7"/>
      <c r="D177" s="7"/>
      <c r="E177" s="7"/>
      <c r="F177" s="7"/>
      <c r="G177" s="7"/>
      <c r="H177" s="118" t="s">
        <v>606</v>
      </c>
    </row>
    <row r="178" spans="1:8" ht="33.75" customHeight="1" thickBot="1"/>
    <row r="179" spans="1:8" ht="13.5" customHeight="1" thickTop="1">
      <c r="A179" s="914"/>
      <c r="B179" s="914"/>
      <c r="C179" s="914"/>
      <c r="D179" s="914"/>
      <c r="E179" s="914"/>
      <c r="F179" s="914"/>
      <c r="G179" s="914"/>
      <c r="H179" s="914"/>
    </row>
    <row r="180" spans="1:8" ht="18" customHeight="1"/>
    <row r="181" spans="1:8" ht="18" customHeight="1"/>
    <row r="182" spans="1:8" ht="18" customHeight="1"/>
    <row r="183" spans="1:8" ht="18" customHeight="1"/>
    <row r="184" spans="1:8" ht="18" customHeight="1"/>
    <row r="185" spans="1:8" ht="18" customHeight="1"/>
    <row r="186" spans="1:8" ht="18" customHeight="1"/>
    <row r="187" spans="1:8" ht="18" customHeight="1"/>
    <row r="188" spans="1:8" ht="18" customHeight="1"/>
    <row r="189" spans="1:8" ht="18" customHeight="1"/>
    <row r="190" spans="1:8" ht="18" customHeight="1"/>
    <row r="191" spans="1:8" ht="18" customHeight="1"/>
    <row r="192" spans="1:8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</sheetData>
  <mergeCells count="56">
    <mergeCell ref="B173:C173"/>
    <mergeCell ref="E173:F173"/>
    <mergeCell ref="B174:C174"/>
    <mergeCell ref="E174:F174"/>
    <mergeCell ref="B167:C167"/>
    <mergeCell ref="E167:F167"/>
    <mergeCell ref="B169:C169"/>
    <mergeCell ref="E169:F169"/>
    <mergeCell ref="B170:C170"/>
    <mergeCell ref="E170:F170"/>
    <mergeCell ref="B156:C156"/>
    <mergeCell ref="F156:G156"/>
    <mergeCell ref="B157:C157"/>
    <mergeCell ref="F157:G157"/>
    <mergeCell ref="B166:C166"/>
    <mergeCell ref="E166:F166"/>
    <mergeCell ref="B125:C125"/>
    <mergeCell ref="F125:G125"/>
    <mergeCell ref="B139:C139"/>
    <mergeCell ref="F139:G139"/>
    <mergeCell ref="B140:C140"/>
    <mergeCell ref="F140:G140"/>
    <mergeCell ref="B101:C101"/>
    <mergeCell ref="D101:E101"/>
    <mergeCell ref="F101:G101"/>
    <mergeCell ref="B124:C124"/>
    <mergeCell ref="F124:G124"/>
    <mergeCell ref="D33:E33"/>
    <mergeCell ref="F33:G33"/>
    <mergeCell ref="E65:G65"/>
    <mergeCell ref="E82:G82"/>
    <mergeCell ref="B100:C100"/>
    <mergeCell ref="D100:E100"/>
    <mergeCell ref="F100:G100"/>
    <mergeCell ref="B8:C8"/>
    <mergeCell ref="D8:E8"/>
    <mergeCell ref="F8:G8"/>
    <mergeCell ref="B9:C9"/>
    <mergeCell ref="D9:E9"/>
    <mergeCell ref="F9:G9"/>
    <mergeCell ref="A155:C155"/>
    <mergeCell ref="D13:E13"/>
    <mergeCell ref="F17:H17"/>
    <mergeCell ref="F30:H30"/>
    <mergeCell ref="E46:G46"/>
    <mergeCell ref="A154:B154"/>
    <mergeCell ref="B19:C19"/>
    <mergeCell ref="D19:E19"/>
    <mergeCell ref="F19:G19"/>
    <mergeCell ref="B20:C20"/>
    <mergeCell ref="D20:E20"/>
    <mergeCell ref="F20:G20"/>
    <mergeCell ref="B32:C32"/>
    <mergeCell ref="D32:E32"/>
    <mergeCell ref="F32:G32"/>
    <mergeCell ref="B33:C33"/>
  </mergeCells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  <drawing r:id="rId2"/>
</worksheet>
</file>

<file path=xl/worksheets/sheet75.xml><?xml version="1.0" encoding="utf-8"?>
<worksheet xmlns="http://schemas.openxmlformats.org/spreadsheetml/2006/main" xmlns:r="http://schemas.openxmlformats.org/officeDocument/2006/relationships">
  <sheetPr codeName="Feuil75"/>
  <dimension ref="A1:Q295"/>
  <sheetViews>
    <sheetView showGridLines="0" zoomScaleNormal="100" workbookViewId="0">
      <selection activeCell="F285" sqref="F285"/>
    </sheetView>
  </sheetViews>
  <sheetFormatPr baseColWidth="10" defaultColWidth="9.33203125" defaultRowHeight="12.75"/>
  <cols>
    <col min="1" max="1" width="25.1640625" style="302" customWidth="1"/>
    <col min="2" max="2" width="10.33203125" style="302" customWidth="1"/>
    <col min="3" max="3" width="10" style="302" customWidth="1"/>
    <col min="4" max="4" width="9.83203125" style="302" customWidth="1"/>
    <col min="5" max="5" width="10.33203125" style="302" customWidth="1"/>
    <col min="6" max="7" width="9.33203125" style="302" customWidth="1"/>
    <col min="8" max="8" width="9.5" style="302" customWidth="1"/>
    <col min="9" max="10" width="9.83203125" style="302" customWidth="1"/>
    <col min="11" max="11" width="9.1640625" style="302" customWidth="1"/>
    <col min="12" max="12" width="8.33203125" style="302" customWidth="1"/>
    <col min="13" max="13" width="11" style="302" customWidth="1"/>
    <col min="14" max="14" width="9.33203125" style="302"/>
    <col min="15" max="15" width="12.1640625" style="302" customWidth="1"/>
    <col min="16" max="16384" width="9.33203125" style="302"/>
  </cols>
  <sheetData>
    <row r="1" spans="1:14" ht="33" customHeight="1">
      <c r="A1" s="787" t="s">
        <v>235</v>
      </c>
      <c r="M1" s="788" t="s">
        <v>236</v>
      </c>
    </row>
    <row r="2" spans="1:14" ht="18" customHeight="1">
      <c r="A2" s="789"/>
    </row>
    <row r="3" spans="1:14" ht="18" customHeight="1">
      <c r="A3" s="431" t="s">
        <v>998</v>
      </c>
      <c r="B3" s="790"/>
      <c r="C3" s="317"/>
      <c r="K3" s="790"/>
      <c r="L3" s="790"/>
      <c r="M3" s="428" t="s">
        <v>767</v>
      </c>
    </row>
    <row r="4" spans="1:14" s="317" customFormat="1" ht="15" customHeight="1">
      <c r="A4" s="791"/>
      <c r="B4" s="792"/>
    </row>
    <row r="5" spans="1:14" ht="18" customHeight="1">
      <c r="A5" s="150" t="s">
        <v>980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107" t="s">
        <v>769</v>
      </c>
    </row>
    <row r="6" spans="1:14" ht="18" customHeight="1">
      <c r="A6" s="723" t="s">
        <v>506</v>
      </c>
      <c r="B6" s="723"/>
      <c r="C6" s="81"/>
      <c r="D6" s="81"/>
      <c r="E6" s="81"/>
      <c r="F6" s="81"/>
      <c r="G6" s="81"/>
      <c r="H6" s="81"/>
      <c r="I6" s="81"/>
      <c r="J6" s="81"/>
      <c r="K6" s="81"/>
      <c r="L6" s="81"/>
      <c r="M6" s="150" t="s">
        <v>392</v>
      </c>
    </row>
    <row r="7" spans="1:14" ht="15" customHeight="1" thickBot="1">
      <c r="A7" s="103" t="s">
        <v>1222</v>
      </c>
      <c r="B7" s="148"/>
      <c r="C7" s="81"/>
      <c r="D7" s="81"/>
      <c r="E7" s="81"/>
      <c r="F7" s="81"/>
      <c r="G7" s="81"/>
      <c r="H7" s="81"/>
      <c r="I7" s="81"/>
      <c r="J7" s="81"/>
      <c r="K7" s="81"/>
      <c r="L7" s="81"/>
      <c r="M7" s="234" t="s">
        <v>1223</v>
      </c>
    </row>
    <row r="8" spans="1:14" ht="15" customHeight="1" thickTop="1">
      <c r="A8" s="1784"/>
      <c r="B8" s="2349" t="s">
        <v>204</v>
      </c>
      <c r="C8" s="2349"/>
      <c r="D8" s="2349"/>
      <c r="E8" s="2349"/>
      <c r="F8" s="1742"/>
      <c r="G8" s="2349"/>
      <c r="H8" s="2349"/>
      <c r="I8" s="2192" t="s">
        <v>999</v>
      </c>
      <c r="J8" s="2192"/>
      <c r="K8" s="1742"/>
      <c r="L8" s="1742"/>
      <c r="M8" s="1785"/>
    </row>
    <row r="9" spans="1:14" ht="15" customHeight="1">
      <c r="A9" s="310"/>
      <c r="B9" s="2348" t="s">
        <v>1000</v>
      </c>
      <c r="C9" s="2348"/>
      <c r="D9" s="2348"/>
      <c r="E9" s="2348"/>
      <c r="F9" s="793"/>
      <c r="G9" s="2348"/>
      <c r="H9" s="2348"/>
      <c r="I9" s="2191" t="s">
        <v>1001</v>
      </c>
      <c r="J9" s="2191"/>
      <c r="K9" s="793"/>
      <c r="L9" s="793"/>
      <c r="M9" s="778"/>
      <c r="N9" s="794"/>
    </row>
    <row r="10" spans="1:14" ht="18" customHeight="1">
      <c r="A10" s="795" t="s">
        <v>15</v>
      </c>
      <c r="B10" s="796"/>
      <c r="C10" s="796"/>
      <c r="D10" s="796"/>
      <c r="E10" s="796"/>
      <c r="F10" s="796"/>
      <c r="G10" s="516"/>
      <c r="H10" s="516"/>
      <c r="I10" s="796"/>
      <c r="J10" s="796"/>
      <c r="K10" s="796"/>
      <c r="L10" s="796"/>
      <c r="M10" s="798" t="s">
        <v>251</v>
      </c>
      <c r="N10" s="799"/>
    </row>
    <row r="11" spans="1:14" ht="18" customHeight="1">
      <c r="A11" s="800" t="s">
        <v>18</v>
      </c>
      <c r="B11" s="2403">
        <f>'[6]p180--184écoR12'!D11</f>
        <v>17019</v>
      </c>
      <c r="C11" s="2403"/>
      <c r="D11" s="2403"/>
      <c r="E11" s="2403"/>
      <c r="F11" s="617">
        <f>'[6]p180--184écoR12'!F11</f>
        <v>0</v>
      </c>
      <c r="G11" s="2399">
        <f>'[6]p180--184écoR12'!G11:H11</f>
        <v>0</v>
      </c>
      <c r="H11" s="2399"/>
      <c r="I11" s="2193">
        <f>'[6]p180--184écoR12'!H11</f>
        <v>12919</v>
      </c>
      <c r="J11" s="2193"/>
      <c r="K11" s="617"/>
      <c r="L11" s="617"/>
      <c r="M11" s="801" t="s">
        <v>252</v>
      </c>
      <c r="N11" s="802"/>
    </row>
    <row r="12" spans="1:14" ht="18" customHeight="1">
      <c r="A12" s="800" t="s">
        <v>19</v>
      </c>
      <c r="B12" s="2403">
        <f>'[6]p180--184écoR12'!D12</f>
        <v>299386</v>
      </c>
      <c r="C12" s="2403"/>
      <c r="D12" s="2403"/>
      <c r="E12" s="2403"/>
      <c r="F12" s="617">
        <f>'[6]p180--184écoR12'!F12</f>
        <v>0</v>
      </c>
      <c r="G12" s="2399">
        <f>'[6]p180--184écoR12'!G12:H12</f>
        <v>0</v>
      </c>
      <c r="H12" s="2399"/>
      <c r="I12" s="2193">
        <f>'[6]p180--184écoR12'!H12</f>
        <v>262437</v>
      </c>
      <c r="J12" s="2193"/>
      <c r="K12" s="617"/>
      <c r="L12" s="617"/>
      <c r="M12" s="801" t="s">
        <v>253</v>
      </c>
      <c r="N12" s="803"/>
    </row>
    <row r="13" spans="1:14" ht="18" customHeight="1">
      <c r="A13" s="804" t="s">
        <v>16</v>
      </c>
      <c r="B13" s="527"/>
      <c r="C13" s="617"/>
      <c r="D13" s="617"/>
      <c r="E13" s="617"/>
      <c r="F13" s="617"/>
      <c r="G13" s="617"/>
      <c r="H13" s="617"/>
      <c r="I13" s="2193"/>
      <c r="J13" s="2193"/>
      <c r="K13" s="617"/>
      <c r="L13" s="617"/>
      <c r="M13" s="805" t="s">
        <v>254</v>
      </c>
      <c r="N13" s="803"/>
    </row>
    <row r="14" spans="1:14" ht="18" customHeight="1">
      <c r="A14" s="800" t="s">
        <v>18</v>
      </c>
      <c r="B14" s="2403">
        <f>'[6]p180--184écoR12'!D14</f>
        <v>589987</v>
      </c>
      <c r="C14" s="2403"/>
      <c r="D14" s="2403"/>
      <c r="E14" s="2403"/>
      <c r="F14" s="617">
        <f>'[6]p180--184écoR12'!F14</f>
        <v>0</v>
      </c>
      <c r="G14" s="2399">
        <f>'[6]p180--184écoR12'!G14:H14</f>
        <v>0</v>
      </c>
      <c r="H14" s="2399"/>
      <c r="I14" s="2193">
        <f>'[6]p180--184écoR12'!H14</f>
        <v>589591</v>
      </c>
      <c r="J14" s="2193"/>
      <c r="K14" s="617"/>
      <c r="L14" s="617"/>
      <c r="M14" s="801" t="s">
        <v>252</v>
      </c>
      <c r="N14" s="803"/>
    </row>
    <row r="15" spans="1:14" ht="18" customHeight="1">
      <c r="A15" s="800" t="s">
        <v>19</v>
      </c>
      <c r="B15" s="2403">
        <f>'[6]p180--184écoR12'!D15</f>
        <v>1150097</v>
      </c>
      <c r="C15" s="2403"/>
      <c r="D15" s="2403"/>
      <c r="E15" s="2403"/>
      <c r="F15" s="617">
        <f>'[6]p180--184écoR12'!F15</f>
        <v>0</v>
      </c>
      <c r="G15" s="2399">
        <f>'[6]p180--184écoR12'!G15:H15</f>
        <v>0</v>
      </c>
      <c r="H15" s="2399"/>
      <c r="I15" s="2193">
        <f>'[6]p180--184écoR12'!H15</f>
        <v>1147410</v>
      </c>
      <c r="J15" s="2193"/>
      <c r="K15" s="617"/>
      <c r="L15" s="617"/>
      <c r="M15" s="801" t="s">
        <v>253</v>
      </c>
      <c r="N15" s="803"/>
    </row>
    <row r="16" spans="1:14" ht="18" customHeight="1">
      <c r="A16" s="804" t="s">
        <v>1271</v>
      </c>
      <c r="B16" s="527"/>
      <c r="C16" s="617"/>
      <c r="D16" s="617"/>
      <c r="E16" s="617"/>
      <c r="F16" s="617"/>
      <c r="G16" s="617"/>
      <c r="H16" s="617"/>
      <c r="I16" s="2193"/>
      <c r="J16" s="2193"/>
      <c r="K16" s="617"/>
      <c r="L16" s="617"/>
      <c r="M16" s="798" t="s">
        <v>1253</v>
      </c>
      <c r="N16" s="803"/>
    </row>
    <row r="17" spans="1:14" ht="18" customHeight="1">
      <c r="A17" s="800" t="s">
        <v>18</v>
      </c>
      <c r="B17" s="2403">
        <f>'[6]p180--184écoR12'!D17</f>
        <v>148</v>
      </c>
      <c r="C17" s="2403"/>
      <c r="D17" s="2403"/>
      <c r="E17" s="2403"/>
      <c r="F17" s="1805">
        <f>'[6]p180--184écoR12'!F17</f>
        <v>0</v>
      </c>
      <c r="G17" s="2399">
        <f>'[6]p180--184écoR12'!G17:H17</f>
        <v>0</v>
      </c>
      <c r="H17" s="2399"/>
      <c r="I17" s="2193">
        <f>'[6]p180--184écoR12'!H17</f>
        <v>67</v>
      </c>
      <c r="J17" s="2193"/>
      <c r="K17" s="617"/>
      <c r="L17" s="617"/>
      <c r="M17" s="801" t="s">
        <v>252</v>
      </c>
      <c r="N17" s="803"/>
    </row>
    <row r="18" spans="1:14" ht="18" customHeight="1">
      <c r="A18" s="800" t="s">
        <v>19</v>
      </c>
      <c r="B18" s="2403">
        <f>'[6]p180--184écoR12'!D18</f>
        <v>21237</v>
      </c>
      <c r="C18" s="2403"/>
      <c r="D18" s="2403"/>
      <c r="E18" s="2403"/>
      <c r="F18" s="1805">
        <f>'[6]p180--184écoR12'!F18</f>
        <v>0</v>
      </c>
      <c r="G18" s="2399">
        <f>'[6]p180--184écoR12'!G18:H18</f>
        <v>0</v>
      </c>
      <c r="H18" s="2399"/>
      <c r="I18" s="2193">
        <f>'[6]p180--184écoR12'!H18</f>
        <v>10092</v>
      </c>
      <c r="J18" s="2193"/>
      <c r="K18" s="617"/>
      <c r="L18" s="617"/>
      <c r="M18" s="801" t="s">
        <v>253</v>
      </c>
      <c r="N18" s="803"/>
    </row>
    <row r="19" spans="1:14" ht="18" customHeight="1">
      <c r="A19" s="804" t="s">
        <v>17</v>
      </c>
      <c r="B19" s="527"/>
      <c r="C19" s="617"/>
      <c r="D19" s="617"/>
      <c r="E19" s="617"/>
      <c r="F19" s="617"/>
      <c r="G19" s="617"/>
      <c r="H19" s="617"/>
      <c r="I19" s="2193"/>
      <c r="J19" s="2193"/>
      <c r="K19" s="617"/>
      <c r="L19" s="617"/>
      <c r="M19" s="798" t="s">
        <v>256</v>
      </c>
      <c r="N19" s="803"/>
    </row>
    <row r="20" spans="1:14" ht="18" customHeight="1">
      <c r="A20" s="800" t="s">
        <v>18</v>
      </c>
      <c r="B20" s="2403">
        <f>'[6]p180--184écoR12'!D20</f>
        <v>20246</v>
      </c>
      <c r="C20" s="2403"/>
      <c r="D20" s="2403"/>
      <c r="E20" s="2403"/>
      <c r="F20" s="617">
        <f>'[6]p180--184écoR12'!F20</f>
        <v>0</v>
      </c>
      <c r="G20" s="2399">
        <f>'[6]p180--184écoR12'!G20:H20</f>
        <v>0</v>
      </c>
      <c r="H20" s="2399"/>
      <c r="I20" s="2208">
        <f>'[6]p180--184écoR12'!F20</f>
        <v>0</v>
      </c>
      <c r="J20" s="2193"/>
      <c r="K20" s="1805"/>
      <c r="L20" s="617"/>
      <c r="M20" s="801" t="s">
        <v>252</v>
      </c>
      <c r="N20" s="803"/>
    </row>
    <row r="21" spans="1:14" ht="18" customHeight="1">
      <c r="A21" s="800" t="s">
        <v>19</v>
      </c>
      <c r="B21" s="2403">
        <f>'[6]p180--184écoR12'!D21</f>
        <v>948482</v>
      </c>
      <c r="C21" s="2403"/>
      <c r="D21" s="2403"/>
      <c r="E21" s="2403"/>
      <c r="F21" s="617">
        <f>'[6]p180--184écoR12'!F21</f>
        <v>0</v>
      </c>
      <c r="G21" s="2399">
        <f>'[6]p180--184écoR12'!G21:H21</f>
        <v>0</v>
      </c>
      <c r="H21" s="2399"/>
      <c r="I21" s="2193">
        <f>'[6]p180--184écoR12'!H21</f>
        <v>1</v>
      </c>
      <c r="J21" s="2193"/>
      <c r="K21" s="1805"/>
      <c r="L21" s="617"/>
      <c r="M21" s="801" t="s">
        <v>253</v>
      </c>
      <c r="N21" s="803"/>
    </row>
    <row r="22" spans="1:14" ht="18" customHeight="1">
      <c r="A22" s="804" t="s">
        <v>130</v>
      </c>
      <c r="B22" s="617"/>
      <c r="C22" s="617"/>
      <c r="D22" s="617">
        <f>'[6]p180--184écoR12'!D22</f>
        <v>0</v>
      </c>
      <c r="E22" s="617"/>
      <c r="F22" s="617"/>
      <c r="G22" s="617"/>
      <c r="H22" s="617"/>
      <c r="I22" s="2193">
        <f>'[6]p180--184écoR12'!H22</f>
        <v>0</v>
      </c>
      <c r="J22" s="2193"/>
      <c r="K22" s="617"/>
      <c r="L22" s="617"/>
      <c r="M22" s="798" t="s">
        <v>257</v>
      </c>
      <c r="N22" s="803"/>
    </row>
    <row r="23" spans="1:14" ht="18" customHeight="1">
      <c r="A23" s="806" t="s">
        <v>18</v>
      </c>
      <c r="B23" s="2400">
        <f>'[6]p180--184écoR12'!D23</f>
        <v>627400</v>
      </c>
      <c r="C23" s="2400"/>
      <c r="D23" s="2400"/>
      <c r="E23" s="2400"/>
      <c r="F23" s="807">
        <f>'[6]p180--184écoR12'!F23</f>
        <v>0</v>
      </c>
      <c r="G23" s="2400">
        <f>'[6]p180--184écoR12'!G23:H23</f>
        <v>0</v>
      </c>
      <c r="H23" s="2400"/>
      <c r="I23" s="2194">
        <f>'[6]p180--184écoR12'!H23</f>
        <v>602577</v>
      </c>
      <c r="J23" s="2194"/>
      <c r="K23" s="807"/>
      <c r="L23" s="807"/>
      <c r="M23" s="808" t="s">
        <v>252</v>
      </c>
      <c r="N23" s="809"/>
    </row>
    <row r="24" spans="1:14" ht="18" customHeight="1" thickBot="1">
      <c r="A24" s="1786" t="s">
        <v>19</v>
      </c>
      <c r="B24" s="2404">
        <f>'[6]p180--184écoR12'!D24</f>
        <v>2419202</v>
      </c>
      <c r="C24" s="2404"/>
      <c r="D24" s="2404"/>
      <c r="E24" s="2404"/>
      <c r="F24" s="1787">
        <f>'[6]p180--184écoR12'!F24</f>
        <v>0</v>
      </c>
      <c r="G24" s="2209">
        <f>'[6]p180--184écoR12'!G24:H24</f>
        <v>0</v>
      </c>
      <c r="H24" s="2209"/>
      <c r="I24" s="2051">
        <f>'[6]p180--184écoR12'!H24</f>
        <v>1419940</v>
      </c>
      <c r="J24" s="2051"/>
      <c r="K24" s="2051"/>
      <c r="L24" s="1787"/>
      <c r="M24" s="1788" t="s">
        <v>253</v>
      </c>
      <c r="N24" s="803"/>
    </row>
    <row r="25" spans="1:14" s="317" customFormat="1" ht="15" customHeight="1" thickTop="1">
      <c r="A25" s="306"/>
      <c r="B25" s="1789"/>
      <c r="C25" s="1789"/>
      <c r="D25" s="1789"/>
      <c r="E25" s="1789"/>
      <c r="F25" s="1789"/>
      <c r="G25" s="1789"/>
      <c r="H25" s="1789"/>
      <c r="I25" s="1789"/>
      <c r="J25" s="1789"/>
      <c r="K25" s="1789"/>
      <c r="L25" s="1789"/>
      <c r="M25" s="1790"/>
      <c r="N25" s="1791"/>
    </row>
    <row r="26" spans="1:14" ht="15" customHeight="1" thickBot="1">
      <c r="A26" s="103" t="s">
        <v>1224</v>
      </c>
      <c r="B26" s="148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234" t="s">
        <v>1225</v>
      </c>
      <c r="N26" s="803"/>
    </row>
    <row r="27" spans="1:14" ht="15" customHeight="1" thickTop="1">
      <c r="A27" s="1784"/>
      <c r="B27" s="1742"/>
      <c r="C27" s="2349" t="s">
        <v>204</v>
      </c>
      <c r="D27" s="2349"/>
      <c r="E27" s="1742"/>
      <c r="F27" s="1742"/>
      <c r="G27" s="2349"/>
      <c r="H27" s="2349"/>
      <c r="I27" s="2192" t="s">
        <v>999</v>
      </c>
      <c r="J27" s="1742"/>
      <c r="K27" s="1742"/>
      <c r="L27" s="1742"/>
      <c r="M27" s="1785"/>
      <c r="N27" s="803"/>
    </row>
    <row r="28" spans="1:14" ht="15" customHeight="1">
      <c r="A28" s="310"/>
      <c r="B28" s="1740"/>
      <c r="C28" s="2348" t="s">
        <v>1000</v>
      </c>
      <c r="D28" s="2348"/>
      <c r="E28" s="1740"/>
      <c r="F28" s="1740"/>
      <c r="G28" s="2348"/>
      <c r="H28" s="2348"/>
      <c r="I28" s="2191" t="s">
        <v>1001</v>
      </c>
      <c r="J28" s="1740"/>
      <c r="K28" s="1740"/>
      <c r="L28" s="1740"/>
      <c r="M28" s="778"/>
      <c r="N28" s="809"/>
    </row>
    <row r="29" spans="1:14" ht="18" customHeight="1">
      <c r="A29" s="795" t="s">
        <v>15</v>
      </c>
      <c r="B29" s="796"/>
      <c r="C29" s="796"/>
      <c r="D29" s="796"/>
      <c r="E29" s="796"/>
      <c r="F29" s="796"/>
      <c r="G29" s="516"/>
      <c r="H29" s="516"/>
      <c r="I29" s="796"/>
      <c r="J29" s="797"/>
      <c r="K29" s="796"/>
      <c r="L29" s="796"/>
      <c r="M29" s="798" t="s">
        <v>251</v>
      </c>
      <c r="N29" s="809"/>
    </row>
    <row r="30" spans="1:14" s="317" customFormat="1" ht="18" customHeight="1">
      <c r="A30" s="800" t="s">
        <v>18</v>
      </c>
      <c r="B30" s="527"/>
      <c r="C30" s="2403">
        <f>'[6]p180--184écoR12'!D30</f>
        <v>14732</v>
      </c>
      <c r="D30" s="2403"/>
      <c r="E30" s="1769"/>
      <c r="F30" s="1769">
        <f>'[6]p180--184écoR12'!F30</f>
        <v>0</v>
      </c>
      <c r="G30" s="2399">
        <f>'[6]p180--184écoR12'!G30:H30</f>
        <v>0</v>
      </c>
      <c r="H30" s="2399"/>
      <c r="I30" s="2193">
        <f>'[6]p180--184écoR12'!H30</f>
        <v>11980</v>
      </c>
      <c r="J30" s="1769"/>
      <c r="K30" s="1769"/>
      <c r="L30" s="1769"/>
      <c r="M30" s="801" t="s">
        <v>252</v>
      </c>
    </row>
    <row r="31" spans="1:14" ht="18" customHeight="1">
      <c r="A31" s="800" t="s">
        <v>19</v>
      </c>
      <c r="B31" s="527"/>
      <c r="C31" s="2403">
        <f>'[6]p180--184écoR12'!D31</f>
        <v>284467</v>
      </c>
      <c r="D31" s="2403"/>
      <c r="E31" s="1769"/>
      <c r="F31" s="1769">
        <f>'[6]p180--184écoR12'!F31</f>
        <v>0</v>
      </c>
      <c r="G31" s="2399">
        <f>'[6]p180--184écoR12'!G31:H31</f>
        <v>0</v>
      </c>
      <c r="H31" s="2399"/>
      <c r="I31" s="2193">
        <f>'[6]p180--184écoR12'!H31</f>
        <v>260183</v>
      </c>
      <c r="J31" s="1769"/>
      <c r="K31" s="1769"/>
      <c r="L31" s="1769"/>
      <c r="M31" s="801" t="s">
        <v>253</v>
      </c>
    </row>
    <row r="32" spans="1:14" ht="18" customHeight="1">
      <c r="A32" s="804" t="s">
        <v>16</v>
      </c>
      <c r="B32" s="527"/>
      <c r="C32" s="1769"/>
      <c r="D32" s="527"/>
      <c r="E32" s="1769"/>
      <c r="F32" s="1769"/>
      <c r="G32" s="1769"/>
      <c r="H32" s="1769"/>
      <c r="I32" s="2193"/>
      <c r="J32" s="1769"/>
      <c r="K32" s="1769"/>
      <c r="L32" s="1769"/>
      <c r="M32" s="805" t="s">
        <v>254</v>
      </c>
    </row>
    <row r="33" spans="1:13" ht="18" customHeight="1">
      <c r="A33" s="800" t="s">
        <v>18</v>
      </c>
      <c r="B33" s="527"/>
      <c r="C33" s="2403">
        <f>'[6]p180--184écoR12'!D33</f>
        <v>574738</v>
      </c>
      <c r="D33" s="2403"/>
      <c r="E33" s="1769"/>
      <c r="F33" s="1769">
        <f>'[6]p180--184écoR12'!F33</f>
        <v>0</v>
      </c>
      <c r="G33" s="2399">
        <f>'[6]p180--184écoR12'!G33:H33</f>
        <v>0</v>
      </c>
      <c r="H33" s="2399"/>
      <c r="I33" s="2193">
        <f>'[6]p180--184écoR12'!H33</f>
        <v>573639</v>
      </c>
      <c r="J33" s="1769"/>
      <c r="K33" s="1769"/>
      <c r="L33" s="1769"/>
      <c r="M33" s="801" t="s">
        <v>252</v>
      </c>
    </row>
    <row r="34" spans="1:13" ht="18" customHeight="1">
      <c r="A34" s="800" t="s">
        <v>19</v>
      </c>
      <c r="B34" s="527"/>
      <c r="C34" s="2403">
        <f>'[6]p180--184écoR12'!D34</f>
        <v>1179059</v>
      </c>
      <c r="D34" s="2403"/>
      <c r="E34" s="2193"/>
      <c r="F34" s="1769">
        <f>'[6]p180--184écoR12'!F34</f>
        <v>0</v>
      </c>
      <c r="G34" s="2399">
        <f>'[6]p180--184écoR12'!G34:H34</f>
        <v>0</v>
      </c>
      <c r="H34" s="2399"/>
      <c r="I34" s="2193">
        <f>'[6]p180--184écoR12'!H34</f>
        <v>1174622</v>
      </c>
      <c r="J34" s="1769"/>
      <c r="K34" s="1769"/>
      <c r="L34" s="1769"/>
      <c r="M34" s="801" t="s">
        <v>253</v>
      </c>
    </row>
    <row r="35" spans="1:13" ht="18" customHeight="1">
      <c r="A35" s="804" t="s">
        <v>1254</v>
      </c>
      <c r="B35" s="527"/>
      <c r="C35" s="1769"/>
      <c r="D35" s="527"/>
      <c r="E35" s="1769"/>
      <c r="F35" s="1769"/>
      <c r="G35" s="1769"/>
      <c r="H35" s="1769"/>
      <c r="I35" s="2193"/>
      <c r="J35" s="1769"/>
      <c r="K35" s="1769"/>
      <c r="L35" s="1769"/>
      <c r="M35" s="798" t="s">
        <v>1253</v>
      </c>
    </row>
    <row r="36" spans="1:13" ht="18" customHeight="1">
      <c r="A36" s="800" t="s">
        <v>18</v>
      </c>
      <c r="B36" s="527"/>
      <c r="C36" s="2403">
        <f>'[6]p180--184écoR12'!D36</f>
        <v>99</v>
      </c>
      <c r="D36" s="2403"/>
      <c r="E36" s="1769"/>
      <c r="F36" s="1805">
        <f>'[6]p180--184écoR12'!F36</f>
        <v>0</v>
      </c>
      <c r="G36" s="2399">
        <f>'[6]p180--184écoR12'!G36:H36</f>
        <v>0</v>
      </c>
      <c r="H36" s="2399"/>
      <c r="I36" s="2193">
        <f>'[6]p180--184écoR12'!H36</f>
        <v>55</v>
      </c>
      <c r="J36" s="1769"/>
      <c r="K36" s="1769"/>
      <c r="L36" s="1769"/>
      <c r="M36" s="801" t="s">
        <v>252</v>
      </c>
    </row>
    <row r="37" spans="1:13" ht="18" customHeight="1">
      <c r="A37" s="800" t="s">
        <v>19</v>
      </c>
      <c r="B37" s="527"/>
      <c r="C37" s="2403">
        <f>'[6]p180--184écoR12'!D37</f>
        <v>15741</v>
      </c>
      <c r="D37" s="2403"/>
      <c r="E37" s="1769"/>
      <c r="F37" s="1805">
        <f>'[6]p180--184écoR12'!F37</f>
        <v>0</v>
      </c>
      <c r="G37" s="2399">
        <f>'[6]p180--184écoR12'!G37:H37</f>
        <v>0</v>
      </c>
      <c r="H37" s="2399"/>
      <c r="I37" s="2193">
        <f>'[6]p180--184écoR12'!H37</f>
        <v>8253</v>
      </c>
      <c r="J37" s="1769"/>
      <c r="K37" s="1769"/>
      <c r="L37" s="1769"/>
      <c r="M37" s="801" t="s">
        <v>253</v>
      </c>
    </row>
    <row r="38" spans="1:13" ht="18" customHeight="1">
      <c r="A38" s="804" t="s">
        <v>17</v>
      </c>
      <c r="B38" s="527"/>
      <c r="C38" s="1769"/>
      <c r="D38" s="527"/>
      <c r="E38" s="1769"/>
      <c r="F38" s="1769"/>
      <c r="G38" s="1769"/>
      <c r="H38" s="1769"/>
      <c r="I38" s="2193"/>
      <c r="J38" s="1769"/>
      <c r="K38" s="1769"/>
      <c r="L38" s="1769"/>
      <c r="M38" s="798" t="s">
        <v>256</v>
      </c>
    </row>
    <row r="39" spans="1:13" ht="18" customHeight="1">
      <c r="A39" s="800" t="s">
        <v>18</v>
      </c>
      <c r="B39" s="527"/>
      <c r="C39" s="2403">
        <f>'[6]p180--184écoR12'!D39</f>
        <v>22738</v>
      </c>
      <c r="D39" s="2403"/>
      <c r="E39" s="1769"/>
      <c r="F39" s="1769">
        <f>'[6]p180--184écoR12'!F39</f>
        <v>0</v>
      </c>
      <c r="G39" s="2399">
        <f>'[6]p180--184écoR12'!G39:H39</f>
        <v>0</v>
      </c>
      <c r="H39" s="2399"/>
      <c r="I39" s="2208">
        <f>'[6]p180--184écoR12'!F39</f>
        <v>0</v>
      </c>
      <c r="J39" s="1769"/>
      <c r="K39" s="2208"/>
      <c r="L39" s="1769"/>
      <c r="M39" s="801" t="s">
        <v>252</v>
      </c>
    </row>
    <row r="40" spans="1:13" ht="18" customHeight="1">
      <c r="A40" s="800" t="s">
        <v>19</v>
      </c>
      <c r="B40" s="527"/>
      <c r="C40" s="2403">
        <f>'[6]p180--184écoR12'!D40</f>
        <v>1177631</v>
      </c>
      <c r="D40" s="2403"/>
      <c r="E40" s="1769"/>
      <c r="F40" s="1769">
        <f>'[6]p180--184écoR12'!F40</f>
        <v>0</v>
      </c>
      <c r="G40" s="2399">
        <f>'[6]p180--184écoR12'!G40:H40</f>
        <v>0</v>
      </c>
      <c r="H40" s="2399"/>
      <c r="I40" s="2208">
        <f>'[6]p180--184écoR12'!H40</f>
        <v>1</v>
      </c>
      <c r="J40" s="1769"/>
      <c r="K40" s="2208"/>
      <c r="L40" s="1769"/>
      <c r="M40" s="801" t="s">
        <v>253</v>
      </c>
    </row>
    <row r="41" spans="1:13" s="317" customFormat="1" ht="18" customHeight="1">
      <c r="A41" s="804" t="s">
        <v>130</v>
      </c>
      <c r="B41" s="1769"/>
      <c r="C41" s="1769"/>
      <c r="D41" s="2193"/>
      <c r="E41" s="1769"/>
      <c r="F41" s="1769"/>
      <c r="G41" s="1769"/>
      <c r="H41" s="1769"/>
      <c r="I41" s="2193">
        <f>'[6]p180--184écoR12'!H41</f>
        <v>0</v>
      </c>
      <c r="J41" s="1769"/>
      <c r="K41" s="1769"/>
      <c r="L41" s="1769"/>
      <c r="M41" s="798" t="s">
        <v>257</v>
      </c>
    </row>
    <row r="42" spans="1:13" ht="18" customHeight="1">
      <c r="A42" s="806" t="s">
        <v>18</v>
      </c>
      <c r="B42" s="1770"/>
      <c r="C42" s="2400">
        <f>'[6]p180--184écoR12'!D42</f>
        <v>612307</v>
      </c>
      <c r="D42" s="2400"/>
      <c r="E42" s="1770"/>
      <c r="F42" s="1770">
        <f>'[6]p180--184écoR12'!F42</f>
        <v>0</v>
      </c>
      <c r="G42" s="2400">
        <f>'[6]p180--184écoR12'!G42:H42</f>
        <v>0</v>
      </c>
      <c r="H42" s="2400"/>
      <c r="I42" s="2194">
        <f>'[6]p180--184écoR12'!H42</f>
        <v>585674</v>
      </c>
      <c r="J42" s="1770"/>
      <c r="K42" s="1770"/>
      <c r="L42" s="1770"/>
      <c r="M42" s="808" t="s">
        <v>252</v>
      </c>
    </row>
    <row r="43" spans="1:13" ht="18" customHeight="1" thickBot="1">
      <c r="A43" s="1786" t="s">
        <v>19</v>
      </c>
      <c r="B43" s="1787"/>
      <c r="C43" s="2404">
        <f>'[6]p180--184écoR12'!D43</f>
        <v>2656898</v>
      </c>
      <c r="D43" s="2404"/>
      <c r="E43" s="1787"/>
      <c r="F43" s="1787">
        <f>'[6]p180--184écoR12'!F43</f>
        <v>0</v>
      </c>
      <c r="G43" s="2401">
        <f>'[6]p180--184écoR12'!G43:H43</f>
        <v>0</v>
      </c>
      <c r="H43" s="2401"/>
      <c r="I43" s="2051">
        <f>'[6]p180--184écoR12'!H43</f>
        <v>1443059</v>
      </c>
      <c r="J43" s="1787"/>
      <c r="K43" s="2051"/>
      <c r="L43" s="1787"/>
      <c r="M43" s="1788" t="s">
        <v>253</v>
      </c>
    </row>
    <row r="44" spans="1:13" ht="15" customHeight="1" thickTop="1">
      <c r="A44" s="810" t="s">
        <v>406</v>
      </c>
      <c r="B44" s="810"/>
      <c r="K44" s="811"/>
      <c r="L44" s="811"/>
      <c r="M44" s="812" t="s">
        <v>408</v>
      </c>
    </row>
    <row r="45" spans="1:13" s="317" customFormat="1" ht="15" customHeight="1">
      <c r="A45" s="810" t="s">
        <v>407</v>
      </c>
      <c r="B45" s="810"/>
      <c r="C45" s="302"/>
      <c r="D45" s="302"/>
      <c r="E45" s="302"/>
      <c r="F45" s="302"/>
      <c r="G45" s="302"/>
      <c r="H45" s="302"/>
      <c r="I45" s="302"/>
      <c r="J45" s="302"/>
      <c r="K45" s="811"/>
      <c r="L45" s="811"/>
      <c r="M45" s="302" t="s">
        <v>409</v>
      </c>
    </row>
    <row r="46" spans="1:13" ht="15" customHeight="1">
      <c r="G46" s="813"/>
    </row>
    <row r="47" spans="1:13" ht="18" customHeight="1">
      <c r="A47" s="431" t="s">
        <v>1002</v>
      </c>
      <c r="B47" s="790"/>
      <c r="C47" s="317"/>
      <c r="G47" s="813"/>
      <c r="K47" s="790"/>
      <c r="L47" s="790"/>
      <c r="M47" s="428" t="s">
        <v>771</v>
      </c>
    </row>
    <row r="48" spans="1:13" ht="15" customHeight="1">
      <c r="A48" s="791"/>
      <c r="B48" s="792"/>
      <c r="C48" s="317"/>
      <c r="D48" s="317"/>
      <c r="E48" s="317"/>
      <c r="F48" s="317"/>
      <c r="G48" s="813"/>
      <c r="H48" s="317"/>
      <c r="I48" s="317"/>
      <c r="J48" s="317"/>
      <c r="K48" s="317"/>
      <c r="L48" s="317"/>
      <c r="M48" s="317"/>
    </row>
    <row r="49" spans="1:13" ht="18" customHeight="1" thickBot="1">
      <c r="A49" s="814" t="s">
        <v>1003</v>
      </c>
      <c r="M49" s="815" t="s">
        <v>772</v>
      </c>
    </row>
    <row r="50" spans="1:13" ht="15" customHeight="1" thickTop="1">
      <c r="A50" s="1234"/>
      <c r="B50" s="2329" t="s">
        <v>262</v>
      </c>
      <c r="C50" s="2329"/>
      <c r="D50" s="2329" t="s">
        <v>487</v>
      </c>
      <c r="E50" s="2329"/>
      <c r="F50" s="2329"/>
      <c r="G50" s="2329"/>
      <c r="H50" s="2349" t="s">
        <v>261</v>
      </c>
      <c r="I50" s="2349"/>
      <c r="J50" s="1742"/>
      <c r="K50" s="1236"/>
      <c r="L50" s="1236"/>
      <c r="M50" s="1237"/>
    </row>
    <row r="51" spans="1:13" ht="15" customHeight="1">
      <c r="A51" s="303"/>
      <c r="B51" s="2330"/>
      <c r="C51" s="2330"/>
      <c r="D51" s="2330"/>
      <c r="E51" s="2330"/>
      <c r="F51" s="2330"/>
      <c r="G51" s="2330"/>
      <c r="H51" s="303" t="s">
        <v>488</v>
      </c>
      <c r="I51" s="1507"/>
      <c r="J51" s="1507"/>
      <c r="K51" s="305"/>
      <c r="L51" s="305"/>
      <c r="M51" s="304"/>
    </row>
    <row r="52" spans="1:13" ht="15" customHeight="1">
      <c r="A52" s="306"/>
      <c r="B52" s="2331" t="s">
        <v>94</v>
      </c>
      <c r="C52" s="2331"/>
      <c r="D52" s="2331" t="s">
        <v>489</v>
      </c>
      <c r="E52" s="2331"/>
      <c r="F52" s="2331"/>
      <c r="G52" s="2331"/>
      <c r="H52" s="2331" t="s">
        <v>93</v>
      </c>
      <c r="I52" s="2331"/>
      <c r="J52" s="1741"/>
      <c r="K52" s="307"/>
      <c r="L52" s="307"/>
      <c r="M52" s="304"/>
    </row>
    <row r="53" spans="1:13" ht="15" customHeight="1">
      <c r="A53" s="306"/>
      <c r="B53" s="2332"/>
      <c r="C53" s="2332"/>
      <c r="D53" s="2332"/>
      <c r="E53" s="2332"/>
      <c r="F53" s="2332"/>
      <c r="G53" s="2332"/>
      <c r="H53" s="2348" t="s">
        <v>490</v>
      </c>
      <c r="I53" s="2348"/>
      <c r="J53" s="1771"/>
      <c r="K53" s="309"/>
      <c r="L53" s="307"/>
      <c r="M53" s="304"/>
    </row>
    <row r="54" spans="1:13" ht="15" customHeight="1">
      <c r="A54" s="236"/>
      <c r="B54" s="2327" t="s">
        <v>491</v>
      </c>
      <c r="C54" s="2327"/>
      <c r="D54" s="2327" t="s">
        <v>492</v>
      </c>
      <c r="E54" s="2327"/>
      <c r="F54" s="2328" t="s">
        <v>600</v>
      </c>
      <c r="G54" s="2328"/>
      <c r="H54" s="154"/>
      <c r="I54" s="1751"/>
      <c r="J54" s="1751"/>
      <c r="K54" s="154"/>
      <c r="L54" s="154"/>
      <c r="M54" s="141"/>
    </row>
    <row r="55" spans="1:13" ht="15" customHeight="1">
      <c r="A55" s="232"/>
      <c r="B55" s="2326" t="s">
        <v>264</v>
      </c>
      <c r="C55" s="2326"/>
      <c r="D55" s="2326" t="s">
        <v>263</v>
      </c>
      <c r="E55" s="2326"/>
      <c r="F55" s="2326" t="s">
        <v>601</v>
      </c>
      <c r="G55" s="2326"/>
      <c r="H55" s="1752"/>
      <c r="I55" s="1752"/>
      <c r="J55" s="1752"/>
      <c r="K55" s="152"/>
      <c r="L55" s="152"/>
      <c r="M55" s="142"/>
    </row>
    <row r="56" spans="1:13" ht="15.95" customHeight="1">
      <c r="A56" s="232"/>
      <c r="B56" s="1097">
        <v>2017</v>
      </c>
      <c r="C56" s="1097">
        <v>2016</v>
      </c>
      <c r="D56" s="1097">
        <v>2017</v>
      </c>
      <c r="E56" s="1097">
        <v>2016</v>
      </c>
      <c r="F56" s="1097">
        <v>2017</v>
      </c>
      <c r="G56" s="1097">
        <v>2016</v>
      </c>
      <c r="H56" s="1097">
        <v>2017</v>
      </c>
      <c r="I56" s="1097">
        <v>2016</v>
      </c>
      <c r="J56" s="1752"/>
      <c r="K56" s="152"/>
      <c r="L56" s="187"/>
      <c r="M56" s="239"/>
    </row>
    <row r="57" spans="1:13" ht="18" customHeight="1">
      <c r="A57" s="232" t="s">
        <v>493</v>
      </c>
      <c r="B57" s="1904">
        <f>'[9]p180--184écoR12'!B57</f>
        <v>23035</v>
      </c>
      <c r="C57" s="1904">
        <f>'[9]p180--184écoR12'!C57</f>
        <v>22448</v>
      </c>
      <c r="D57" s="1904">
        <f>'[9]p180--184écoR12'!D57</f>
        <v>4017</v>
      </c>
      <c r="E57" s="1904">
        <f>'[9]p180--184écoR12'!E57</f>
        <v>2992</v>
      </c>
      <c r="F57" s="1904" t="str">
        <f>'[9]p180--184écoR12'!F57</f>
        <v xml:space="preserve"> -</v>
      </c>
      <c r="G57" s="1904" t="str">
        <f>'[9]p180--184écoR12'!G57</f>
        <v xml:space="preserve"> -</v>
      </c>
      <c r="H57" s="1904">
        <f>'[9]p180--184écoR12'!H57</f>
        <v>7087</v>
      </c>
      <c r="I57" s="1901">
        <f>'[9]p180--184écoR12'!I57</f>
        <v>5250</v>
      </c>
      <c r="J57" s="1737"/>
      <c r="K57" s="756"/>
      <c r="L57" s="736"/>
      <c r="M57" s="302" t="s">
        <v>494</v>
      </c>
    </row>
    <row r="58" spans="1:13" ht="18" customHeight="1" thickBot="1">
      <c r="A58" s="1183" t="s">
        <v>10</v>
      </c>
      <c r="B58" s="1575">
        <f>'[9]p180--184écoR12'!B58</f>
        <v>1.1000000000000001</v>
      </c>
      <c r="C58" s="1903">
        <f>'[9]p180--184écoR12'!C58</f>
        <v>1.1000000000000001</v>
      </c>
      <c r="D58" s="1903">
        <f>'[9]p180--184écoR12'!D58</f>
        <v>1.3</v>
      </c>
      <c r="E58" s="1903">
        <f>'[9]p180--184écoR12'!E58</f>
        <v>1</v>
      </c>
      <c r="F58" s="1575" t="str">
        <f>'[9]p180--184écoR12'!F58</f>
        <v xml:space="preserve"> -</v>
      </c>
      <c r="G58" s="1902" t="str">
        <f>'[9]p180--184écoR12'!G58</f>
        <v xml:space="preserve"> -</v>
      </c>
      <c r="H58" s="1902">
        <f>'[9]p180--184écoR12'!H58</f>
        <v>0.6</v>
      </c>
      <c r="I58" s="1903">
        <f>'[9]p180--184écoR12'!I58</f>
        <v>0.5</v>
      </c>
      <c r="J58" s="1268"/>
      <c r="K58" s="1388"/>
      <c r="L58" s="1388"/>
      <c r="M58" s="1566" t="s">
        <v>188</v>
      </c>
    </row>
    <row r="59" spans="1:13" ht="15" customHeight="1" thickTop="1">
      <c r="A59" s="313" t="s">
        <v>495</v>
      </c>
      <c r="B59" s="314"/>
      <c r="C59" s="315"/>
      <c r="D59" s="315"/>
      <c r="E59" s="315"/>
      <c r="F59" s="315"/>
      <c r="G59" s="315"/>
      <c r="H59" s="315"/>
      <c r="I59" s="315"/>
      <c r="J59" s="315"/>
      <c r="K59" s="314"/>
      <c r="L59" s="314"/>
      <c r="M59" s="316" t="s">
        <v>496</v>
      </c>
    </row>
    <row r="60" spans="1:13" ht="18.75" customHeight="1" thickBot="1">
      <c r="A60" s="693" t="s">
        <v>482</v>
      </c>
      <c r="B60" s="694"/>
      <c r="C60" s="694"/>
      <c r="D60" s="694"/>
      <c r="E60" s="694"/>
      <c r="F60" s="694"/>
      <c r="G60" s="694"/>
      <c r="H60" s="694"/>
      <c r="I60" s="694"/>
      <c r="J60" s="694"/>
      <c r="K60" s="694"/>
      <c r="L60" s="694"/>
      <c r="M60" s="694" t="s">
        <v>483</v>
      </c>
    </row>
    <row r="61" spans="1:13" ht="13.5" customHeight="1" thickTop="1">
      <c r="A61" s="993"/>
      <c r="B61" s="992"/>
      <c r="C61" s="992"/>
      <c r="D61" s="992"/>
      <c r="E61" s="992"/>
      <c r="F61" s="992"/>
      <c r="G61" s="992"/>
      <c r="H61" s="992"/>
      <c r="I61" s="992"/>
      <c r="J61" s="992"/>
      <c r="K61" s="992"/>
      <c r="L61" s="992"/>
      <c r="M61" s="992"/>
    </row>
    <row r="62" spans="1:13" ht="18" customHeight="1"/>
    <row r="63" spans="1:13" ht="18" customHeight="1">
      <c r="A63" s="431" t="s">
        <v>567</v>
      </c>
      <c r="B63" s="790"/>
      <c r="C63" s="317"/>
      <c r="K63" s="790"/>
      <c r="L63" s="790"/>
      <c r="M63" s="428" t="s">
        <v>574</v>
      </c>
    </row>
    <row r="64" spans="1:13" ht="18" customHeight="1">
      <c r="A64" s="791"/>
      <c r="B64" s="792"/>
      <c r="C64" s="317"/>
      <c r="D64" s="317"/>
      <c r="E64" s="317"/>
      <c r="F64" s="317"/>
      <c r="G64" s="317"/>
      <c r="H64" s="317"/>
      <c r="I64" s="317"/>
      <c r="J64" s="317"/>
      <c r="K64" s="317"/>
      <c r="L64" s="317"/>
      <c r="M64" s="317"/>
    </row>
    <row r="65" spans="1:13" ht="18" customHeight="1">
      <c r="A65" s="814" t="s">
        <v>113</v>
      </c>
      <c r="M65" s="815" t="s">
        <v>265</v>
      </c>
    </row>
    <row r="66" spans="1:13" ht="18" customHeight="1" thickBot="1">
      <c r="A66" s="103" t="s">
        <v>21</v>
      </c>
      <c r="B66" s="81"/>
      <c r="C66" s="81"/>
      <c r="D66" s="81"/>
      <c r="E66" s="81"/>
      <c r="F66" s="81"/>
      <c r="G66" s="81"/>
      <c r="H66" s="81"/>
      <c r="I66" s="81"/>
      <c r="J66" s="81"/>
      <c r="K66" s="24"/>
      <c r="L66" s="24"/>
      <c r="M66" s="81" t="s">
        <v>276</v>
      </c>
    </row>
    <row r="67" spans="1:13" ht="18" customHeight="1" thickTop="1">
      <c r="A67" s="1238"/>
      <c r="B67" s="2316" t="s">
        <v>272</v>
      </c>
      <c r="C67" s="2316" t="s">
        <v>271</v>
      </c>
      <c r="D67" s="2316"/>
      <c r="E67" s="2316" t="s">
        <v>261</v>
      </c>
      <c r="F67" s="1729" t="s">
        <v>269</v>
      </c>
      <c r="G67" s="1729" t="s">
        <v>267</v>
      </c>
      <c r="H67" s="2294" t="s">
        <v>266</v>
      </c>
      <c r="I67" s="2294"/>
      <c r="J67" s="2205" t="s">
        <v>266</v>
      </c>
      <c r="K67" s="1239"/>
      <c r="L67" s="1239"/>
      <c r="M67" s="1218"/>
    </row>
    <row r="68" spans="1:13" ht="18" customHeight="1">
      <c r="A68" s="124"/>
      <c r="B68" s="2323"/>
      <c r="C68" s="2323"/>
      <c r="D68" s="2323"/>
      <c r="E68" s="2323"/>
      <c r="F68" s="1739" t="s">
        <v>270</v>
      </c>
      <c r="G68" s="1739" t="s">
        <v>268</v>
      </c>
      <c r="H68" s="2307" t="s">
        <v>499</v>
      </c>
      <c r="I68" s="2307"/>
      <c r="J68" s="2206" t="s">
        <v>1255</v>
      </c>
      <c r="K68" s="179"/>
      <c r="L68" s="179"/>
      <c r="M68" s="229"/>
    </row>
    <row r="69" spans="1:13" ht="18" customHeight="1">
      <c r="A69" s="237"/>
      <c r="B69" s="1731"/>
      <c r="C69" s="2304"/>
      <c r="D69" s="2304"/>
      <c r="E69" s="1731"/>
      <c r="F69" s="1731"/>
      <c r="G69" s="1731" t="s">
        <v>23</v>
      </c>
      <c r="H69" s="2304" t="s">
        <v>22</v>
      </c>
      <c r="I69" s="2304"/>
      <c r="J69" s="1343" t="s">
        <v>180</v>
      </c>
      <c r="K69" s="153"/>
      <c r="L69" s="153"/>
      <c r="M69" s="229"/>
    </row>
    <row r="70" spans="1:13" ht="18" customHeight="1">
      <c r="A70" s="237"/>
      <c r="B70" s="70" t="s">
        <v>274</v>
      </c>
      <c r="C70" s="2304" t="s">
        <v>273</v>
      </c>
      <c r="D70" s="2304"/>
      <c r="E70" s="1731" t="s">
        <v>27</v>
      </c>
      <c r="F70" s="1731" t="s">
        <v>86</v>
      </c>
      <c r="G70" s="1731" t="s">
        <v>24</v>
      </c>
      <c r="H70" s="2304" t="s">
        <v>507</v>
      </c>
      <c r="I70" s="2304"/>
      <c r="J70" s="180" t="s">
        <v>1256</v>
      </c>
      <c r="K70" s="153"/>
      <c r="L70" s="153"/>
      <c r="M70" s="229"/>
    </row>
    <row r="71" spans="1:13" ht="18" customHeight="1">
      <c r="A71" s="232"/>
      <c r="B71" s="1733"/>
      <c r="C71" s="2302"/>
      <c r="D71" s="2302"/>
      <c r="E71" s="1733"/>
      <c r="F71" s="1733" t="s">
        <v>26</v>
      </c>
      <c r="G71" s="1733" t="s">
        <v>25</v>
      </c>
      <c r="H71" s="2302"/>
      <c r="I71" s="2302"/>
      <c r="J71" s="1733"/>
      <c r="K71" s="69"/>
      <c r="L71" s="69"/>
      <c r="M71" s="142"/>
    </row>
    <row r="72" spans="1:13" s="317" customFormat="1" ht="18" customHeight="1">
      <c r="A72" s="1101" t="s">
        <v>1222</v>
      </c>
      <c r="B72" s="32"/>
      <c r="C72" s="1099"/>
      <c r="D72" s="1099"/>
      <c r="E72" s="1099"/>
      <c r="F72" s="1099"/>
      <c r="G72" s="1099"/>
      <c r="H72" s="1100"/>
      <c r="I72" s="1733"/>
      <c r="J72" s="1733"/>
      <c r="K72" s="69"/>
      <c r="L72" s="62"/>
      <c r="M72" s="1129" t="s">
        <v>1223</v>
      </c>
    </row>
    <row r="73" spans="1:13" ht="18" customHeight="1">
      <c r="A73" s="232" t="s">
        <v>166</v>
      </c>
      <c r="B73" s="488" t="str">
        <f>'[3]p180--184écoR12'!B73</f>
        <v>…</v>
      </c>
      <c r="C73" s="2312">
        <f>'[3]p180--184écoR12'!C73</f>
        <v>225</v>
      </c>
      <c r="D73" s="2312">
        <f>'[3]p180--184écoR12'!D73</f>
        <v>0</v>
      </c>
      <c r="E73" s="488">
        <f>'[3]p180--184écoR12'!E73</f>
        <v>807</v>
      </c>
      <c r="F73" s="488">
        <f>'[3]p180--184écoR12'!F73</f>
        <v>807</v>
      </c>
      <c r="G73" s="2039" t="str">
        <f>'[3]p180--184écoR12'!G73</f>
        <v>…</v>
      </c>
      <c r="H73" s="2318">
        <f>'[3]p180--184écoR12'!H73</f>
        <v>1715</v>
      </c>
      <c r="I73" s="2318">
        <f>'[3]p180--184écoR12'!I73</f>
        <v>0</v>
      </c>
      <c r="J73" s="1721">
        <f>'[3]p180--184écoR12'!J73</f>
        <v>34</v>
      </c>
      <c r="K73" s="273"/>
      <c r="L73" s="274"/>
      <c r="M73" s="155" t="s">
        <v>275</v>
      </c>
    </row>
    <row r="74" spans="1:13" ht="18" customHeight="1">
      <c r="A74" s="30" t="s">
        <v>10</v>
      </c>
      <c r="B74" s="2031" t="str">
        <f>'[3]p180--184écoR12'!B74</f>
        <v>…</v>
      </c>
      <c r="C74" s="2322">
        <f>'[3]p180--184écoR12'!C74</f>
        <v>0.16892906480869721</v>
      </c>
      <c r="D74" s="2322">
        <f>'[3]p180--184écoR12'!D74</f>
        <v>0</v>
      </c>
      <c r="E74" s="2031">
        <f>'[3]p180--184écoR12'!E74</f>
        <v>0.2200805052852047</v>
      </c>
      <c r="F74" s="2031">
        <f>'[3]p180--184écoR12'!F74</f>
        <v>0.2010318138450386</v>
      </c>
      <c r="G74" s="2032" t="str">
        <f>'[3]p180--184écoR12'!G74</f>
        <v>…</v>
      </c>
      <c r="H74" s="2322">
        <f>'[3]p180--184écoR12'!H74</f>
        <v>0.3</v>
      </c>
      <c r="I74" s="2322">
        <f>'[3]p180--184écoR12'!I74</f>
        <v>0</v>
      </c>
      <c r="J74" s="2031">
        <f>'[3]p180--184écoR12'!J74</f>
        <v>0.5</v>
      </c>
      <c r="K74" s="164"/>
      <c r="L74" s="164"/>
      <c r="M74" s="123" t="s">
        <v>188</v>
      </c>
    </row>
    <row r="75" spans="1:13" ht="18" customHeight="1">
      <c r="A75" s="1106"/>
      <c r="B75" s="1130"/>
      <c r="C75" s="1130"/>
      <c r="D75" s="1130"/>
      <c r="E75" s="1130"/>
      <c r="F75" s="1130"/>
      <c r="G75" s="1130"/>
      <c r="H75" s="1130"/>
      <c r="I75" s="1130"/>
      <c r="J75" s="1130"/>
      <c r="K75" s="1133"/>
      <c r="L75" s="1133"/>
      <c r="M75" s="1134"/>
    </row>
    <row r="76" spans="1:13" ht="18" customHeight="1">
      <c r="A76" s="1102" t="s">
        <v>1224</v>
      </c>
      <c r="B76" s="2028"/>
      <c r="C76" s="106"/>
      <c r="D76" s="106"/>
      <c r="E76" s="106"/>
      <c r="F76" s="106"/>
      <c r="G76" s="106"/>
      <c r="H76" s="361"/>
      <c r="I76" s="2028"/>
      <c r="J76" s="2028"/>
      <c r="K76" s="69"/>
      <c r="L76" s="69"/>
      <c r="M76" s="1132" t="s">
        <v>1225</v>
      </c>
    </row>
    <row r="77" spans="1:13" ht="18" customHeight="1">
      <c r="A77" s="232" t="s">
        <v>166</v>
      </c>
      <c r="B77" s="488" t="str">
        <f>'[3]p180--184écoR12'!B77</f>
        <v>…</v>
      </c>
      <c r="C77" s="2312">
        <f>'[3]p180--184écoR12'!C77</f>
        <v>243</v>
      </c>
      <c r="D77" s="2312">
        <f>'[3]p180--184écoR12'!D77</f>
        <v>0</v>
      </c>
      <c r="E77" s="488">
        <f>'[3]p180--184écoR12'!E77</f>
        <v>878</v>
      </c>
      <c r="F77" s="488">
        <f>'[3]p180--184écoR12'!F77</f>
        <v>878</v>
      </c>
      <c r="G77" s="2039" t="str">
        <f>'[3]p180--184écoR12'!G77</f>
        <v>…</v>
      </c>
      <c r="H77" s="2318">
        <f>'[3]p180--184écoR12'!H77</f>
        <v>532</v>
      </c>
      <c r="I77" s="2318">
        <f>'[3]p180--184écoR12'!I77</f>
        <v>0</v>
      </c>
      <c r="J77" s="1721" t="str">
        <f>'[3]p180--184écoR12'!J77</f>
        <v>…</v>
      </c>
      <c r="K77" s="273"/>
      <c r="L77" s="274"/>
      <c r="M77" s="155" t="s">
        <v>275</v>
      </c>
    </row>
    <row r="78" spans="1:13" ht="18" customHeight="1" thickBot="1">
      <c r="A78" s="1183" t="s">
        <v>10</v>
      </c>
      <c r="B78" s="2029" t="str">
        <f>'[3]p180--184écoR12'!B78</f>
        <v>…</v>
      </c>
      <c r="C78" s="2317">
        <f>'[3]p180--184écoR12'!C78</f>
        <v>1.2767969735182849</v>
      </c>
      <c r="D78" s="2317">
        <f>'[3]p180--184écoR12'!D78</f>
        <v>0</v>
      </c>
      <c r="E78" s="2029">
        <f>'[3]p180--184écoR12'!E78</f>
        <v>0.58142999993377786</v>
      </c>
      <c r="F78" s="2029">
        <f>'[3]p180--184écoR12'!F78</f>
        <v>0.2073772447169584</v>
      </c>
      <c r="G78" s="2030" t="str">
        <f>'[3]p180--184écoR12'!G78</f>
        <v>…</v>
      </c>
      <c r="H78" s="2317">
        <f>'[3]p180--184écoR12'!H78</f>
        <v>7.1010213724725976E-2</v>
      </c>
      <c r="I78" s="2317">
        <f>'[3]p180--184écoR12'!I78</f>
        <v>0</v>
      </c>
      <c r="J78" s="2029" t="str">
        <f>'[3]p180--184écoR12'!J78</f>
        <v>…</v>
      </c>
      <c r="K78" s="1286"/>
      <c r="L78" s="1286"/>
      <c r="M78" s="1179" t="s">
        <v>188</v>
      </c>
    </row>
    <row r="79" spans="1:13" ht="18" customHeight="1" thickTop="1">
      <c r="A79" s="2320" t="s">
        <v>1258</v>
      </c>
      <c r="B79" s="2321"/>
      <c r="C79" s="2321"/>
      <c r="D79" s="2321"/>
      <c r="E79" s="2321"/>
      <c r="F79" s="2321"/>
      <c r="G79" s="2321"/>
      <c r="H79" s="81"/>
      <c r="I79" s="2313" t="s">
        <v>1257</v>
      </c>
      <c r="J79" s="2313"/>
      <c r="K79" s="2313"/>
      <c r="L79" s="2313"/>
      <c r="M79" s="2313"/>
    </row>
    <row r="80" spans="1:13" s="317" customFormat="1" ht="18" customHeight="1">
      <c r="A80" s="302"/>
      <c r="B80" s="302"/>
      <c r="C80" s="302"/>
      <c r="D80" s="302"/>
      <c r="E80" s="302"/>
      <c r="F80" s="302"/>
      <c r="G80" s="302"/>
      <c r="H80" s="302"/>
      <c r="I80" s="302"/>
      <c r="J80" s="302"/>
      <c r="K80" s="302"/>
      <c r="L80" s="302"/>
      <c r="M80" s="302"/>
    </row>
    <row r="81" spans="1:13" ht="18" customHeight="1">
      <c r="A81" s="814" t="s">
        <v>114</v>
      </c>
      <c r="M81" s="815" t="s">
        <v>277</v>
      </c>
    </row>
    <row r="82" spans="1:13" ht="18" customHeight="1" thickBot="1">
      <c r="A82" s="818" t="s">
        <v>21</v>
      </c>
      <c r="K82" s="819"/>
      <c r="L82" s="819"/>
      <c r="M82" s="302" t="s">
        <v>276</v>
      </c>
    </row>
    <row r="83" spans="1:13" ht="18" customHeight="1" thickTop="1">
      <c r="A83" s="1387"/>
      <c r="B83" s="1322"/>
      <c r="C83" s="1322"/>
      <c r="D83" s="1323"/>
      <c r="E83" s="1323">
        <v>2017</v>
      </c>
      <c r="F83" s="1323"/>
      <c r="G83" s="1576"/>
      <c r="H83" s="1323">
        <v>2016</v>
      </c>
      <c r="I83" s="1316"/>
      <c r="J83" s="1318"/>
      <c r="K83" s="1319"/>
      <c r="L83" s="1319"/>
      <c r="M83" s="1316"/>
    </row>
    <row r="84" spans="1:13" ht="18" customHeight="1">
      <c r="A84" s="820" t="s">
        <v>28</v>
      </c>
      <c r="B84" s="821"/>
      <c r="C84" s="817"/>
      <c r="D84" s="817"/>
      <c r="E84" s="817">
        <f>'[3]p180--184écoR12'!E84</f>
        <v>874.88599999999997</v>
      </c>
      <c r="F84" s="983"/>
      <c r="G84" s="817"/>
      <c r="H84" s="817" t="str">
        <f>'[3]p180--184écoR12'!H84</f>
        <v>…</v>
      </c>
      <c r="I84" s="821"/>
      <c r="J84" s="821"/>
      <c r="K84" s="821"/>
      <c r="L84" s="821"/>
      <c r="M84" s="801" t="s">
        <v>278</v>
      </c>
    </row>
    <row r="85" spans="1:13" ht="18" customHeight="1">
      <c r="A85" s="820" t="s">
        <v>87</v>
      </c>
      <c r="B85" s="821"/>
      <c r="C85" s="817"/>
      <c r="D85" s="817"/>
      <c r="E85" s="817" t="str">
        <f>'[3]p180--184écoR12'!E85</f>
        <v>…</v>
      </c>
      <c r="F85" s="983"/>
      <c r="G85" s="817"/>
      <c r="H85" s="817" t="str">
        <f>'[3]p180--184écoR12'!H85</f>
        <v>…</v>
      </c>
      <c r="I85" s="821"/>
      <c r="J85" s="821"/>
      <c r="K85" s="821"/>
      <c r="L85" s="821"/>
      <c r="M85" s="801" t="s">
        <v>279</v>
      </c>
    </row>
    <row r="86" spans="1:13" ht="18" customHeight="1">
      <c r="A86" s="820" t="s">
        <v>88</v>
      </c>
      <c r="B86" s="821"/>
      <c r="C86" s="817"/>
      <c r="D86" s="817"/>
      <c r="E86" s="817">
        <f>'[3]p180--184écoR12'!E86</f>
        <v>1.851</v>
      </c>
      <c r="F86" s="983"/>
      <c r="G86" s="817"/>
      <c r="H86" s="817" t="str">
        <f>'[3]p180--184écoR12'!H86</f>
        <v>…</v>
      </c>
      <c r="I86" s="821"/>
      <c r="J86" s="821"/>
      <c r="K86" s="821"/>
      <c r="L86" s="821"/>
      <c r="M86" s="801" t="s">
        <v>280</v>
      </c>
    </row>
    <row r="87" spans="1:13" ht="18" customHeight="1">
      <c r="A87" s="820" t="s">
        <v>89</v>
      </c>
      <c r="B87" s="821"/>
      <c r="C87" s="817"/>
      <c r="D87" s="817"/>
      <c r="E87" s="817">
        <f>'[3]p180--184écoR12'!E87</f>
        <v>1.2829999999999999</v>
      </c>
      <c r="F87" s="983"/>
      <c r="G87" s="817"/>
      <c r="H87" s="817" t="str">
        <f>'[3]p180--184écoR12'!H87</f>
        <v>…</v>
      </c>
      <c r="I87" s="821"/>
      <c r="J87" s="821"/>
      <c r="K87" s="821"/>
      <c r="L87" s="821"/>
      <c r="M87" s="801" t="s">
        <v>281</v>
      </c>
    </row>
    <row r="88" spans="1:13" ht="18" customHeight="1" thickBot="1">
      <c r="A88" s="1792" t="s">
        <v>90</v>
      </c>
      <c r="B88" s="1793"/>
      <c r="C88" s="1794"/>
      <c r="D88" s="1794"/>
      <c r="E88" s="1794" t="str">
        <f>'[3]p180--184écoR12'!E88</f>
        <v>…</v>
      </c>
      <c r="F88" s="1795"/>
      <c r="G88" s="1794"/>
      <c r="H88" s="1794" t="str">
        <f>'[3]p180--184écoR12'!H88</f>
        <v>…</v>
      </c>
      <c r="I88" s="1793"/>
      <c r="J88" s="1793"/>
      <c r="K88" s="1793"/>
      <c r="L88" s="1793"/>
      <c r="M88" s="1796" t="s">
        <v>282</v>
      </c>
    </row>
    <row r="89" spans="1:13" ht="18" customHeight="1" thickTop="1">
      <c r="A89" s="2320" t="s">
        <v>1258</v>
      </c>
      <c r="B89" s="2321"/>
      <c r="C89" s="2321"/>
      <c r="D89" s="2321"/>
      <c r="E89" s="2321"/>
      <c r="F89" s="2321"/>
      <c r="G89" s="2321"/>
      <c r="H89" s="81"/>
      <c r="I89" s="2313" t="s">
        <v>1257</v>
      </c>
      <c r="J89" s="2313"/>
      <c r="K89" s="2313"/>
      <c r="L89" s="2313"/>
      <c r="M89" s="2313"/>
    </row>
    <row r="90" spans="1:13" ht="18" customHeight="1">
      <c r="A90" s="816"/>
      <c r="B90" s="822"/>
      <c r="C90" s="822"/>
      <c r="D90" s="822"/>
      <c r="E90" s="822"/>
      <c r="F90" s="822"/>
      <c r="G90" s="822"/>
      <c r="H90" s="822"/>
      <c r="I90" s="822"/>
      <c r="J90" s="822"/>
      <c r="K90" s="822"/>
      <c r="L90" s="822"/>
    </row>
    <row r="91" spans="1:13" ht="18" customHeight="1">
      <c r="A91" s="814" t="s">
        <v>115</v>
      </c>
      <c r="M91" s="815" t="s">
        <v>283</v>
      </c>
    </row>
    <row r="92" spans="1:13" ht="18" customHeight="1" thickBot="1">
      <c r="A92" s="818" t="s">
        <v>21</v>
      </c>
      <c r="K92" s="819"/>
      <c r="L92" s="819"/>
      <c r="M92" s="302" t="s">
        <v>276</v>
      </c>
    </row>
    <row r="93" spans="1:13" ht="18" customHeight="1" thickTop="1">
      <c r="A93" s="1387"/>
      <c r="B93" s="1322"/>
      <c r="C93" s="1322"/>
      <c r="D93" s="1323"/>
      <c r="E93" s="1323">
        <v>2017</v>
      </c>
      <c r="F93" s="1323"/>
      <c r="G93" s="1576"/>
      <c r="H93" s="1323">
        <v>2016</v>
      </c>
      <c r="I93" s="1316"/>
      <c r="J93" s="1318"/>
      <c r="K93" s="1319"/>
      <c r="L93" s="1319"/>
      <c r="M93" s="1316"/>
    </row>
    <row r="94" spans="1:13" ht="18" customHeight="1">
      <c r="A94" s="800" t="s">
        <v>28</v>
      </c>
      <c r="B94" s="821"/>
      <c r="C94" s="821"/>
      <c r="D94" s="817"/>
      <c r="E94" s="817" t="str">
        <f>'[3]p180--184écoR12'!E94</f>
        <v>…</v>
      </c>
      <c r="F94" s="983"/>
      <c r="G94" s="817"/>
      <c r="H94" s="817" t="str">
        <f>'[3]p180--184écoR12'!H94</f>
        <v>…</v>
      </c>
      <c r="I94" s="821"/>
      <c r="J94" s="821"/>
      <c r="K94" s="821"/>
      <c r="L94" s="821"/>
      <c r="M94" s="801" t="s">
        <v>278</v>
      </c>
    </row>
    <row r="95" spans="1:13" ht="18" customHeight="1">
      <c r="A95" s="800" t="s">
        <v>87</v>
      </c>
      <c r="B95" s="821"/>
      <c r="C95" s="821"/>
      <c r="D95" s="817"/>
      <c r="E95" s="817" t="str">
        <f>'[3]p180--184écoR12'!E95</f>
        <v>…</v>
      </c>
      <c r="F95" s="983"/>
      <c r="G95" s="817"/>
      <c r="H95" s="817" t="str">
        <f>'[3]p180--184écoR12'!H95</f>
        <v>…</v>
      </c>
      <c r="I95" s="821"/>
      <c r="J95" s="821"/>
      <c r="K95" s="821"/>
      <c r="L95" s="821"/>
      <c r="M95" s="801" t="s">
        <v>279</v>
      </c>
    </row>
    <row r="96" spans="1:13" ht="18" customHeight="1">
      <c r="A96" s="800" t="s">
        <v>88</v>
      </c>
      <c r="B96" s="821"/>
      <c r="C96" s="821"/>
      <c r="D96" s="817"/>
      <c r="E96" s="817" t="str">
        <f>'[3]p180--184écoR12'!E96</f>
        <v>…</v>
      </c>
      <c r="F96" s="983"/>
      <c r="G96" s="817"/>
      <c r="H96" s="817" t="str">
        <f>'[3]p180--184écoR12'!H96</f>
        <v>…</v>
      </c>
      <c r="I96" s="821"/>
      <c r="J96" s="821"/>
      <c r="K96" s="821"/>
      <c r="L96" s="821"/>
      <c r="M96" s="801" t="s">
        <v>280</v>
      </c>
    </row>
    <row r="97" spans="1:14" ht="18" customHeight="1">
      <c r="A97" s="800" t="s">
        <v>89</v>
      </c>
      <c r="B97" s="821"/>
      <c r="C97" s="821"/>
      <c r="D97" s="817"/>
      <c r="E97" s="817" t="str">
        <f>'[3]p180--184écoR12'!E97</f>
        <v>…</v>
      </c>
      <c r="F97" s="983"/>
      <c r="G97" s="817"/>
      <c r="H97" s="817" t="str">
        <f>'[3]p180--184écoR12'!H97</f>
        <v>…</v>
      </c>
      <c r="I97" s="821"/>
      <c r="J97" s="821"/>
      <c r="K97" s="821"/>
      <c r="L97" s="821"/>
      <c r="M97" s="801" t="s">
        <v>281</v>
      </c>
    </row>
    <row r="98" spans="1:14" ht="18" customHeight="1" thickBot="1">
      <c r="A98" s="1792" t="s">
        <v>90</v>
      </c>
      <c r="B98" s="1793"/>
      <c r="C98" s="1794"/>
      <c r="D98" s="1794"/>
      <c r="E98" s="1794" t="str">
        <f>'[3]p180--184écoR12'!E98</f>
        <v>…</v>
      </c>
      <c r="F98" s="1795"/>
      <c r="G98" s="1794"/>
      <c r="H98" s="1794" t="str">
        <f>'[3]p180--184écoR12'!H98</f>
        <v>…</v>
      </c>
      <c r="I98" s="1793"/>
      <c r="J98" s="1793"/>
      <c r="K98" s="1793"/>
      <c r="L98" s="1793"/>
      <c r="M98" s="1796" t="s">
        <v>282</v>
      </c>
    </row>
    <row r="99" spans="1:14" ht="18" customHeight="1" thickTop="1">
      <c r="A99" s="2320" t="s">
        <v>1258</v>
      </c>
      <c r="B99" s="2321"/>
      <c r="C99" s="2321"/>
      <c r="D99" s="2321"/>
      <c r="E99" s="2321"/>
      <c r="F99" s="2321"/>
      <c r="G99" s="2321"/>
      <c r="H99" s="81"/>
      <c r="I99" s="2313" t="s">
        <v>1257</v>
      </c>
      <c r="J99" s="2313"/>
      <c r="K99" s="2313"/>
      <c r="L99" s="2313"/>
      <c r="M99" s="2313"/>
      <c r="N99" s="824"/>
    </row>
    <row r="100" spans="1:14" ht="18" customHeight="1"/>
    <row r="101" spans="1:14" s="317" customFormat="1" ht="18" customHeight="1">
      <c r="A101" s="431" t="s">
        <v>1004</v>
      </c>
      <c r="B101" s="790"/>
      <c r="D101" s="302"/>
      <c r="E101" s="302"/>
      <c r="F101" s="302"/>
      <c r="G101" s="302"/>
      <c r="H101" s="302"/>
      <c r="I101" s="302"/>
      <c r="J101" s="302"/>
      <c r="K101" s="790"/>
      <c r="L101" s="790"/>
      <c r="M101" s="428" t="s">
        <v>575</v>
      </c>
    </row>
    <row r="102" spans="1:14" ht="18" customHeight="1">
      <c r="A102" s="791"/>
      <c r="B102" s="792"/>
      <c r="C102" s="317"/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</row>
    <row r="103" spans="1:14" ht="18" customHeight="1" thickBot="1">
      <c r="A103" s="814" t="s">
        <v>116</v>
      </c>
      <c r="M103" s="815" t="s">
        <v>289</v>
      </c>
    </row>
    <row r="104" spans="1:14" ht="18" customHeight="1" thickTop="1">
      <c r="A104" s="1242"/>
      <c r="B104" s="1243" t="s">
        <v>191</v>
      </c>
      <c r="C104" s="1243" t="s">
        <v>393</v>
      </c>
      <c r="D104" s="2316" t="s">
        <v>581</v>
      </c>
      <c r="E104" s="2316"/>
      <c r="F104" s="1244" t="s">
        <v>563</v>
      </c>
      <c r="G104" s="1245" t="s">
        <v>288</v>
      </c>
      <c r="H104" s="1245" t="s">
        <v>287</v>
      </c>
      <c r="I104" s="1245" t="s">
        <v>286</v>
      </c>
      <c r="J104" s="1750" t="s">
        <v>285</v>
      </c>
      <c r="K104" s="1750" t="s">
        <v>284</v>
      </c>
      <c r="L104" s="1750"/>
      <c r="M104" s="1242"/>
    </row>
    <row r="105" spans="1:14" ht="26.1" customHeight="1">
      <c r="A105" s="277"/>
      <c r="B105" s="1736" t="s">
        <v>4</v>
      </c>
      <c r="C105" s="1736" t="s">
        <v>434</v>
      </c>
      <c r="D105" s="2315" t="s">
        <v>582</v>
      </c>
      <c r="E105" s="2315"/>
      <c r="F105" s="1757" t="s">
        <v>564</v>
      </c>
      <c r="G105" s="1736" t="s">
        <v>33</v>
      </c>
      <c r="H105" s="1736" t="s">
        <v>32</v>
      </c>
      <c r="I105" s="1736" t="s">
        <v>31</v>
      </c>
      <c r="J105" s="1736" t="s">
        <v>30</v>
      </c>
      <c r="K105" s="1736" t="s">
        <v>29</v>
      </c>
      <c r="L105" s="1736"/>
      <c r="M105" s="278"/>
    </row>
    <row r="106" spans="1:14" ht="18" customHeight="1">
      <c r="A106" s="1101" t="s">
        <v>1230</v>
      </c>
      <c r="B106" s="654"/>
      <c r="C106" s="654"/>
      <c r="D106" s="1135"/>
      <c r="E106" s="1135"/>
      <c r="F106" s="1135"/>
      <c r="G106" s="654"/>
      <c r="H106" s="654"/>
      <c r="I106" s="654"/>
      <c r="J106" s="654"/>
      <c r="K106" s="654"/>
      <c r="L106" s="654"/>
      <c r="M106" s="74" t="s">
        <v>1232</v>
      </c>
    </row>
    <row r="107" spans="1:14" ht="18" customHeight="1">
      <c r="A107" s="232" t="s">
        <v>167</v>
      </c>
      <c r="B107" s="1747">
        <f>'[2]p180--184écoR12'!B107</f>
        <v>14</v>
      </c>
      <c r="C107" s="1747">
        <f>'[2]p180--184écoR12'!C107</f>
        <v>2</v>
      </c>
      <c r="D107" s="2314">
        <f>'[2]p180--184écoR12'!D107:E107</f>
        <v>1</v>
      </c>
      <c r="E107" s="2314"/>
      <c r="F107" s="1747">
        <f>'[2]p180--184écoR12'!F107</f>
        <v>2</v>
      </c>
      <c r="G107" s="2207">
        <f>'[2]p180--184écoR12'!G107</f>
        <v>0</v>
      </c>
      <c r="H107" s="1747">
        <f>'[2]p180--184écoR12'!H107</f>
        <v>2</v>
      </c>
      <c r="I107" s="1747">
        <f>'[2]p180--184écoR12'!I107</f>
        <v>2</v>
      </c>
      <c r="J107" s="1747">
        <f>'[2]p180--184écoR12'!J107</f>
        <v>4</v>
      </c>
      <c r="K107" s="1747">
        <f>'[2]p180--184écoR12'!K107</f>
        <v>1</v>
      </c>
      <c r="L107" s="280"/>
      <c r="M107" s="155" t="s">
        <v>290</v>
      </c>
    </row>
    <row r="108" spans="1:14" ht="18" customHeight="1" thickBot="1">
      <c r="A108" s="2210" t="s">
        <v>10</v>
      </c>
      <c r="B108" s="2213">
        <f>'[2]p180--184écoR12'!B108</f>
        <v>100</v>
      </c>
      <c r="C108" s="2213">
        <f>'[2]p180--184écoR12'!C108</f>
        <v>14.285714285714285</v>
      </c>
      <c r="D108" s="2402">
        <f>'[2]p180--184écoR12'!D108:E108</f>
        <v>7.1428571428571423</v>
      </c>
      <c r="E108" s="2402"/>
      <c r="F108" s="2213">
        <f>'[2]p180--184écoR12'!F108</f>
        <v>14.285714285714285</v>
      </c>
      <c r="G108" s="2214">
        <f>'[2]p180--184écoR12'!G108</f>
        <v>0</v>
      </c>
      <c r="H108" s="2213">
        <f>'[2]p180--184écoR12'!H108</f>
        <v>14.285714285714285</v>
      </c>
      <c r="I108" s="2213">
        <f>'[2]p180--184écoR12'!I108</f>
        <v>14.285714285714285</v>
      </c>
      <c r="J108" s="2213">
        <f>'[2]p180--184écoR12'!J108</f>
        <v>28.571428571428569</v>
      </c>
      <c r="K108" s="2213">
        <f>'[2]p180--184écoR12'!K108</f>
        <v>7.1428571428571423</v>
      </c>
      <c r="L108" s="2211"/>
      <c r="M108" s="2212" t="s">
        <v>188</v>
      </c>
    </row>
    <row r="109" spans="1:14" ht="18" customHeight="1" thickTop="1">
      <c r="A109" s="47"/>
      <c r="B109" s="157"/>
      <c r="C109" s="157"/>
      <c r="D109" s="157"/>
      <c r="E109" s="157"/>
      <c r="F109" s="157"/>
      <c r="G109" s="157"/>
      <c r="H109" s="157"/>
      <c r="I109" s="157"/>
      <c r="J109" s="157"/>
      <c r="K109" s="157"/>
      <c r="L109" s="157"/>
      <c r="M109" s="329"/>
    </row>
    <row r="110" spans="1:14" ht="18" customHeight="1">
      <c r="A110" s="1102" t="s">
        <v>1231</v>
      </c>
      <c r="B110" s="1736"/>
      <c r="C110" s="1736"/>
      <c r="D110" s="1757"/>
      <c r="E110" s="1757"/>
      <c r="F110" s="1757"/>
      <c r="G110" s="1736"/>
      <c r="H110" s="1736"/>
      <c r="I110" s="1736"/>
      <c r="J110" s="1736"/>
      <c r="K110" s="1736"/>
      <c r="L110" s="1736"/>
      <c r="M110" s="1103" t="s">
        <v>1233</v>
      </c>
    </row>
    <row r="111" spans="1:14" ht="18" customHeight="1">
      <c r="A111" s="232" t="s">
        <v>167</v>
      </c>
      <c r="B111" s="1747">
        <f>'[2]p180--184écoR12'!B111</f>
        <v>20</v>
      </c>
      <c r="C111" s="1747">
        <f>'[2]p180--184écoR12'!C111</f>
        <v>5</v>
      </c>
      <c r="D111" s="2314">
        <f>'[2]p180--184écoR12'!D111:E111</f>
        <v>2</v>
      </c>
      <c r="E111" s="2314"/>
      <c r="F111" s="1747">
        <f>'[2]p180--184écoR12'!F111</f>
        <v>2</v>
      </c>
      <c r="G111" s="1747" t="str">
        <f>'[2]p180--184écoR12'!G111</f>
        <v>-</v>
      </c>
      <c r="H111" s="1747">
        <f>'[2]p180--184écoR12'!H111</f>
        <v>1</v>
      </c>
      <c r="I111" s="1747">
        <f>'[2]p180--184écoR12'!I111</f>
        <v>3</v>
      </c>
      <c r="J111" s="1747">
        <f>'[2]p180--184écoR12'!J111</f>
        <v>4</v>
      </c>
      <c r="K111" s="1747">
        <f>'[2]p180--184écoR12'!K111</f>
        <v>3</v>
      </c>
      <c r="L111" s="280"/>
      <c r="M111" s="155" t="s">
        <v>290</v>
      </c>
    </row>
    <row r="112" spans="1:14" ht="18" customHeight="1" thickBot="1">
      <c r="A112" s="1183" t="s">
        <v>10</v>
      </c>
      <c r="B112" s="1745">
        <f>'[2]p180--184écoR12'!B112</f>
        <v>100</v>
      </c>
      <c r="C112" s="1745">
        <f>'[2]p180--184écoR12'!C112</f>
        <v>25</v>
      </c>
      <c r="D112" s="2342">
        <f>'[2]p180--184écoR12'!D112:E112</f>
        <v>10</v>
      </c>
      <c r="E112" s="2342"/>
      <c r="F112" s="1745">
        <f>'[2]p180--184écoR12'!F112</f>
        <v>10</v>
      </c>
      <c r="G112" s="1745" t="str">
        <f>'[2]p180--184écoR12'!G112</f>
        <v>-</v>
      </c>
      <c r="H112" s="1745">
        <f>'[2]p180--184écoR12'!H112</f>
        <v>5</v>
      </c>
      <c r="I112" s="1745">
        <f>'[2]p180--184écoR12'!I112</f>
        <v>15</v>
      </c>
      <c r="J112" s="1745">
        <f>'[2]p180--184écoR12'!J112</f>
        <v>20</v>
      </c>
      <c r="K112" s="1745">
        <f>'[2]p180--184écoR12'!K112</f>
        <v>15</v>
      </c>
      <c r="L112" s="1745"/>
      <c r="M112" s="1179" t="s">
        <v>188</v>
      </c>
    </row>
    <row r="113" spans="1:13" ht="18" customHeight="1" thickTop="1">
      <c r="A113" s="102" t="s">
        <v>565</v>
      </c>
      <c r="B113" s="102"/>
      <c r="C113" s="102"/>
      <c r="D113" s="102"/>
      <c r="E113" s="102"/>
      <c r="F113" s="456"/>
      <c r="G113" s="457"/>
      <c r="H113" s="457"/>
      <c r="I113" s="81"/>
      <c r="J113" s="81"/>
      <c r="K113" s="81"/>
      <c r="L113" s="81"/>
      <c r="M113" s="265" t="s">
        <v>566</v>
      </c>
    </row>
    <row r="114" spans="1:13" ht="18" customHeight="1">
      <c r="A114" s="98" t="s">
        <v>1259</v>
      </c>
      <c r="B114" s="98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 t="s">
        <v>1260</v>
      </c>
    </row>
    <row r="115" spans="1:13" ht="18" customHeight="1">
      <c r="A115" s="98"/>
      <c r="B115" s="98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</row>
    <row r="116" spans="1:13" ht="38.25" customHeight="1">
      <c r="A116" s="98"/>
      <c r="B116" s="98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</row>
    <row r="117" spans="1:13" ht="18" customHeight="1" thickBot="1">
      <c r="A117" s="98"/>
      <c r="B117" s="98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</row>
    <row r="118" spans="1:13" ht="13.5" customHeight="1" thickTop="1">
      <c r="A118" s="945"/>
      <c r="B118" s="945"/>
      <c r="C118" s="928"/>
      <c r="D118" s="928"/>
      <c r="E118" s="928"/>
      <c r="F118" s="928"/>
      <c r="G118" s="928"/>
      <c r="H118" s="928"/>
      <c r="I118" s="928"/>
      <c r="J118" s="928"/>
      <c r="K118" s="928"/>
      <c r="L118" s="928"/>
      <c r="M118" s="928"/>
    </row>
    <row r="119" spans="1:13" ht="18" customHeight="1"/>
    <row r="120" spans="1:13" ht="18" customHeight="1" thickBot="1">
      <c r="A120" s="814" t="s">
        <v>117</v>
      </c>
      <c r="M120" s="815" t="s">
        <v>292</v>
      </c>
    </row>
    <row r="121" spans="1:13" ht="18" customHeight="1" thickTop="1">
      <c r="A121" s="1242"/>
      <c r="B121" s="1750" t="s">
        <v>191</v>
      </c>
      <c r="C121" s="1750" t="s">
        <v>393</v>
      </c>
      <c r="D121" s="2316" t="s">
        <v>581</v>
      </c>
      <c r="E121" s="2316"/>
      <c r="F121" s="1244" t="s">
        <v>563</v>
      </c>
      <c r="G121" s="1245" t="s">
        <v>288</v>
      </c>
      <c r="H121" s="1245" t="s">
        <v>287</v>
      </c>
      <c r="I121" s="1245" t="s">
        <v>286</v>
      </c>
      <c r="J121" s="1750" t="s">
        <v>285</v>
      </c>
      <c r="K121" s="1750" t="s">
        <v>284</v>
      </c>
      <c r="L121" s="1750"/>
      <c r="M121" s="1242"/>
    </row>
    <row r="122" spans="1:13" ht="26.1" customHeight="1">
      <c r="A122" s="277"/>
      <c r="B122" s="1736" t="s">
        <v>4</v>
      </c>
      <c r="C122" s="1736" t="s">
        <v>394</v>
      </c>
      <c r="D122" s="2315" t="s">
        <v>582</v>
      </c>
      <c r="E122" s="2315"/>
      <c r="F122" s="1757" t="s">
        <v>564</v>
      </c>
      <c r="G122" s="1736" t="s">
        <v>33</v>
      </c>
      <c r="H122" s="1736" t="s">
        <v>32</v>
      </c>
      <c r="I122" s="1736" t="s">
        <v>31</v>
      </c>
      <c r="J122" s="1736" t="s">
        <v>30</v>
      </c>
      <c r="K122" s="1736" t="s">
        <v>29</v>
      </c>
      <c r="L122" s="1736"/>
      <c r="M122" s="278"/>
    </row>
    <row r="123" spans="1:13" ht="18" customHeight="1">
      <c r="A123" s="1101" t="s">
        <v>1230</v>
      </c>
      <c r="B123" s="654"/>
      <c r="C123" s="654"/>
      <c r="D123" s="1135"/>
      <c r="E123" s="1135"/>
      <c r="F123" s="1135"/>
      <c r="G123" s="654"/>
      <c r="H123" s="654"/>
      <c r="I123" s="654"/>
      <c r="J123" s="654"/>
      <c r="K123" s="654"/>
      <c r="L123" s="654"/>
      <c r="M123" s="74" t="s">
        <v>1232</v>
      </c>
    </row>
    <row r="124" spans="1:13" ht="18" customHeight="1">
      <c r="A124" s="269" t="s">
        <v>168</v>
      </c>
      <c r="B124" s="1746">
        <f>'[2]p180--184écoR12'!B124</f>
        <v>915</v>
      </c>
      <c r="C124" s="1767">
        <f>'[2]p180--184écoR12'!C124</f>
        <v>183</v>
      </c>
      <c r="D124" s="2319">
        <f>'[2]p180--184écoR12'!D124:E124</f>
        <v>35</v>
      </c>
      <c r="E124" s="2319"/>
      <c r="F124" s="1746">
        <f>'[2]p180--184écoR12'!F124</f>
        <v>122</v>
      </c>
      <c r="G124" s="1767" t="str">
        <f>'[2]p180--184écoR12'!G124</f>
        <v>-</v>
      </c>
      <c r="H124" s="1767">
        <f>'[2]p180--184écoR12'!H124</f>
        <v>234</v>
      </c>
      <c r="I124" s="1767">
        <f>'[2]p180--184écoR12'!I124</f>
        <v>176</v>
      </c>
      <c r="J124" s="1767">
        <f>'[2]p180--184écoR12'!J124</f>
        <v>135</v>
      </c>
      <c r="K124" s="1767">
        <f>'[2]p180--184écoR12'!K124</f>
        <v>30</v>
      </c>
      <c r="L124" s="280"/>
      <c r="M124" s="155" t="s">
        <v>291</v>
      </c>
    </row>
    <row r="125" spans="1:13" ht="18" customHeight="1">
      <c r="A125" s="30" t="s">
        <v>10</v>
      </c>
      <c r="B125" s="1755">
        <f>'[2]p180--184écoR12'!B125</f>
        <v>100</v>
      </c>
      <c r="C125" s="1755">
        <f>'[2]p180--184écoR12'!C125</f>
        <v>20</v>
      </c>
      <c r="D125" s="2311">
        <f>'[2]p180--184écoR12'!D125:E125</f>
        <v>3.8251366120218582</v>
      </c>
      <c r="E125" s="2311"/>
      <c r="F125" s="1755">
        <f>'[2]p180--184écoR12'!F125</f>
        <v>13.333333333333334</v>
      </c>
      <c r="G125" s="1755" t="str">
        <f>'[2]p180--184écoR12'!G125</f>
        <v>-</v>
      </c>
      <c r="H125" s="1755">
        <f>'[2]p180--184écoR12'!H125</f>
        <v>25.573770491803277</v>
      </c>
      <c r="I125" s="1755">
        <f>'[2]p180--184écoR12'!I125</f>
        <v>19.234972677595628</v>
      </c>
      <c r="J125" s="1755">
        <f>'[2]p180--184écoR12'!J125</f>
        <v>14.754098360655737</v>
      </c>
      <c r="K125" s="1755">
        <f>'[2]p180--184écoR12'!K125</f>
        <v>3.278688524590164</v>
      </c>
      <c r="L125" s="1755"/>
      <c r="M125" s="123" t="s">
        <v>188</v>
      </c>
    </row>
    <row r="126" spans="1:13" ht="18" customHeight="1">
      <c r="A126" s="1106"/>
      <c r="B126" s="1130"/>
      <c r="C126" s="1130"/>
      <c r="D126" s="1130"/>
      <c r="E126" s="1130"/>
      <c r="F126" s="1130"/>
      <c r="G126" s="1130"/>
      <c r="H126" s="1130"/>
      <c r="I126" s="1130"/>
      <c r="J126" s="1130"/>
      <c r="K126" s="1130"/>
      <c r="L126" s="1130"/>
      <c r="M126" s="1134"/>
    </row>
    <row r="127" spans="1:13" ht="18" customHeight="1">
      <c r="A127" s="1102" t="s">
        <v>1231</v>
      </c>
      <c r="B127" s="1736"/>
      <c r="C127" s="1736"/>
      <c r="D127" s="1757"/>
      <c r="E127" s="1757"/>
      <c r="F127" s="1757"/>
      <c r="G127" s="1736"/>
      <c r="H127" s="1736"/>
      <c r="I127" s="1736"/>
      <c r="J127" s="1736"/>
      <c r="K127" s="1736"/>
      <c r="L127" s="1736"/>
      <c r="M127" s="1103" t="s">
        <v>1233</v>
      </c>
    </row>
    <row r="128" spans="1:13" ht="18" customHeight="1">
      <c r="A128" s="269" t="s">
        <v>168</v>
      </c>
      <c r="B128" s="1746">
        <f>'[2]p180--184écoR12'!B128</f>
        <v>1227</v>
      </c>
      <c r="C128" s="1767">
        <f>'[2]p180--184écoR12'!C128</f>
        <v>399</v>
      </c>
      <c r="D128" s="2319">
        <f>'[2]p180--184écoR12'!D128:E128</f>
        <v>59</v>
      </c>
      <c r="E128" s="2319"/>
      <c r="F128" s="1746">
        <f>'[2]p180--184écoR12'!F128</f>
        <v>122</v>
      </c>
      <c r="G128" s="1767" t="str">
        <f>'[2]p180--184écoR12'!G128</f>
        <v>-</v>
      </c>
      <c r="H128" s="1767">
        <f>'[2]p180--184écoR12'!H128</f>
        <v>164</v>
      </c>
      <c r="I128" s="1767">
        <f>'[2]p180--184écoR12'!I128</f>
        <v>246</v>
      </c>
      <c r="J128" s="1767">
        <f>'[2]p180--184écoR12'!J128</f>
        <v>135</v>
      </c>
      <c r="K128" s="1767">
        <f>'[2]p180--184écoR12'!K128</f>
        <v>102</v>
      </c>
      <c r="L128" s="280"/>
      <c r="M128" s="155" t="s">
        <v>291</v>
      </c>
    </row>
    <row r="129" spans="1:13" ht="18" customHeight="1" thickBot="1">
      <c r="A129" s="1183" t="s">
        <v>10</v>
      </c>
      <c r="B129" s="1745">
        <f>'[2]p180--184écoR12'!B129</f>
        <v>100</v>
      </c>
      <c r="C129" s="1745">
        <f>'[2]p180--184écoR12'!C129</f>
        <v>32.518337408312959</v>
      </c>
      <c r="D129" s="2342">
        <f>'[2]p180--184écoR12'!D129:E129</f>
        <v>4.8084759576202121</v>
      </c>
      <c r="E129" s="2342"/>
      <c r="F129" s="1745">
        <f>'[2]p180--184écoR12'!F129</f>
        <v>9.9429502852485729</v>
      </c>
      <c r="G129" s="1745" t="str">
        <f>'[2]p180--184écoR12'!G129</f>
        <v>-</v>
      </c>
      <c r="H129" s="1745">
        <f>'[2]p180--184écoR12'!H129</f>
        <v>13.365933170334149</v>
      </c>
      <c r="I129" s="1745">
        <f>'[2]p180--184écoR12'!I129</f>
        <v>20.048899755501225</v>
      </c>
      <c r="J129" s="1745">
        <f>'[2]p180--184écoR12'!J129</f>
        <v>11.002444987775061</v>
      </c>
      <c r="K129" s="1745">
        <f>'[2]p180--184écoR12'!K129</f>
        <v>8.3129584352078236</v>
      </c>
      <c r="L129" s="1745"/>
      <c r="M129" s="1179" t="s">
        <v>188</v>
      </c>
    </row>
    <row r="130" spans="1:13" ht="18" customHeight="1" thickTop="1">
      <c r="A130" s="102" t="s">
        <v>565</v>
      </c>
      <c r="B130" s="102"/>
      <c r="C130" s="102"/>
      <c r="D130" s="102"/>
      <c r="E130" s="102"/>
      <c r="F130" s="456"/>
      <c r="G130" s="457"/>
      <c r="H130" s="457"/>
      <c r="I130" s="81"/>
      <c r="J130" s="81"/>
      <c r="K130" s="81"/>
      <c r="L130" s="81"/>
      <c r="M130" s="265" t="s">
        <v>566</v>
      </c>
    </row>
    <row r="131" spans="1:13" ht="18" customHeight="1">
      <c r="A131" s="98" t="s">
        <v>1259</v>
      </c>
      <c r="B131" s="98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 t="s">
        <v>1260</v>
      </c>
    </row>
    <row r="132" spans="1:13" ht="18" customHeight="1">
      <c r="A132" s="318"/>
      <c r="B132" s="318"/>
    </row>
    <row r="133" spans="1:13" ht="18" customHeight="1" thickBot="1">
      <c r="A133" s="814" t="s">
        <v>118</v>
      </c>
      <c r="M133" s="815" t="s">
        <v>293</v>
      </c>
    </row>
    <row r="134" spans="1:13" ht="18" customHeight="1" thickTop="1">
      <c r="A134" s="1242"/>
      <c r="B134" s="1750" t="s">
        <v>191</v>
      </c>
      <c r="C134" s="1750" t="s">
        <v>393</v>
      </c>
      <c r="D134" s="2316" t="s">
        <v>581</v>
      </c>
      <c r="E134" s="2316"/>
      <c r="F134" s="1244" t="s">
        <v>563</v>
      </c>
      <c r="G134" s="1245" t="s">
        <v>288</v>
      </c>
      <c r="H134" s="1245" t="s">
        <v>287</v>
      </c>
      <c r="I134" s="1245" t="s">
        <v>286</v>
      </c>
      <c r="J134" s="1750" t="s">
        <v>285</v>
      </c>
      <c r="K134" s="1750" t="s">
        <v>284</v>
      </c>
      <c r="L134" s="1750"/>
      <c r="M134" s="1242"/>
    </row>
    <row r="135" spans="1:13" ht="26.1" customHeight="1">
      <c r="A135" s="232"/>
      <c r="B135" s="1736" t="s">
        <v>4</v>
      </c>
      <c r="C135" s="1736" t="s">
        <v>394</v>
      </c>
      <c r="D135" s="2315" t="s">
        <v>582</v>
      </c>
      <c r="E135" s="2315"/>
      <c r="F135" s="1757" t="s">
        <v>564</v>
      </c>
      <c r="G135" s="1736" t="s">
        <v>33</v>
      </c>
      <c r="H135" s="1736" t="s">
        <v>32</v>
      </c>
      <c r="I135" s="1736" t="s">
        <v>31</v>
      </c>
      <c r="J135" s="1736" t="s">
        <v>30</v>
      </c>
      <c r="K135" s="1736" t="s">
        <v>29</v>
      </c>
      <c r="L135" s="1736"/>
      <c r="M135" s="142"/>
    </row>
    <row r="136" spans="1:13" ht="18" customHeight="1">
      <c r="A136" s="1101" t="s">
        <v>1222</v>
      </c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 t="s">
        <v>1234</v>
      </c>
    </row>
    <row r="137" spans="1:13" ht="18" customHeight="1">
      <c r="A137" s="232" t="s">
        <v>169</v>
      </c>
      <c r="B137" s="1747">
        <f>'[2]p180--184écoR12'!B137</f>
        <v>97699</v>
      </c>
      <c r="C137" s="1747">
        <f>'[2]p180--184écoR12'!C137</f>
        <v>62288</v>
      </c>
      <c r="D137" s="2314">
        <f>'[2]p180--184écoR12'!D137:E137</f>
        <v>512</v>
      </c>
      <c r="E137" s="2314"/>
      <c r="F137" s="1747">
        <f>'[2]p180--184écoR12'!F137</f>
        <v>3968</v>
      </c>
      <c r="G137" s="1747" t="str">
        <f>'[2]p180--184écoR12'!G137</f>
        <v>-</v>
      </c>
      <c r="H137" s="1747">
        <f>'[2]p180--184écoR12'!H137</f>
        <v>9867</v>
      </c>
      <c r="I137" s="1747">
        <f>'[2]p180--184écoR12'!I137</f>
        <v>11849</v>
      </c>
      <c r="J137" s="1747">
        <f>'[2]p180--184écoR12'!J137</f>
        <v>8383</v>
      </c>
      <c r="K137" s="1747">
        <f>'[2]p180--184écoR12'!K137</f>
        <v>832</v>
      </c>
      <c r="L137" s="280"/>
      <c r="M137" s="155" t="s">
        <v>294</v>
      </c>
    </row>
    <row r="138" spans="1:13" ht="18" customHeight="1">
      <c r="A138" s="30" t="s">
        <v>10</v>
      </c>
      <c r="B138" s="1755">
        <f>'[2]p180--184écoR12'!B138</f>
        <v>100</v>
      </c>
      <c r="C138" s="1755">
        <f>'[2]p180--184écoR12'!C138</f>
        <v>63.755002610057417</v>
      </c>
      <c r="D138" s="2311">
        <f>'[2]p180--184écoR12'!D138:E138</f>
        <v>0.52405858811246797</v>
      </c>
      <c r="E138" s="2311"/>
      <c r="F138" s="1755">
        <f>'[2]p180--184écoR12'!F138</f>
        <v>4.0614540578716261</v>
      </c>
      <c r="G138" s="1755" t="str">
        <f>'[2]p180--184écoR12'!G138</f>
        <v>-</v>
      </c>
      <c r="H138" s="1755">
        <f>'[2]p180--184écoR12'!H138</f>
        <v>10.099386892393985</v>
      </c>
      <c r="I138" s="1755">
        <f>'[2]p180--184écoR12'!I138</f>
        <v>12.128066817469985</v>
      </c>
      <c r="J138" s="1755">
        <f>'[2]p180--184écoR12'!J138</f>
        <v>8.5804358284117548</v>
      </c>
      <c r="K138" s="1755">
        <f>'[2]p180--184écoR12'!K138</f>
        <v>0.85159520568276037</v>
      </c>
      <c r="L138" s="1755"/>
      <c r="M138" s="123" t="s">
        <v>188</v>
      </c>
    </row>
    <row r="139" spans="1:13" ht="18" customHeight="1">
      <c r="A139" s="47"/>
      <c r="B139" s="157"/>
      <c r="C139" s="157"/>
      <c r="D139" s="157"/>
      <c r="E139" s="157"/>
      <c r="F139" s="157"/>
      <c r="G139" s="157"/>
      <c r="H139" s="157"/>
      <c r="I139" s="157"/>
      <c r="J139" s="157"/>
      <c r="K139" s="157"/>
      <c r="L139" s="157"/>
      <c r="M139" s="329"/>
    </row>
    <row r="140" spans="1:13" ht="18" customHeight="1">
      <c r="A140" s="1102" t="s">
        <v>1224</v>
      </c>
      <c r="B140" s="1103"/>
      <c r="C140" s="1103"/>
      <c r="D140" s="1103"/>
      <c r="E140" s="1103"/>
      <c r="F140" s="1103"/>
      <c r="G140" s="1103"/>
      <c r="H140" s="1103"/>
      <c r="I140" s="1103"/>
      <c r="J140" s="1103"/>
      <c r="K140" s="1103"/>
      <c r="L140" s="1103"/>
      <c r="M140" s="1103" t="s">
        <v>1235</v>
      </c>
    </row>
    <row r="141" spans="1:13" ht="18" customHeight="1">
      <c r="A141" s="232" t="s">
        <v>169</v>
      </c>
      <c r="B141" s="1747">
        <f>'[2]p180--184écoR12'!B141</f>
        <v>116798</v>
      </c>
      <c r="C141" s="1747">
        <f>'[2]p180--184écoR12'!C141</f>
        <v>77829</v>
      </c>
      <c r="D141" s="2314">
        <f>'[2]p180--184écoR12'!D141:E141</f>
        <v>479</v>
      </c>
      <c r="E141" s="2314"/>
      <c r="F141" s="1747">
        <f>'[2]p180--184écoR12'!F141</f>
        <v>4828</v>
      </c>
      <c r="G141" s="1747" t="str">
        <f>'[2]p180--184écoR12'!G141</f>
        <v>-</v>
      </c>
      <c r="H141" s="1747">
        <f>'[2]p180--184écoR12'!H141</f>
        <v>9304</v>
      </c>
      <c r="I141" s="1747">
        <f>'[2]p180--184écoR12'!I141</f>
        <v>11263</v>
      </c>
      <c r="J141" s="1747">
        <f>'[2]p180--184écoR12'!J141</f>
        <v>7343</v>
      </c>
      <c r="K141" s="1747">
        <f>'[2]p180--184écoR12'!K141</f>
        <v>5752</v>
      </c>
      <c r="L141" s="280"/>
      <c r="M141" s="155" t="s">
        <v>294</v>
      </c>
    </row>
    <row r="142" spans="1:13" ht="18" customHeight="1" thickBot="1">
      <c r="A142" s="1183" t="s">
        <v>10</v>
      </c>
      <c r="B142" s="1745">
        <f>'[2]p180--184écoR12'!B142</f>
        <v>100</v>
      </c>
      <c r="C142" s="1745">
        <f>'[2]p180--184écoR12'!C142</f>
        <v>66.63555882806213</v>
      </c>
      <c r="D142" s="2342">
        <f>'[2]p180--184écoR12'!D142:E142</f>
        <v>0.41010976215346151</v>
      </c>
      <c r="E142" s="2342"/>
      <c r="F142" s="1745">
        <f>'[2]p180--184écoR12'!F142</f>
        <v>4.1336324252127605</v>
      </c>
      <c r="G142" s="1745" t="str">
        <f>'[2]p180--184écoR12'!G142</f>
        <v>-</v>
      </c>
      <c r="H142" s="1745">
        <f>'[2]p180--184écoR12'!H142</f>
        <v>7.9658898268805967</v>
      </c>
      <c r="I142" s="1745">
        <f>'[2]p180--184écoR12'!I142</f>
        <v>9.6431445743933981</v>
      </c>
      <c r="J142" s="1745">
        <f>'[2]p180--184écoR12'!J142</f>
        <v>6.286922721279474</v>
      </c>
      <c r="K142" s="1745">
        <f>'[2]p180--184écoR12'!K142</f>
        <v>4.9247418620181849</v>
      </c>
      <c r="L142" s="1745"/>
      <c r="M142" s="1179" t="s">
        <v>188</v>
      </c>
    </row>
    <row r="143" spans="1:13" ht="18" customHeight="1" thickTop="1">
      <c r="A143" s="102" t="s">
        <v>565</v>
      </c>
      <c r="B143" s="102"/>
      <c r="C143" s="102"/>
      <c r="D143" s="102"/>
      <c r="E143" s="102"/>
      <c r="F143" s="456"/>
      <c r="G143" s="457"/>
      <c r="H143" s="457"/>
      <c r="I143" s="81"/>
      <c r="J143" s="81"/>
      <c r="K143" s="81"/>
      <c r="L143" s="81"/>
      <c r="M143" s="265" t="s">
        <v>566</v>
      </c>
    </row>
    <row r="144" spans="1:13" ht="18" customHeight="1">
      <c r="A144" s="98" t="s">
        <v>1259</v>
      </c>
      <c r="B144" s="98"/>
      <c r="C144" s="81"/>
      <c r="D144" s="81"/>
      <c r="E144" s="81"/>
      <c r="F144" s="81"/>
      <c r="G144" s="81"/>
      <c r="H144" s="81"/>
      <c r="I144" s="81"/>
      <c r="J144" s="81"/>
      <c r="K144" s="81"/>
      <c r="L144" s="81"/>
      <c r="M144" s="81" t="s">
        <v>1260</v>
      </c>
    </row>
    <row r="145" spans="1:14" ht="18" customHeight="1">
      <c r="A145" s="823"/>
    </row>
    <row r="146" spans="1:14" ht="18" customHeight="1" thickBot="1">
      <c r="A146" s="814" t="s">
        <v>119</v>
      </c>
      <c r="M146" s="815" t="s">
        <v>296</v>
      </c>
    </row>
    <row r="147" spans="1:14" ht="18" customHeight="1" thickTop="1">
      <c r="A147" s="1218"/>
      <c r="B147" s="1729"/>
      <c r="C147" s="2294" t="s">
        <v>191</v>
      </c>
      <c r="D147" s="2294"/>
      <c r="E147" s="1729"/>
      <c r="F147" s="2294" t="s">
        <v>295</v>
      </c>
      <c r="G147" s="2294"/>
      <c r="H147" s="1729"/>
      <c r="I147" s="2294" t="s">
        <v>415</v>
      </c>
      <c r="J147" s="2294"/>
      <c r="K147" s="1729"/>
      <c r="L147" s="1729"/>
      <c r="M147" s="1729"/>
    </row>
    <row r="148" spans="1:14" ht="18" customHeight="1">
      <c r="A148" s="232"/>
      <c r="B148" s="1733"/>
      <c r="C148" s="2302" t="s">
        <v>4</v>
      </c>
      <c r="D148" s="2302"/>
      <c r="E148" s="1733"/>
      <c r="F148" s="2302" t="s">
        <v>101</v>
      </c>
      <c r="G148" s="2302"/>
      <c r="H148" s="1733"/>
      <c r="I148" s="69" t="s">
        <v>416</v>
      </c>
      <c r="J148" s="69"/>
      <c r="K148" s="1733"/>
      <c r="L148" s="1733"/>
      <c r="M148" s="120"/>
    </row>
    <row r="149" spans="1:14" ht="18" customHeight="1">
      <c r="A149" s="232"/>
      <c r="B149" s="1733"/>
      <c r="C149" s="1097">
        <v>2017</v>
      </c>
      <c r="D149" s="1097">
        <v>2016</v>
      </c>
      <c r="E149" s="1097"/>
      <c r="F149" s="1097">
        <v>2017</v>
      </c>
      <c r="G149" s="1097">
        <v>2016</v>
      </c>
      <c r="H149" s="1733"/>
      <c r="I149" s="1097">
        <v>2017</v>
      </c>
      <c r="J149" s="1097">
        <v>2016</v>
      </c>
      <c r="K149" s="1733"/>
      <c r="L149" s="32"/>
      <c r="M149" s="165"/>
    </row>
    <row r="150" spans="1:14" ht="18" customHeight="1">
      <c r="A150" s="232" t="s">
        <v>170</v>
      </c>
      <c r="B150" s="1747"/>
      <c r="C150" s="1898">
        <f>'[2]p180--184écoR12'!C150</f>
        <v>30999</v>
      </c>
      <c r="D150" s="1898">
        <f>'[2]p180--184écoR12'!D150</f>
        <v>22708</v>
      </c>
      <c r="E150" s="1897"/>
      <c r="F150" s="1898">
        <f>'[2]p180--184écoR12'!F150</f>
        <v>14194</v>
      </c>
      <c r="G150" s="1898">
        <f>'[2]p180--184écoR12'!G150</f>
        <v>12539</v>
      </c>
      <c r="H150" s="1897"/>
      <c r="I150" s="1898">
        <f>'[2]p180--184écoR12'!I150</f>
        <v>16805</v>
      </c>
      <c r="J150" s="1898">
        <f>'[2]p180--184écoR12'!J150</f>
        <v>10169</v>
      </c>
      <c r="K150" s="1136"/>
      <c r="L150" s="280"/>
      <c r="M150" s="155" t="s">
        <v>297</v>
      </c>
      <c r="N150" s="838"/>
    </row>
    <row r="151" spans="1:14" ht="18" customHeight="1" thickBot="1">
      <c r="A151" s="1183" t="s">
        <v>10</v>
      </c>
      <c r="B151" s="1745"/>
      <c r="C151" s="1896">
        <f>'[2]p180--184écoR12'!C151</f>
        <v>100</v>
      </c>
      <c r="D151" s="1881">
        <f>'[2]p180--184écoR12'!D151</f>
        <v>100</v>
      </c>
      <c r="E151" s="1881"/>
      <c r="F151" s="1896">
        <f>'[2]p180--184écoR12'!F151</f>
        <v>45.7885738249621</v>
      </c>
      <c r="G151" s="1896">
        <f>'[2]p180--184écoR12'!G151</f>
        <v>55.218425224590447</v>
      </c>
      <c r="H151" s="1896"/>
      <c r="I151" s="1896">
        <f>'[2]p180--184écoR12'!I151</f>
        <v>54.2114261750379</v>
      </c>
      <c r="J151" s="1896">
        <f>'[2]p180--184écoR12'!J151</f>
        <v>44.781574775409553</v>
      </c>
      <c r="K151" s="1745"/>
      <c r="L151" s="1745"/>
      <c r="M151" s="1179" t="s">
        <v>188</v>
      </c>
    </row>
    <row r="152" spans="1:14" ht="18" customHeight="1" thickTop="1">
      <c r="A152" s="98" t="s">
        <v>1259</v>
      </c>
      <c r="B152" s="98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 t="s">
        <v>1260</v>
      </c>
    </row>
    <row r="153" spans="1:14" ht="18" customHeight="1">
      <c r="A153" s="823"/>
    </row>
    <row r="154" spans="1:14" ht="18" customHeight="1">
      <c r="A154" s="431" t="s">
        <v>569</v>
      </c>
      <c r="B154" s="790"/>
      <c r="C154" s="317"/>
      <c r="E154" s="825"/>
      <c r="F154" s="825"/>
      <c r="G154" s="825"/>
      <c r="K154" s="790"/>
      <c r="L154" s="790"/>
      <c r="M154" s="428" t="s">
        <v>576</v>
      </c>
    </row>
    <row r="155" spans="1:14" ht="18" customHeight="1">
      <c r="A155" s="791"/>
      <c r="B155" s="792"/>
      <c r="C155" s="317"/>
      <c r="D155" s="317"/>
      <c r="E155" s="317"/>
      <c r="F155" s="317"/>
      <c r="G155" s="317"/>
      <c r="H155" s="317"/>
      <c r="I155" s="317"/>
      <c r="J155" s="317"/>
      <c r="K155" s="317"/>
      <c r="L155" s="317"/>
      <c r="M155" s="317"/>
    </row>
    <row r="156" spans="1:14" ht="18" customHeight="1" thickBot="1">
      <c r="A156" s="814" t="s">
        <v>470</v>
      </c>
      <c r="M156" s="815" t="s">
        <v>298</v>
      </c>
    </row>
    <row r="157" spans="1:14" ht="18" customHeight="1" thickTop="1">
      <c r="A157" s="1221"/>
      <c r="B157" s="1729"/>
      <c r="C157" s="2294" t="s">
        <v>191</v>
      </c>
      <c r="D157" s="2294"/>
      <c r="E157" s="1729"/>
      <c r="F157" s="2294" t="s">
        <v>300</v>
      </c>
      <c r="G157" s="2294"/>
      <c r="H157" s="1729"/>
      <c r="I157" s="2294" t="s">
        <v>299</v>
      </c>
      <c r="J157" s="2294"/>
      <c r="K157" s="1729"/>
      <c r="L157" s="1729"/>
      <c r="M157" s="1218"/>
    </row>
    <row r="158" spans="1:14" ht="18" customHeight="1">
      <c r="A158" s="288"/>
      <c r="B158" s="159"/>
      <c r="C158" s="2306" t="s">
        <v>4</v>
      </c>
      <c r="D158" s="2306"/>
      <c r="E158" s="81"/>
      <c r="F158" s="2306" t="s">
        <v>36</v>
      </c>
      <c r="G158" s="2306"/>
      <c r="H158" s="159"/>
      <c r="I158" s="2306" t="s">
        <v>35</v>
      </c>
      <c r="J158" s="2306"/>
      <c r="K158" s="159"/>
      <c r="L158" s="159"/>
      <c r="M158" s="142"/>
    </row>
    <row r="159" spans="1:14" ht="18" customHeight="1">
      <c r="A159" s="288"/>
      <c r="B159" s="159"/>
      <c r="C159" s="1097">
        <v>2017</v>
      </c>
      <c r="D159" s="1097">
        <v>2016</v>
      </c>
      <c r="E159" s="1097"/>
      <c r="F159" s="1097">
        <v>2017</v>
      </c>
      <c r="G159" s="1097">
        <v>2016</v>
      </c>
      <c r="H159" s="2028"/>
      <c r="I159" s="1097">
        <v>2017</v>
      </c>
      <c r="J159" s="1097">
        <v>2016</v>
      </c>
      <c r="K159" s="159"/>
      <c r="L159" s="1137"/>
      <c r="M159" s="239"/>
    </row>
    <row r="160" spans="1:14" ht="18" customHeight="1">
      <c r="A160" s="288" t="s">
        <v>171</v>
      </c>
      <c r="B160" s="289"/>
      <c r="C160" s="1872" t="str">
        <f>'[5]p180--184écoR12'!C160</f>
        <v>…</v>
      </c>
      <c r="D160" s="1872" t="str">
        <f>'[5]p180--184écoR12'!D160</f>
        <v>…</v>
      </c>
      <c r="E160" s="1872"/>
      <c r="F160" s="1872" t="str">
        <f>'[5]p180--184écoR12'!F160</f>
        <v>…</v>
      </c>
      <c r="G160" s="1872" t="str">
        <f>'[5]p180--184écoR12'!G160</f>
        <v>…</v>
      </c>
      <c r="H160" s="1872"/>
      <c r="I160" s="1872" t="str">
        <f>'[5]p180--184écoR12'!I160</f>
        <v>…</v>
      </c>
      <c r="J160" s="1872" t="str">
        <f>'[5]p180--184écoR12'!J160</f>
        <v>…</v>
      </c>
      <c r="K160" s="289"/>
      <c r="L160" s="291"/>
      <c r="M160" s="155" t="s">
        <v>469</v>
      </c>
    </row>
    <row r="161" spans="1:16" ht="18" customHeight="1" thickBot="1">
      <c r="A161" s="1183" t="s">
        <v>10</v>
      </c>
      <c r="B161" s="1745"/>
      <c r="C161" s="2030" t="str">
        <f>'[5]p180--184écoR12'!C161</f>
        <v>…</v>
      </c>
      <c r="D161" s="1881" t="str">
        <f>'[5]p180--184écoR12'!D161</f>
        <v>…</v>
      </c>
      <c r="E161" s="1881"/>
      <c r="F161" s="2030" t="str">
        <f>'[5]p180--184écoR12'!F161</f>
        <v>…</v>
      </c>
      <c r="G161" s="2030" t="str">
        <f>'[5]p180--184écoR12'!G161</f>
        <v>…</v>
      </c>
      <c r="H161" s="2030"/>
      <c r="I161" s="2030" t="str">
        <f>'[5]p180--184écoR12'!I161</f>
        <v>…</v>
      </c>
      <c r="J161" s="2030" t="str">
        <f>'[5]p180--184écoR12'!J161</f>
        <v>…</v>
      </c>
      <c r="K161" s="1745"/>
      <c r="L161" s="1745"/>
      <c r="M161" s="1179" t="s">
        <v>188</v>
      </c>
    </row>
    <row r="162" spans="1:16" s="1801" customFormat="1" ht="18" customHeight="1" thickTop="1">
      <c r="A162" s="1799" t="s">
        <v>1103</v>
      </c>
      <c r="B162" s="1799"/>
      <c r="C162" s="1799"/>
      <c r="D162" s="1799"/>
      <c r="E162" s="1800"/>
      <c r="F162" s="1800"/>
      <c r="G162" s="1800"/>
      <c r="H162" s="1800"/>
      <c r="I162" s="1800"/>
      <c r="J162" s="1800"/>
      <c r="K162" s="1800"/>
      <c r="L162" s="1800"/>
      <c r="M162" s="1800" t="s">
        <v>1100</v>
      </c>
      <c r="O162" s="843"/>
      <c r="P162" s="844"/>
    </row>
    <row r="163" spans="1:16" ht="18" customHeight="1">
      <c r="A163" s="318"/>
      <c r="B163" s="318"/>
      <c r="C163" s="318"/>
      <c r="D163" s="318"/>
      <c r="O163" s="843"/>
      <c r="P163" s="844"/>
    </row>
    <row r="164" spans="1:16" ht="18" customHeight="1" thickBot="1">
      <c r="A164" s="814" t="s">
        <v>471</v>
      </c>
      <c r="M164" s="815" t="s">
        <v>304</v>
      </c>
      <c r="O164" s="843"/>
      <c r="P164" s="844"/>
    </row>
    <row r="165" spans="1:16" ht="18" customHeight="1" thickTop="1">
      <c r="A165" s="1215"/>
      <c r="B165" s="2294" t="s">
        <v>301</v>
      </c>
      <c r="C165" s="2294"/>
      <c r="D165" s="2294"/>
      <c r="E165" s="2294"/>
      <c r="F165" s="2294"/>
      <c r="G165" s="2294"/>
      <c r="H165" s="2294"/>
      <c r="I165" s="2294"/>
      <c r="J165" s="2294"/>
      <c r="K165" s="2294"/>
      <c r="L165" s="1729"/>
      <c r="M165" s="1218"/>
      <c r="O165" s="843"/>
      <c r="P165" s="844"/>
    </row>
    <row r="166" spans="1:16" ht="18" customHeight="1">
      <c r="A166" s="160"/>
      <c r="B166" s="2310" t="s">
        <v>37</v>
      </c>
      <c r="C166" s="2310"/>
      <c r="D166" s="2310"/>
      <c r="E166" s="2310"/>
      <c r="F166" s="2310"/>
      <c r="G166" s="2310"/>
      <c r="H166" s="2310"/>
      <c r="I166" s="2310"/>
      <c r="J166" s="2310"/>
      <c r="K166" s="2310"/>
      <c r="L166" s="1754"/>
      <c r="M166" s="229"/>
      <c r="O166" s="845"/>
      <c r="P166" s="844"/>
    </row>
    <row r="167" spans="1:16" ht="18" customHeight="1">
      <c r="A167" s="161"/>
      <c r="B167" s="1754"/>
      <c r="C167" s="2307" t="s">
        <v>191</v>
      </c>
      <c r="D167" s="2307"/>
      <c r="E167" s="81"/>
      <c r="F167" s="2343" t="s">
        <v>303</v>
      </c>
      <c r="G167" s="2343"/>
      <c r="H167" s="81"/>
      <c r="I167" s="2343" t="s">
        <v>302</v>
      </c>
      <c r="J167" s="2343"/>
      <c r="K167" s="1138"/>
      <c r="L167" s="181"/>
      <c r="M167" s="276"/>
      <c r="O167" s="846"/>
      <c r="P167" s="844"/>
    </row>
    <row r="168" spans="1:16" ht="18" customHeight="1">
      <c r="A168" s="162"/>
      <c r="B168" s="1753"/>
      <c r="C168" s="2306" t="s">
        <v>4</v>
      </c>
      <c r="D168" s="2306"/>
      <c r="E168" s="142"/>
      <c r="F168" s="2310" t="s">
        <v>39</v>
      </c>
      <c r="G168" s="2310"/>
      <c r="H168" s="142"/>
      <c r="I168" s="2310" t="s">
        <v>38</v>
      </c>
      <c r="J168" s="2310"/>
      <c r="K168" s="182"/>
      <c r="L168" s="182"/>
      <c r="M168" s="278"/>
    </row>
    <row r="169" spans="1:16" ht="18" customHeight="1">
      <c r="A169" s="162"/>
      <c r="B169" s="1753"/>
      <c r="C169" s="1097">
        <v>2017</v>
      </c>
      <c r="D169" s="1097">
        <v>2016</v>
      </c>
      <c r="E169" s="2034"/>
      <c r="F169" s="1097">
        <v>2017</v>
      </c>
      <c r="G169" s="1097">
        <v>2016</v>
      </c>
      <c r="H169" s="2034"/>
      <c r="I169" s="1097">
        <v>2017</v>
      </c>
      <c r="J169" s="1097">
        <v>2016</v>
      </c>
      <c r="K169" s="182"/>
      <c r="L169" s="182"/>
      <c r="M169" s="278"/>
    </row>
    <row r="170" spans="1:16" ht="18" customHeight="1">
      <c r="A170" s="826" t="s">
        <v>1005</v>
      </c>
      <c r="B170" s="827"/>
      <c r="C170" s="1772">
        <f>'[5]p180--184écoR12'!C170</f>
        <v>650.25699999999995</v>
      </c>
      <c r="D170" s="2052">
        <f>'[5]p180--184écoR12'!D170</f>
        <v>653.61400000000003</v>
      </c>
      <c r="E170" s="1772"/>
      <c r="F170" s="1772">
        <f>'[5]p180--184écoR12'!F170</f>
        <v>649.20299999999997</v>
      </c>
      <c r="G170" s="1772">
        <f>'[5]p180--184écoR12'!G170</f>
        <v>633.44600000000003</v>
      </c>
      <c r="H170" s="2052"/>
      <c r="I170" s="2052">
        <f>'[5]p180--184écoR12'!I170</f>
        <v>1.054</v>
      </c>
      <c r="J170" s="1772">
        <f>'[5]p180--184écoR12'!J170</f>
        <v>20.167999999999999</v>
      </c>
      <c r="K170" s="829"/>
      <c r="L170" s="830"/>
      <c r="M170" s="831" t="s">
        <v>1006</v>
      </c>
    </row>
    <row r="171" spans="1:16" ht="18" customHeight="1" thickBot="1">
      <c r="A171" s="1183" t="s">
        <v>10</v>
      </c>
      <c r="B171" s="2215"/>
      <c r="C171" s="2215">
        <f>'[5]p180--184écoR12'!C171</f>
        <v>0.66488237777088344</v>
      </c>
      <c r="D171" s="1881">
        <f>'[5]p180--184écoR12'!D171</f>
        <v>0.72409252494506804</v>
      </c>
      <c r="E171" s="1881"/>
      <c r="F171" s="2215">
        <f>'[5]p180--184écoR12'!F171</f>
        <v>1.0928166468974967</v>
      </c>
      <c r="G171" s="2215">
        <f>'[5]p180--184écoR12'!G171</f>
        <v>1.0769165354918111</v>
      </c>
      <c r="H171" s="2215"/>
      <c r="I171" s="2215">
        <f>'[5]p180--184écoR12'!I171</f>
        <v>2.7452271419052066E-3</v>
      </c>
      <c r="J171" s="2215">
        <f>'[5]p180--184écoR12'!J171</f>
        <v>6.4134735351041958E-2</v>
      </c>
      <c r="K171" s="2215"/>
      <c r="L171" s="2215"/>
      <c r="M171" s="1179" t="s">
        <v>188</v>
      </c>
    </row>
    <row r="172" spans="1:16" ht="18" customHeight="1" thickTop="1">
      <c r="A172" s="318" t="s">
        <v>306</v>
      </c>
      <c r="B172" s="318"/>
      <c r="C172" s="318"/>
      <c r="D172" s="318"/>
      <c r="M172" s="302" t="s">
        <v>305</v>
      </c>
    </row>
    <row r="173" spans="1:16" ht="29.25" customHeight="1">
      <c r="A173" s="318"/>
      <c r="B173" s="318"/>
      <c r="C173" s="318"/>
      <c r="D173" s="318"/>
    </row>
    <row r="174" spans="1:16" ht="18" customHeight="1" thickBot="1">
      <c r="A174" s="318"/>
      <c r="B174" s="318"/>
      <c r="C174" s="318"/>
      <c r="D174" s="318"/>
    </row>
    <row r="175" spans="1:16" ht="13.5" customHeight="1" thickTop="1">
      <c r="A175" s="993"/>
      <c r="B175" s="993"/>
      <c r="C175" s="993"/>
      <c r="D175" s="993"/>
      <c r="E175" s="992"/>
      <c r="F175" s="992"/>
      <c r="G175" s="992"/>
      <c r="H175" s="992"/>
      <c r="I175" s="992"/>
      <c r="J175" s="992"/>
      <c r="K175" s="992"/>
      <c r="L175" s="992"/>
      <c r="M175" s="992"/>
      <c r="N175" s="847"/>
    </row>
    <row r="176" spans="1:16" ht="18" customHeight="1">
      <c r="N176" s="847"/>
    </row>
    <row r="177" spans="1:17" ht="18" customHeight="1">
      <c r="A177" s="814" t="s">
        <v>472</v>
      </c>
      <c r="M177" s="815" t="s">
        <v>307</v>
      </c>
      <c r="N177" s="848"/>
    </row>
    <row r="178" spans="1:17" ht="18" customHeight="1" thickBot="1">
      <c r="A178" s="832" t="s">
        <v>1007</v>
      </c>
      <c r="I178" s="811"/>
      <c r="K178" s="819"/>
      <c r="L178" s="819"/>
      <c r="M178" s="833" t="s">
        <v>1008</v>
      </c>
      <c r="N178" s="848"/>
    </row>
    <row r="179" spans="1:17" ht="18" customHeight="1" thickTop="1">
      <c r="A179" s="1729"/>
      <c r="B179" s="2294" t="s">
        <v>312</v>
      </c>
      <c r="C179" s="2294"/>
      <c r="D179" s="2309" t="s">
        <v>73</v>
      </c>
      <c r="E179" s="2309"/>
      <c r="F179" s="2294" t="s">
        <v>310</v>
      </c>
      <c r="G179" s="2294"/>
      <c r="H179" s="2309" t="s">
        <v>73</v>
      </c>
      <c r="I179" s="2309"/>
      <c r="J179" s="2294" t="s">
        <v>310</v>
      </c>
      <c r="K179" s="2294"/>
      <c r="L179" s="1729"/>
      <c r="M179" s="1729"/>
      <c r="N179" s="848"/>
    </row>
    <row r="180" spans="1:17" ht="18" customHeight="1">
      <c r="A180" s="1739"/>
      <c r="B180" s="2307" t="s">
        <v>313</v>
      </c>
      <c r="C180" s="2307"/>
      <c r="D180" s="2307" t="s">
        <v>309</v>
      </c>
      <c r="E180" s="2307"/>
      <c r="F180" s="2307" t="s">
        <v>311</v>
      </c>
      <c r="G180" s="2307"/>
      <c r="H180" s="2307" t="s">
        <v>309</v>
      </c>
      <c r="I180" s="2307"/>
      <c r="J180" s="2307" t="s">
        <v>314</v>
      </c>
      <c r="K180" s="2307"/>
      <c r="L180" s="1739"/>
      <c r="M180" s="1739"/>
      <c r="N180" s="848"/>
    </row>
    <row r="181" spans="1:17" ht="18" customHeight="1">
      <c r="A181" s="1758"/>
      <c r="B181" s="2308" t="s">
        <v>74</v>
      </c>
      <c r="C181" s="2308"/>
      <c r="D181" s="2308" t="s">
        <v>73</v>
      </c>
      <c r="E181" s="2308"/>
      <c r="F181" s="2308" t="s">
        <v>4</v>
      </c>
      <c r="G181" s="2308"/>
      <c r="H181" s="2308" t="s">
        <v>73</v>
      </c>
      <c r="I181" s="2308"/>
      <c r="J181" s="2308" t="s">
        <v>4</v>
      </c>
      <c r="K181" s="2308"/>
      <c r="L181" s="1758"/>
      <c r="M181" s="398"/>
      <c r="N181" s="848"/>
    </row>
    <row r="182" spans="1:17" ht="18" customHeight="1">
      <c r="A182" s="399" t="s">
        <v>120</v>
      </c>
      <c r="B182" s="2306" t="s">
        <v>84</v>
      </c>
      <c r="C182" s="2306"/>
      <c r="D182" s="2306" t="s">
        <v>76</v>
      </c>
      <c r="E182" s="2306"/>
      <c r="F182" s="2306" t="s">
        <v>77</v>
      </c>
      <c r="G182" s="2306"/>
      <c r="H182" s="2306" t="s">
        <v>76</v>
      </c>
      <c r="I182" s="2306"/>
      <c r="J182" s="2306" t="s">
        <v>75</v>
      </c>
      <c r="K182" s="2306"/>
      <c r="L182" s="1748"/>
      <c r="M182" s="144" t="s">
        <v>308</v>
      </c>
      <c r="N182" s="848"/>
    </row>
    <row r="183" spans="1:17" ht="18" customHeight="1">
      <c r="A183" s="399"/>
      <c r="B183" s="1097">
        <v>2017</v>
      </c>
      <c r="C183" s="1097">
        <v>2016</v>
      </c>
      <c r="D183" s="1097">
        <v>2017</v>
      </c>
      <c r="E183" s="1097">
        <v>2016</v>
      </c>
      <c r="F183" s="1097">
        <v>2017</v>
      </c>
      <c r="G183" s="1097">
        <v>2016</v>
      </c>
      <c r="H183" s="1097">
        <v>2017</v>
      </c>
      <c r="I183" s="1097">
        <v>2016</v>
      </c>
      <c r="J183" s="1097">
        <v>2017</v>
      </c>
      <c r="K183" s="1097">
        <v>2016</v>
      </c>
      <c r="L183" s="1748"/>
      <c r="M183" s="398"/>
      <c r="N183" s="848"/>
    </row>
    <row r="184" spans="1:17" ht="18" customHeight="1">
      <c r="A184" s="834" t="s">
        <v>72</v>
      </c>
      <c r="B184" s="1906">
        <f>'[5]p180--184écoR12'!B184</f>
        <v>67.968000000000032</v>
      </c>
      <c r="C184" s="1906">
        <f>'[5]p180--184écoR12'!C184</f>
        <v>48.179000000000002</v>
      </c>
      <c r="D184" s="1907">
        <f>'[5]p180--184écoR12'!D184</f>
        <v>0.82598587877386032</v>
      </c>
      <c r="E184" s="1907">
        <f>'[5]p180--184écoR12'!E184</f>
        <v>0.84689749651153967</v>
      </c>
      <c r="F184" s="1772">
        <f>'[5]p180--184écoR12'!F184</f>
        <v>168552</v>
      </c>
      <c r="G184" s="1772">
        <f>'[5]p180--184écoR12'!G184</f>
        <v>154451</v>
      </c>
      <c r="H184" s="1907">
        <f>'[5]p180--184écoR12'!H184</f>
        <v>0.89439850990368897</v>
      </c>
      <c r="I184" s="1907">
        <f>'[5]p180--184écoR12'!I184</f>
        <v>0.87371861811575846</v>
      </c>
      <c r="J184" s="1772">
        <f>'[5]p180--184écoR12'!J184</f>
        <v>1575</v>
      </c>
      <c r="K184" s="1772">
        <f>'[5]p180--184écoR12'!K184</f>
        <v>1414</v>
      </c>
      <c r="L184" s="835"/>
      <c r="M184" s="801" t="s">
        <v>315</v>
      </c>
      <c r="N184" s="849"/>
    </row>
    <row r="185" spans="1:17" ht="18" customHeight="1">
      <c r="A185" s="836" t="s">
        <v>121</v>
      </c>
      <c r="B185" s="1906" t="str">
        <f>'[5]p180--184écoR12'!B185</f>
        <v>-</v>
      </c>
      <c r="C185" s="1906" t="str">
        <f>'[5]p180--184écoR12'!C185</f>
        <v>-</v>
      </c>
      <c r="D185" s="1907">
        <f>'[5]p180--184écoR12'!D185</f>
        <v>0.97851178922947946</v>
      </c>
      <c r="E185" s="1907">
        <f>'[5]p180--184écoR12'!E185</f>
        <v>0.77387340376303326</v>
      </c>
      <c r="F185" s="1772">
        <f>'[5]p180--184écoR12'!F185</f>
        <v>852</v>
      </c>
      <c r="G185" s="1772">
        <f>'[5]p180--184écoR12'!G185</f>
        <v>786</v>
      </c>
      <c r="H185" s="1907">
        <f>'[5]p180--184écoR12'!H185</f>
        <v>1.5582149090002493</v>
      </c>
      <c r="I185" s="1907">
        <f>'[5]p180--184écoR12'!I185</f>
        <v>1.5762971612055754</v>
      </c>
      <c r="J185" s="1772">
        <f>'[5]p180--184écoR12'!J185</f>
        <v>375</v>
      </c>
      <c r="K185" s="1772">
        <f>'[5]p180--184écoR12'!K185</f>
        <v>432</v>
      </c>
      <c r="L185" s="828"/>
      <c r="M185" s="801" t="s">
        <v>316</v>
      </c>
    </row>
    <row r="186" spans="1:17" ht="18" customHeight="1" thickBot="1">
      <c r="A186" s="1797" t="s">
        <v>78</v>
      </c>
      <c r="B186" s="1908">
        <f>'[5]p180--184écoR12'!B186</f>
        <v>67.968000000000032</v>
      </c>
      <c r="C186" s="1908">
        <f>'[5]p180--184écoR12'!C186</f>
        <v>48.179000000000002</v>
      </c>
      <c r="D186" s="1909">
        <f>'[5]p180--184écoR12'!D186</f>
        <v>0.82663392609979358</v>
      </c>
      <c r="E186" s="1909">
        <f>'[5]p180--184écoR12'!E186</f>
        <v>0.84649306316501283</v>
      </c>
      <c r="F186" s="1798">
        <f>'[5]p180--184écoR12'!F186</f>
        <v>169404</v>
      </c>
      <c r="G186" s="1798">
        <f>'[5]p180--184écoR12'!G186</f>
        <v>155237</v>
      </c>
      <c r="H186" s="1909">
        <f>'[5]p180--184écoR12'!H186</f>
        <v>0.97421088917976439</v>
      </c>
      <c r="I186" s="1909">
        <f>'[5]p180--184écoR12'!I186</f>
        <v>0.97546540691069161</v>
      </c>
      <c r="J186" s="1798">
        <f>'[5]p180--184écoR12'!J186</f>
        <v>1950</v>
      </c>
      <c r="K186" s="1798">
        <f>'[5]p180--184écoR12'!K186</f>
        <v>1846</v>
      </c>
      <c r="L186" s="1798"/>
      <c r="M186" s="1788" t="s">
        <v>317</v>
      </c>
    </row>
    <row r="187" spans="1:17" ht="18" customHeight="1" thickTop="1">
      <c r="A187" s="318" t="s">
        <v>412</v>
      </c>
      <c r="M187" s="302" t="s">
        <v>318</v>
      </c>
    </row>
    <row r="188" spans="1:17" ht="18" customHeight="1">
      <c r="A188" s="823"/>
      <c r="N188" s="850"/>
      <c r="O188" s="850"/>
      <c r="P188" s="850"/>
      <c r="Q188" s="850"/>
    </row>
    <row r="189" spans="1:17" ht="18" customHeight="1">
      <c r="A189" s="431" t="s">
        <v>570</v>
      </c>
      <c r="B189" s="790"/>
      <c r="C189" s="317"/>
      <c r="K189" s="790"/>
      <c r="L189" s="790"/>
      <c r="M189" s="428" t="s">
        <v>789</v>
      </c>
    </row>
    <row r="190" spans="1:17" ht="18" customHeight="1">
      <c r="A190" s="791"/>
      <c r="B190" s="792"/>
      <c r="C190" s="317"/>
      <c r="D190" s="317"/>
      <c r="E190" s="317"/>
      <c r="F190" s="317"/>
      <c r="G190" s="317"/>
      <c r="H190" s="317"/>
      <c r="I190" s="317"/>
      <c r="J190" s="317"/>
      <c r="K190" s="317"/>
      <c r="L190" s="317"/>
      <c r="M190" s="317"/>
    </row>
    <row r="191" spans="1:17" ht="18" customHeight="1">
      <c r="A191" s="814" t="s">
        <v>442</v>
      </c>
      <c r="M191" s="815" t="s">
        <v>443</v>
      </c>
    </row>
    <row r="192" spans="1:17" ht="18" customHeight="1" thickBot="1">
      <c r="A192" s="103" t="s">
        <v>1236</v>
      </c>
      <c r="B192" s="81"/>
      <c r="C192" s="81"/>
      <c r="D192" s="81"/>
      <c r="E192" s="81"/>
      <c r="F192" s="81"/>
      <c r="G192" s="81"/>
      <c r="H192" s="81"/>
      <c r="I192" s="81"/>
      <c r="J192" s="81"/>
      <c r="K192" s="24"/>
      <c r="L192" s="24"/>
      <c r="M192" s="235" t="s">
        <v>1237</v>
      </c>
    </row>
    <row r="193" spans="1:13" ht="18" customHeight="1" thickTop="1">
      <c r="A193" s="1247"/>
      <c r="B193" s="1729" t="s">
        <v>266</v>
      </c>
      <c r="C193" s="1729" t="s">
        <v>266</v>
      </c>
      <c r="D193" s="2294" t="s">
        <v>227</v>
      </c>
      <c r="E193" s="2294"/>
      <c r="F193" s="2294" t="s">
        <v>335</v>
      </c>
      <c r="G193" s="2294"/>
      <c r="H193" s="2294" t="s">
        <v>333</v>
      </c>
      <c r="I193" s="2294"/>
      <c r="J193" s="2294" t="s">
        <v>331</v>
      </c>
      <c r="K193" s="2294"/>
      <c r="L193" s="1729"/>
      <c r="M193" s="1218"/>
    </row>
    <row r="194" spans="1:13" ht="18" customHeight="1">
      <c r="A194" s="292"/>
      <c r="B194" s="1739" t="s">
        <v>339</v>
      </c>
      <c r="C194" s="1739" t="s">
        <v>338</v>
      </c>
      <c r="D194" s="2307" t="s">
        <v>337</v>
      </c>
      <c r="E194" s="2307"/>
      <c r="F194" s="2307" t="s">
        <v>336</v>
      </c>
      <c r="G194" s="2307"/>
      <c r="H194" s="2307" t="s">
        <v>334</v>
      </c>
      <c r="I194" s="2307"/>
      <c r="J194" s="2307" t="s">
        <v>332</v>
      </c>
      <c r="K194" s="2307"/>
      <c r="L194" s="1739"/>
      <c r="M194" s="229"/>
    </row>
    <row r="195" spans="1:13" ht="18" customHeight="1">
      <c r="A195" s="237"/>
      <c r="B195" s="1731" t="s">
        <v>57</v>
      </c>
      <c r="C195" s="1731" t="s">
        <v>57</v>
      </c>
      <c r="D195" s="2304" t="s">
        <v>55</v>
      </c>
      <c r="E195" s="2304"/>
      <c r="F195" s="2304" t="s">
        <v>52</v>
      </c>
      <c r="G195" s="2304"/>
      <c r="H195" s="2304" t="s">
        <v>52</v>
      </c>
      <c r="I195" s="2304"/>
      <c r="J195" s="2304" t="s">
        <v>14</v>
      </c>
      <c r="K195" s="2304"/>
      <c r="L195" s="1731"/>
      <c r="M195" s="229"/>
    </row>
    <row r="196" spans="1:13" ht="18" customHeight="1">
      <c r="A196" s="232"/>
      <c r="B196" s="1733" t="s">
        <v>59</v>
      </c>
      <c r="C196" s="1733" t="s">
        <v>58</v>
      </c>
      <c r="D196" s="2302" t="s">
        <v>56</v>
      </c>
      <c r="E196" s="2302"/>
      <c r="F196" s="2302" t="s">
        <v>54</v>
      </c>
      <c r="G196" s="2302"/>
      <c r="H196" s="2302" t="s">
        <v>53</v>
      </c>
      <c r="I196" s="2302"/>
      <c r="J196" s="2302" t="s">
        <v>51</v>
      </c>
      <c r="K196" s="2302"/>
      <c r="L196" s="1733"/>
      <c r="M196" s="142"/>
    </row>
    <row r="197" spans="1:13" ht="18" customHeight="1">
      <c r="A197" s="121" t="s">
        <v>1222</v>
      </c>
      <c r="B197" s="1733"/>
      <c r="C197" s="1733"/>
      <c r="D197" s="1733"/>
      <c r="E197" s="1733"/>
      <c r="F197" s="1733"/>
      <c r="G197" s="1733"/>
      <c r="H197" s="1733"/>
      <c r="I197" s="1733"/>
      <c r="J197" s="1733"/>
      <c r="K197" s="1733"/>
      <c r="L197" s="1733"/>
      <c r="M197" s="74" t="s">
        <v>1234</v>
      </c>
    </row>
    <row r="198" spans="1:13" ht="18" customHeight="1">
      <c r="A198" s="232" t="s">
        <v>172</v>
      </c>
      <c r="B198" s="1737">
        <f>'[10]p180--184écoR12'!B198</f>
        <v>2613</v>
      </c>
      <c r="C198" s="1737">
        <f>'[10]p180--184écoR12'!C198</f>
        <v>987</v>
      </c>
      <c r="D198" s="2318">
        <f>'[10]p180--184écoR12'!D198:E198</f>
        <v>394951</v>
      </c>
      <c r="E198" s="2318"/>
      <c r="F198" s="2318">
        <f>'[10]p180--184écoR12'!F198:G198</f>
        <v>144002</v>
      </c>
      <c r="G198" s="2318"/>
      <c r="H198" s="2318">
        <f>'[10]p180--184écoR12'!H198:I198</f>
        <v>204226</v>
      </c>
      <c r="I198" s="2318"/>
      <c r="J198" s="2318">
        <f>'[10]p180--184écoR12'!J198:K198</f>
        <v>588</v>
      </c>
      <c r="K198" s="2318"/>
      <c r="L198" s="1756"/>
      <c r="M198" s="155" t="s">
        <v>330</v>
      </c>
    </row>
    <row r="199" spans="1:13" ht="18" customHeight="1">
      <c r="A199" s="30" t="s">
        <v>10</v>
      </c>
      <c r="B199" s="1734">
        <f>'[10]p180--184écoR12'!B199</f>
        <v>0.8</v>
      </c>
      <c r="C199" s="1734">
        <f>'[10]p180--184écoR12'!C199</f>
        <v>0.9</v>
      </c>
      <c r="D199" s="2322">
        <f>'[10]p180--184écoR12'!D199:E199</f>
        <v>1.4</v>
      </c>
      <c r="E199" s="2322"/>
      <c r="F199" s="2322">
        <f>'[10]p180--184écoR12'!F199:G199</f>
        <v>2.4</v>
      </c>
      <c r="G199" s="2322"/>
      <c r="H199" s="2322">
        <f>'[10]p180--184écoR12'!H199:I199</f>
        <v>1.2</v>
      </c>
      <c r="I199" s="2322"/>
      <c r="J199" s="2358">
        <f>'[10]p180--184écoR12'!J199:K199</f>
        <v>1.3</v>
      </c>
      <c r="K199" s="2358"/>
      <c r="L199" s="1749"/>
      <c r="M199" s="123" t="s">
        <v>188</v>
      </c>
    </row>
    <row r="200" spans="1:13" ht="18" customHeight="1">
      <c r="A200" s="47"/>
      <c r="B200" s="157"/>
      <c r="C200" s="157"/>
      <c r="D200" s="157"/>
      <c r="E200" s="157"/>
      <c r="F200" s="157"/>
      <c r="G200" s="157"/>
      <c r="H200" s="157"/>
      <c r="I200" s="157"/>
      <c r="J200" s="1731"/>
      <c r="K200" s="1731"/>
      <c r="L200" s="1731"/>
      <c r="M200" s="329"/>
    </row>
    <row r="201" spans="1:13" ht="18" customHeight="1">
      <c r="A201" s="121" t="s">
        <v>1224</v>
      </c>
      <c r="B201" s="1131"/>
      <c r="C201" s="1131"/>
      <c r="D201" s="1131"/>
      <c r="E201" s="1131"/>
      <c r="F201" s="1131"/>
      <c r="G201" s="1131"/>
      <c r="H201" s="1131"/>
      <c r="I201" s="1131"/>
      <c r="J201" s="1733"/>
      <c r="K201" s="1733"/>
      <c r="L201" s="1733"/>
      <c r="M201" s="1103" t="s">
        <v>1235</v>
      </c>
    </row>
    <row r="202" spans="1:13" ht="18" customHeight="1">
      <c r="A202" s="232" t="s">
        <v>172</v>
      </c>
      <c r="B202" s="1737">
        <f>'[10]p180--184écoR12'!B202</f>
        <v>2336</v>
      </c>
      <c r="C202" s="1737">
        <f>'[10]p180--184écoR12'!C202</f>
        <v>822</v>
      </c>
      <c r="D202" s="2318">
        <f>'[10]p180--184écoR12'!D202:E202</f>
        <v>396778</v>
      </c>
      <c r="E202" s="2318"/>
      <c r="F202" s="2318">
        <f>'[10]p180--184écoR12'!F202:G202</f>
        <v>157042</v>
      </c>
      <c r="G202" s="2318"/>
      <c r="H202" s="2318">
        <f>'[10]p180--184écoR12'!H202:I202</f>
        <v>197293</v>
      </c>
      <c r="I202" s="2318"/>
      <c r="J202" s="2318">
        <f>'[10]p180--184écoR12'!J202:K202</f>
        <v>693</v>
      </c>
      <c r="K202" s="2318"/>
      <c r="L202" s="1737"/>
      <c r="M202" s="155" t="s">
        <v>330</v>
      </c>
    </row>
    <row r="203" spans="1:13" ht="18" customHeight="1" thickBot="1">
      <c r="A203" s="1183" t="s">
        <v>10</v>
      </c>
      <c r="B203" s="1743">
        <f>'[10]p180--184écoR12'!B203</f>
        <v>0.6</v>
      </c>
      <c r="C203" s="1743">
        <f>'[10]p180--184écoR12'!C203</f>
        <v>0.7</v>
      </c>
      <c r="D203" s="2317">
        <f>'[10]p180--184écoR12'!D203:E203</f>
        <v>1.3</v>
      </c>
      <c r="E203" s="2317"/>
      <c r="F203" s="2317">
        <f>'[10]p180--184écoR12'!F203:G203</f>
        <v>2.4</v>
      </c>
      <c r="G203" s="2317"/>
      <c r="H203" s="2317">
        <f>'[10]p180--184écoR12'!H203:I203</f>
        <v>1.1000000000000001</v>
      </c>
      <c r="I203" s="2317"/>
      <c r="J203" s="1390">
        <f>'[10]p180--184écoR12'!J203:K203</f>
        <v>1.4</v>
      </c>
      <c r="K203" s="1390"/>
      <c r="L203" s="1744"/>
      <c r="M203" s="1179" t="s">
        <v>188</v>
      </c>
    </row>
    <row r="204" spans="1:13" ht="18" customHeight="1" thickTop="1">
      <c r="A204" s="818" t="s">
        <v>1097</v>
      </c>
      <c r="B204" s="810"/>
      <c r="C204" s="810"/>
      <c r="D204" s="810"/>
      <c r="E204" s="810"/>
      <c r="F204" s="810"/>
      <c r="G204" s="810"/>
      <c r="H204" s="810"/>
      <c r="I204" s="810"/>
      <c r="J204" s="810"/>
      <c r="M204" s="837" t="s">
        <v>1009</v>
      </c>
    </row>
    <row r="205" spans="1:13" ht="18" customHeight="1">
      <c r="A205" s="791"/>
      <c r="B205" s="792"/>
      <c r="C205" s="317"/>
      <c r="D205" s="317"/>
      <c r="E205" s="317"/>
      <c r="F205" s="317"/>
      <c r="G205" s="317"/>
      <c r="H205" s="317"/>
      <c r="I205" s="317"/>
      <c r="J205" s="317"/>
      <c r="K205" s="317"/>
      <c r="L205" s="317"/>
      <c r="M205" s="317"/>
    </row>
    <row r="206" spans="1:13" ht="18" customHeight="1">
      <c r="A206" s="814" t="s">
        <v>1010</v>
      </c>
      <c r="M206" s="815" t="s">
        <v>445</v>
      </c>
    </row>
    <row r="207" spans="1:13" ht="18" customHeight="1">
      <c r="A207" s="814" t="s">
        <v>319</v>
      </c>
      <c r="M207" s="815" t="s">
        <v>320</v>
      </c>
    </row>
    <row r="208" spans="1:13" ht="18" customHeight="1" thickBot="1">
      <c r="A208" s="103" t="s">
        <v>1238</v>
      </c>
      <c r="B208" s="81"/>
      <c r="C208" s="81"/>
      <c r="D208" s="81"/>
      <c r="E208" s="81"/>
      <c r="F208" s="81"/>
      <c r="G208" s="81"/>
      <c r="H208" s="81"/>
      <c r="I208" s="81"/>
      <c r="J208" s="81"/>
      <c r="K208" s="81"/>
      <c r="L208" s="81"/>
      <c r="M208" s="235" t="s">
        <v>1239</v>
      </c>
    </row>
    <row r="209" spans="1:13" ht="18" customHeight="1" thickTop="1">
      <c r="A209" s="1238"/>
      <c r="B209" s="1729" t="s">
        <v>191</v>
      </c>
      <c r="C209" s="1248" t="s">
        <v>327</v>
      </c>
      <c r="D209" s="1729" t="s">
        <v>396</v>
      </c>
      <c r="E209" s="1729" t="s">
        <v>325</v>
      </c>
      <c r="F209" s="1729" t="s">
        <v>324</v>
      </c>
      <c r="G209" s="2294" t="s">
        <v>328</v>
      </c>
      <c r="H209" s="2294"/>
      <c r="I209" s="1729" t="s">
        <v>329</v>
      </c>
      <c r="J209" s="1729" t="s">
        <v>322</v>
      </c>
      <c r="K209" s="1729" t="s">
        <v>321</v>
      </c>
      <c r="L209" s="1729"/>
      <c r="M209" s="1218"/>
    </row>
    <row r="210" spans="1:13" ht="18" customHeight="1">
      <c r="A210" s="124"/>
      <c r="B210" s="1739"/>
      <c r="C210" s="1739"/>
      <c r="D210" s="1739" t="s">
        <v>395</v>
      </c>
      <c r="E210" s="1739"/>
      <c r="F210" s="1739"/>
      <c r="G210" s="2307" t="s">
        <v>323</v>
      </c>
      <c r="H210" s="2307"/>
      <c r="I210" s="1739"/>
      <c r="J210" s="1739"/>
      <c r="K210" s="1739"/>
      <c r="L210" s="1739"/>
      <c r="M210" s="229"/>
    </row>
    <row r="211" spans="1:13" ht="18" customHeight="1">
      <c r="A211" s="237"/>
      <c r="B211" s="1731"/>
      <c r="C211" s="1731"/>
      <c r="D211" s="1731" t="s">
        <v>34</v>
      </c>
      <c r="E211" s="1731"/>
      <c r="F211" s="1731"/>
      <c r="G211" s="2304" t="s">
        <v>44</v>
      </c>
      <c r="H211" s="2304"/>
      <c r="I211" s="1731" t="s">
        <v>41</v>
      </c>
      <c r="J211" s="1731"/>
      <c r="K211" s="1731"/>
      <c r="L211" s="1731"/>
      <c r="M211" s="229"/>
    </row>
    <row r="212" spans="1:13" ht="18" customHeight="1">
      <c r="A212" s="237"/>
      <c r="B212" s="1731" t="s">
        <v>4</v>
      </c>
      <c r="C212" s="1731" t="s">
        <v>34</v>
      </c>
      <c r="D212" s="1731" t="s">
        <v>49</v>
      </c>
      <c r="E212" s="1731" t="s">
        <v>48</v>
      </c>
      <c r="F212" s="1731" t="s">
        <v>47</v>
      </c>
      <c r="G212" s="2304" t="s">
        <v>45</v>
      </c>
      <c r="H212" s="2304"/>
      <c r="I212" s="1731" t="s">
        <v>42</v>
      </c>
      <c r="J212" s="1731" t="s">
        <v>40</v>
      </c>
      <c r="K212" s="180" t="s">
        <v>129</v>
      </c>
      <c r="L212" s="180"/>
      <c r="M212" s="229"/>
    </row>
    <row r="213" spans="1:13" ht="18" customHeight="1">
      <c r="A213" s="232"/>
      <c r="B213" s="1733"/>
      <c r="C213" s="1733"/>
      <c r="D213" s="1733" t="s">
        <v>50</v>
      </c>
      <c r="E213" s="1733"/>
      <c r="F213" s="1733"/>
      <c r="G213" s="2302" t="s">
        <v>46</v>
      </c>
      <c r="H213" s="2302"/>
      <c r="I213" s="1733" t="s">
        <v>43</v>
      </c>
      <c r="J213" s="1733"/>
      <c r="K213" s="1733"/>
      <c r="L213" s="1733"/>
      <c r="M213" s="142"/>
    </row>
    <row r="214" spans="1:13" ht="18" customHeight="1">
      <c r="A214" s="121" t="s">
        <v>1222</v>
      </c>
      <c r="B214" s="1733"/>
      <c r="C214" s="1733"/>
      <c r="D214" s="1733"/>
      <c r="E214" s="1733"/>
      <c r="F214" s="1733"/>
      <c r="G214" s="1733"/>
      <c r="H214" s="1733"/>
      <c r="I214" s="1733"/>
      <c r="J214" s="1733"/>
      <c r="K214" s="1733"/>
      <c r="L214" s="1733"/>
      <c r="M214" s="74" t="s">
        <v>1234</v>
      </c>
    </row>
    <row r="215" spans="1:13" ht="18" customHeight="1">
      <c r="A215" s="232" t="s">
        <v>473</v>
      </c>
      <c r="B215" s="1738">
        <f>'[10]p180--184écoR12'!B215</f>
        <v>1414</v>
      </c>
      <c r="C215" s="1738">
        <f>'[10]p180--184écoR12'!C215</f>
        <v>1500</v>
      </c>
      <c r="D215" s="1738">
        <f>'[10]p180--184écoR12'!D215</f>
        <v>1525</v>
      </c>
      <c r="E215" s="1738" t="str">
        <f>'[10]p180--184écoR12'!E215</f>
        <v>-</v>
      </c>
      <c r="F215" s="1738">
        <f>'[10]p180--184écoR12'!F215</f>
        <v>1500</v>
      </c>
      <c r="G215" s="2347">
        <f>'[10]p180--184écoR12'!G215:H215</f>
        <v>1533</v>
      </c>
      <c r="H215" s="2347"/>
      <c r="I215" s="1738">
        <f>'[10]p180--184écoR12'!I215</f>
        <v>1358</v>
      </c>
      <c r="J215" s="1738">
        <f>'[10]p180--184écoR12'!J215</f>
        <v>1450</v>
      </c>
      <c r="K215" s="1738">
        <f>'[10]p180--184écoR12'!K215</f>
        <v>1495</v>
      </c>
      <c r="L215" s="285"/>
      <c r="M215" s="139" t="s">
        <v>326</v>
      </c>
    </row>
    <row r="216" spans="1:13" ht="18" customHeight="1">
      <c r="A216" s="237"/>
      <c r="B216" s="1463"/>
      <c r="C216" s="1463"/>
      <c r="D216" s="1463"/>
      <c r="E216" s="1463"/>
      <c r="F216" s="1463"/>
      <c r="G216" s="1463"/>
      <c r="H216" s="1463"/>
      <c r="I216" s="1463"/>
      <c r="J216" s="1463"/>
      <c r="K216" s="1463"/>
      <c r="L216" s="1139"/>
      <c r="M216" s="901"/>
    </row>
    <row r="217" spans="1:13" ht="18" customHeight="1">
      <c r="A217" s="121" t="s">
        <v>1224</v>
      </c>
      <c r="B217" s="1131"/>
      <c r="C217" s="1131"/>
      <c r="D217" s="1131"/>
      <c r="E217" s="1131"/>
      <c r="F217" s="1131"/>
      <c r="G217" s="1131"/>
      <c r="H217" s="1131"/>
      <c r="I217" s="1131"/>
      <c r="J217" s="1733"/>
      <c r="K217" s="1733"/>
      <c r="L217" s="1733"/>
      <c r="M217" s="1103" t="s">
        <v>1235</v>
      </c>
    </row>
    <row r="218" spans="1:13" ht="18" customHeight="1" thickBot="1">
      <c r="A218" s="1275" t="s">
        <v>473</v>
      </c>
      <c r="B218" s="1735">
        <f>'[10]p180--184écoR12'!B218</f>
        <v>2000</v>
      </c>
      <c r="C218" s="1735" t="str">
        <f>'[10]p180--184écoR12'!C218</f>
        <v>-</v>
      </c>
      <c r="D218" s="1735">
        <f>'[10]p180--184écoR12'!D218</f>
        <v>2000</v>
      </c>
      <c r="E218" s="1735">
        <f>'[10]p180--184écoR12'!E218</f>
        <v>2000</v>
      </c>
      <c r="F218" s="1735" t="str">
        <f>'[10]p180--184écoR12'!F218</f>
        <v>-</v>
      </c>
      <c r="G218" s="2344">
        <f>'[10]p180--184écoR12'!G218:H218</f>
        <v>2000</v>
      </c>
      <c r="H218" s="2344"/>
      <c r="I218" s="1735">
        <f>'[10]p180--184écoR12'!I218</f>
        <v>2000</v>
      </c>
      <c r="J218" s="1735">
        <f>'[10]p180--184écoR12'!J218</f>
        <v>2000</v>
      </c>
      <c r="K218" s="1735" t="str">
        <f>'[10]p180--184écoR12'!K218</f>
        <v>-</v>
      </c>
      <c r="L218" s="1277"/>
      <c r="M218" s="1207" t="s">
        <v>326</v>
      </c>
    </row>
    <row r="219" spans="1:13" ht="18" customHeight="1" thickTop="1">
      <c r="A219" s="989" t="s">
        <v>1097</v>
      </c>
      <c r="B219" s="1761"/>
      <c r="C219" s="1761"/>
      <c r="D219" s="1761"/>
      <c r="E219" s="1761"/>
      <c r="F219" s="1761"/>
      <c r="G219" s="1761"/>
      <c r="H219" s="1761"/>
      <c r="I219" s="1761"/>
      <c r="J219" s="1761"/>
      <c r="K219" s="991"/>
      <c r="L219" s="991"/>
      <c r="M219" s="991" t="s">
        <v>604</v>
      </c>
    </row>
    <row r="220" spans="1:13" ht="18" customHeight="1"/>
    <row r="221" spans="1:13" ht="18" customHeight="1">
      <c r="A221" s="431" t="s">
        <v>571</v>
      </c>
      <c r="B221" s="790"/>
      <c r="C221" s="317"/>
      <c r="K221" s="790"/>
      <c r="L221" s="790"/>
      <c r="M221" s="428" t="s">
        <v>578</v>
      </c>
    </row>
    <row r="222" spans="1:13" ht="18" customHeight="1" thickBot="1">
      <c r="A222" s="103" t="s">
        <v>1240</v>
      </c>
      <c r="B222" s="81"/>
      <c r="C222" s="81"/>
      <c r="D222" s="81"/>
      <c r="E222" s="81"/>
      <c r="F222" s="81"/>
      <c r="G222" s="81"/>
      <c r="H222" s="81"/>
      <c r="I222" s="81"/>
      <c r="J222" s="104"/>
      <c r="K222" s="24"/>
      <c r="L222" s="24"/>
      <c r="M222" s="81" t="s">
        <v>1241</v>
      </c>
    </row>
    <row r="223" spans="1:13" ht="18" customHeight="1" thickTop="1">
      <c r="A223" s="1241"/>
      <c r="B223" s="1249" t="s">
        <v>347</v>
      </c>
      <c r="C223" s="1249" t="s">
        <v>351</v>
      </c>
      <c r="D223" s="1250" t="s">
        <v>478</v>
      </c>
      <c r="E223" s="1251" t="s">
        <v>341</v>
      </c>
      <c r="F223" s="1251" t="s">
        <v>342</v>
      </c>
      <c r="G223" s="1251" t="s">
        <v>343</v>
      </c>
      <c r="H223" s="1249" t="s">
        <v>344</v>
      </c>
      <c r="I223" s="1249" t="s">
        <v>345</v>
      </c>
      <c r="J223" s="1251" t="s">
        <v>346</v>
      </c>
      <c r="K223" s="1732" t="s">
        <v>350</v>
      </c>
      <c r="L223" s="1249" t="s">
        <v>479</v>
      </c>
      <c r="M223" s="1249"/>
    </row>
    <row r="224" spans="1:13" ht="18" customHeight="1">
      <c r="A224" s="237"/>
      <c r="B224" s="1731" t="s">
        <v>4</v>
      </c>
      <c r="C224" s="1731" t="s">
        <v>34</v>
      </c>
      <c r="D224" s="238" t="s">
        <v>480</v>
      </c>
      <c r="E224" s="1731" t="s">
        <v>369</v>
      </c>
      <c r="F224" s="1731" t="s">
        <v>368</v>
      </c>
      <c r="G224" s="1731" t="s">
        <v>367</v>
      </c>
      <c r="H224" s="1731" t="s">
        <v>366</v>
      </c>
      <c r="I224" s="1731" t="s">
        <v>365</v>
      </c>
      <c r="J224" s="1731" t="s">
        <v>364</v>
      </c>
      <c r="K224" s="1731" t="s">
        <v>349</v>
      </c>
      <c r="L224" s="167" t="s">
        <v>481</v>
      </c>
      <c r="M224" s="167"/>
    </row>
    <row r="225" spans="1:13" ht="18" customHeight="1">
      <c r="A225" s="46" t="s">
        <v>1222</v>
      </c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74" t="s">
        <v>1234</v>
      </c>
    </row>
    <row r="226" spans="1:13" ht="18" customHeight="1">
      <c r="A226" s="240" t="s">
        <v>173</v>
      </c>
      <c r="B226" s="454">
        <f>'[4]p180--184écoR12'!B226</f>
        <v>26</v>
      </c>
      <c r="C226" s="454" t="str">
        <f>'[4]p180--184écoR12'!C226</f>
        <v>-</v>
      </c>
      <c r="D226" s="454">
        <f>'[4]p180--184écoR12'!D226</f>
        <v>1</v>
      </c>
      <c r="E226" s="454">
        <f>'[4]p180--184écoR12'!E226</f>
        <v>7</v>
      </c>
      <c r="F226" s="454">
        <f>'[4]p180--184écoR12'!F226</f>
        <v>1</v>
      </c>
      <c r="G226" s="454">
        <f>'[4]p180--184écoR12'!G226</f>
        <v>1</v>
      </c>
      <c r="H226" s="454">
        <f>'[4]p180--184écoR12'!H226</f>
        <v>2</v>
      </c>
      <c r="I226" s="454">
        <f>'[4]p180--184écoR12'!I226</f>
        <v>1</v>
      </c>
      <c r="J226" s="454">
        <f>'[4]p180--184écoR12'!J226</f>
        <v>3</v>
      </c>
      <c r="K226" s="454">
        <f>'[4]p180--184écoR12'!K226</f>
        <v>3</v>
      </c>
      <c r="L226" s="454">
        <f>'[4]p180--184écoR12'!L226</f>
        <v>7</v>
      </c>
      <c r="M226" s="239" t="s">
        <v>348</v>
      </c>
    </row>
    <row r="227" spans="1:13" ht="18" customHeight="1">
      <c r="A227" s="237"/>
      <c r="B227" s="1463"/>
      <c r="C227" s="1463"/>
      <c r="D227" s="1463"/>
      <c r="E227" s="1463"/>
      <c r="F227" s="1463"/>
      <c r="G227" s="1463"/>
      <c r="H227" s="1463"/>
      <c r="I227" s="1463"/>
      <c r="J227" s="1463"/>
      <c r="K227" s="1463"/>
      <c r="L227" s="1139"/>
      <c r="M227" s="901"/>
    </row>
    <row r="228" spans="1:13" ht="18" customHeight="1">
      <c r="A228" s="121" t="s">
        <v>1224</v>
      </c>
      <c r="B228" s="1131"/>
      <c r="C228" s="1131"/>
      <c r="D228" s="1131"/>
      <c r="E228" s="1131"/>
      <c r="F228" s="1131"/>
      <c r="G228" s="1131"/>
      <c r="H228" s="1131"/>
      <c r="I228" s="1131"/>
      <c r="J228" s="1733"/>
      <c r="K228" s="1733"/>
      <c r="L228" s="1733"/>
      <c r="M228" s="1103" t="s">
        <v>1235</v>
      </c>
    </row>
    <row r="229" spans="1:13" ht="18" customHeight="1" thickBot="1">
      <c r="A229" s="1272" t="s">
        <v>173</v>
      </c>
      <c r="B229" s="1273">
        <f>'[4]p180--184écoR12'!B229</f>
        <v>27</v>
      </c>
      <c r="C229" s="1273">
        <f>'[4]p180--184écoR12'!C229</f>
        <v>1</v>
      </c>
      <c r="D229" s="1273">
        <f>'[4]p180--184écoR12'!D229</f>
        <v>1</v>
      </c>
      <c r="E229" s="1273">
        <f>'[4]p180--184écoR12'!E229</f>
        <v>7</v>
      </c>
      <c r="F229" s="1273">
        <f>'[4]p180--184écoR12'!F229</f>
        <v>1</v>
      </c>
      <c r="G229" s="1273">
        <f>'[4]p180--184écoR12'!G229</f>
        <v>1</v>
      </c>
      <c r="H229" s="1273">
        <f>'[4]p180--184écoR12'!H229</f>
        <v>2</v>
      </c>
      <c r="I229" s="1273">
        <f>'[4]p180--184écoR12'!I229</f>
        <v>1</v>
      </c>
      <c r="J229" s="1273">
        <f>'[4]p180--184écoR12'!J229</f>
        <v>3</v>
      </c>
      <c r="K229" s="1273">
        <f>'[4]p180--184écoR12'!K229</f>
        <v>3</v>
      </c>
      <c r="L229" s="1273">
        <f>'[4]p180--184écoR12'!L229</f>
        <v>7</v>
      </c>
      <c r="M229" s="1274" t="s">
        <v>348</v>
      </c>
    </row>
    <row r="230" spans="1:13" ht="18" customHeight="1" thickTop="1">
      <c r="A230" s="318" t="s">
        <v>414</v>
      </c>
      <c r="M230" s="302" t="s">
        <v>413</v>
      </c>
    </row>
    <row r="231" spans="1:13" ht="18" customHeight="1">
      <c r="A231" s="318"/>
    </row>
    <row r="232" spans="1:13" ht="28.5" customHeight="1" thickBot="1"/>
    <row r="233" spans="1:13" ht="13.5" customHeight="1" thickTop="1">
      <c r="A233" s="992"/>
      <c r="B233" s="992"/>
      <c r="C233" s="992"/>
      <c r="D233" s="992"/>
      <c r="E233" s="992"/>
      <c r="F233" s="992"/>
      <c r="G233" s="992"/>
      <c r="H233" s="992"/>
      <c r="I233" s="992"/>
      <c r="J233" s="992"/>
      <c r="K233" s="992"/>
      <c r="L233" s="992"/>
      <c r="M233" s="992"/>
    </row>
    <row r="234" spans="1:13" ht="18" customHeight="1"/>
    <row r="235" spans="1:13" ht="18" customHeight="1">
      <c r="A235" s="431" t="s">
        <v>572</v>
      </c>
      <c r="B235" s="839"/>
      <c r="C235" s="792"/>
      <c r="D235" s="840"/>
      <c r="E235" s="840"/>
      <c r="F235" s="840"/>
      <c r="G235" s="840"/>
      <c r="K235" s="790"/>
      <c r="L235" s="790"/>
      <c r="M235" s="428" t="s">
        <v>1011</v>
      </c>
    </row>
    <row r="236" spans="1:13" ht="18" customHeight="1">
      <c r="A236" s="791"/>
      <c r="B236" s="317"/>
      <c r="C236" s="792"/>
      <c r="D236" s="792"/>
      <c r="E236" s="792"/>
      <c r="F236" s="792"/>
      <c r="G236" s="792"/>
      <c r="H236" s="317"/>
      <c r="I236" s="317"/>
      <c r="J236" s="317"/>
      <c r="K236" s="317"/>
      <c r="L236" s="317"/>
      <c r="M236" s="317"/>
    </row>
    <row r="237" spans="1:13" ht="18" customHeight="1">
      <c r="A237" s="814" t="s">
        <v>1012</v>
      </c>
      <c r="B237" s="840"/>
      <c r="C237" s="840"/>
      <c r="D237" s="840"/>
      <c r="E237" s="840"/>
      <c r="F237" s="840"/>
      <c r="G237" s="840"/>
      <c r="M237" s="841" t="s">
        <v>1013</v>
      </c>
    </row>
    <row r="238" spans="1:13" ht="18" customHeight="1" thickBot="1">
      <c r="A238" s="842" t="s">
        <v>149</v>
      </c>
      <c r="B238" s="840"/>
      <c r="C238" s="840"/>
      <c r="D238" s="840"/>
      <c r="E238" s="840"/>
      <c r="F238" s="840"/>
      <c r="M238" s="812" t="s">
        <v>340</v>
      </c>
    </row>
    <row r="239" spans="1:13" ht="18" customHeight="1" thickTop="1">
      <c r="A239" s="1218"/>
      <c r="B239" s="1218"/>
      <c r="C239" s="1218"/>
      <c r="D239" s="1218"/>
      <c r="E239" s="2384">
        <v>2017</v>
      </c>
      <c r="F239" s="2335"/>
      <c r="G239" s="2335"/>
      <c r="H239" s="2384">
        <v>2016</v>
      </c>
      <c r="I239" s="2335"/>
      <c r="J239" s="1218"/>
      <c r="K239" s="1219"/>
      <c r="L239" s="1219"/>
      <c r="M239" s="1218"/>
    </row>
    <row r="240" spans="1:13" ht="18" customHeight="1">
      <c r="A240" s="232"/>
      <c r="B240" s="69"/>
      <c r="C240" s="745"/>
      <c r="D240" s="121"/>
      <c r="E240" s="2385"/>
      <c r="F240" s="2336"/>
      <c r="G240" s="2336"/>
      <c r="H240" s="2385"/>
      <c r="I240" s="2336"/>
      <c r="J240" s="69"/>
      <c r="K240" s="232"/>
      <c r="L240" s="232"/>
      <c r="M240" s="142"/>
    </row>
    <row r="241" spans="1:13" ht="18" customHeight="1">
      <c r="A241" s="31" t="s">
        <v>150</v>
      </c>
      <c r="B241" s="171"/>
      <c r="C241" s="172"/>
      <c r="D241" s="31"/>
      <c r="E241" s="1913">
        <v>125.4</v>
      </c>
      <c r="F241" s="140"/>
      <c r="G241" s="140"/>
      <c r="H241" s="140">
        <v>125</v>
      </c>
      <c r="I241" s="140"/>
      <c r="J241" s="173"/>
      <c r="K241" s="31"/>
      <c r="L241" s="31"/>
      <c r="M241" s="174" t="s">
        <v>352</v>
      </c>
    </row>
    <row r="242" spans="1:13" ht="18" customHeight="1">
      <c r="A242" s="22" t="s">
        <v>151</v>
      </c>
      <c r="B242" s="64"/>
      <c r="C242" s="51"/>
      <c r="D242" s="22"/>
      <c r="E242" s="1913">
        <v>123.4</v>
      </c>
      <c r="F242" s="63"/>
      <c r="G242" s="63"/>
      <c r="H242" s="63">
        <v>122.3</v>
      </c>
      <c r="I242" s="63"/>
      <c r="J242" s="77"/>
      <c r="K242" s="22"/>
      <c r="L242" s="22"/>
      <c r="M242" s="169" t="s">
        <v>353</v>
      </c>
    </row>
    <row r="243" spans="1:13" ht="18" customHeight="1">
      <c r="A243" s="22" t="s">
        <v>152</v>
      </c>
      <c r="B243" s="64"/>
      <c r="C243" s="51"/>
      <c r="D243" s="22"/>
      <c r="E243" s="1913">
        <v>122.7</v>
      </c>
      <c r="F243" s="63"/>
      <c r="G243" s="63"/>
      <c r="H243" s="63">
        <v>120.4</v>
      </c>
      <c r="I243" s="63"/>
      <c r="J243" s="77"/>
      <c r="K243" s="22"/>
      <c r="L243" s="22"/>
      <c r="M243" s="169" t="s">
        <v>354</v>
      </c>
    </row>
    <row r="244" spans="1:13" ht="18" customHeight="1">
      <c r="A244" s="22" t="s">
        <v>153</v>
      </c>
      <c r="B244" s="64"/>
      <c r="C244" s="51"/>
      <c r="D244" s="22"/>
      <c r="E244" s="1913">
        <v>114.8</v>
      </c>
      <c r="F244" s="63"/>
      <c r="G244" s="63"/>
      <c r="H244" s="63">
        <v>113.7</v>
      </c>
      <c r="I244" s="63"/>
      <c r="J244" s="77"/>
      <c r="K244" s="22"/>
      <c r="L244" s="22"/>
      <c r="M244" s="168" t="s">
        <v>355</v>
      </c>
    </row>
    <row r="245" spans="1:13" ht="18" customHeight="1">
      <c r="A245" s="22" t="s">
        <v>154</v>
      </c>
      <c r="B245" s="64"/>
      <c r="C245" s="51"/>
      <c r="D245" s="22"/>
      <c r="E245" s="1913">
        <v>105.8</v>
      </c>
      <c r="F245" s="63"/>
      <c r="G245" s="63"/>
      <c r="H245" s="63">
        <v>105.8</v>
      </c>
      <c r="I245" s="63"/>
      <c r="J245" s="77"/>
      <c r="K245" s="38"/>
      <c r="L245" s="38"/>
      <c r="M245" s="170" t="s">
        <v>356</v>
      </c>
    </row>
    <row r="246" spans="1:13" ht="18" customHeight="1">
      <c r="A246" s="22" t="s">
        <v>47</v>
      </c>
      <c r="B246" s="64"/>
      <c r="C246" s="51"/>
      <c r="D246" s="22"/>
      <c r="E246" s="1913">
        <v>100.7</v>
      </c>
      <c r="F246" s="63"/>
      <c r="G246" s="63"/>
      <c r="H246" s="63">
        <v>100.6</v>
      </c>
      <c r="I246" s="63"/>
      <c r="J246" s="77"/>
      <c r="K246" s="22"/>
      <c r="L246" s="22"/>
      <c r="M246" s="169" t="s">
        <v>324</v>
      </c>
    </row>
    <row r="247" spans="1:13" ht="18" customHeight="1">
      <c r="A247" s="22" t="s">
        <v>155</v>
      </c>
      <c r="B247" s="64"/>
      <c r="C247" s="51"/>
      <c r="D247" s="22"/>
      <c r="E247" s="1913">
        <v>116.2</v>
      </c>
      <c r="F247" s="63"/>
      <c r="G247" s="63"/>
      <c r="H247" s="63">
        <v>111.4</v>
      </c>
      <c r="I247" s="63"/>
      <c r="J247" s="77"/>
      <c r="K247" s="22"/>
      <c r="L247" s="22"/>
      <c r="M247" s="168" t="s">
        <v>357</v>
      </c>
    </row>
    <row r="248" spans="1:13" ht="18" customHeight="1">
      <c r="A248" s="22" t="s">
        <v>156</v>
      </c>
      <c r="B248" s="64"/>
      <c r="C248" s="51"/>
      <c r="D248" s="22"/>
      <c r="E248" s="1913">
        <v>70.400000000000006</v>
      </c>
      <c r="F248" s="63"/>
      <c r="G248" s="63"/>
      <c r="H248" s="63">
        <v>70.400000000000006</v>
      </c>
      <c r="I248" s="63"/>
      <c r="J248" s="77"/>
      <c r="K248" s="22"/>
      <c r="L248" s="22"/>
      <c r="M248" s="169" t="s">
        <v>358</v>
      </c>
    </row>
    <row r="249" spans="1:13" ht="18" customHeight="1">
      <c r="A249" s="22" t="s">
        <v>60</v>
      </c>
      <c r="B249" s="64"/>
      <c r="C249" s="51"/>
      <c r="D249" s="22"/>
      <c r="E249" s="1913">
        <v>90.7</v>
      </c>
      <c r="F249" s="63"/>
      <c r="G249" s="63"/>
      <c r="H249" s="63">
        <v>90.6</v>
      </c>
      <c r="I249" s="63"/>
      <c r="J249" s="77"/>
      <c r="K249" s="22"/>
      <c r="L249" s="22"/>
      <c r="M249" s="169" t="s">
        <v>359</v>
      </c>
    </row>
    <row r="250" spans="1:13" ht="18" customHeight="1">
      <c r="A250" s="22" t="s">
        <v>157</v>
      </c>
      <c r="B250" s="63"/>
      <c r="C250" s="51"/>
      <c r="D250" s="22"/>
      <c r="E250" s="1913">
        <v>164.7</v>
      </c>
      <c r="F250" s="63"/>
      <c r="G250" s="63"/>
      <c r="H250" s="63">
        <v>161.6</v>
      </c>
      <c r="I250" s="63"/>
      <c r="J250" s="77"/>
      <c r="K250" s="22"/>
      <c r="L250" s="22"/>
      <c r="M250" s="168" t="s">
        <v>325</v>
      </c>
    </row>
    <row r="251" spans="1:13" ht="18" customHeight="1">
      <c r="A251" s="22" t="s">
        <v>158</v>
      </c>
      <c r="B251" s="63"/>
      <c r="C251" s="51"/>
      <c r="D251" s="22"/>
      <c r="E251" s="1913">
        <v>133</v>
      </c>
      <c r="F251" s="63"/>
      <c r="G251" s="63"/>
      <c r="H251" s="63">
        <v>127</v>
      </c>
      <c r="I251" s="63"/>
      <c r="J251" s="77"/>
      <c r="K251" s="22"/>
      <c r="L251" s="22"/>
      <c r="M251" s="169" t="s">
        <v>360</v>
      </c>
    </row>
    <row r="252" spans="1:13" ht="18" customHeight="1">
      <c r="A252" s="22" t="s">
        <v>159</v>
      </c>
      <c r="B252" s="63"/>
      <c r="C252" s="51"/>
      <c r="D252" s="22"/>
      <c r="E252" s="1913">
        <v>117</v>
      </c>
      <c r="F252" s="63"/>
      <c r="G252" s="63"/>
      <c r="H252" s="63">
        <v>117.4</v>
      </c>
      <c r="I252" s="63"/>
      <c r="J252" s="77"/>
      <c r="K252" s="22"/>
      <c r="L252" s="22"/>
      <c r="M252" s="168" t="s">
        <v>361</v>
      </c>
    </row>
    <row r="253" spans="1:13" ht="18" customHeight="1">
      <c r="A253" s="46" t="s">
        <v>61</v>
      </c>
      <c r="B253" s="188"/>
      <c r="C253" s="62"/>
      <c r="D253" s="46"/>
      <c r="E253" s="1912">
        <v>118.3</v>
      </c>
      <c r="F253" s="188"/>
      <c r="G253" s="188"/>
      <c r="H253" s="188">
        <v>117.4</v>
      </c>
      <c r="I253" s="188"/>
      <c r="J253" s="189"/>
      <c r="K253" s="46"/>
      <c r="L253" s="46"/>
      <c r="M253" s="190" t="s">
        <v>362</v>
      </c>
    </row>
    <row r="254" spans="1:13" ht="18" customHeight="1" thickBot="1">
      <c r="A254" s="1183" t="s">
        <v>62</v>
      </c>
      <c r="B254" s="1388"/>
      <c r="C254" s="1390"/>
      <c r="D254" s="1183"/>
      <c r="E254" s="1910">
        <v>117.9</v>
      </c>
      <c r="F254" s="1743"/>
      <c r="G254" s="1743"/>
      <c r="H254" s="1743">
        <v>117.1</v>
      </c>
      <c r="I254" s="1743"/>
      <c r="J254" s="1271"/>
      <c r="K254" s="1183"/>
      <c r="L254" s="1183"/>
      <c r="M254" s="1183" t="s">
        <v>363</v>
      </c>
    </row>
    <row r="255" spans="1:13" ht="18" customHeight="1" thickTop="1">
      <c r="A255" s="103" t="s">
        <v>1097</v>
      </c>
      <c r="B255" s="102"/>
      <c r="C255" s="102"/>
      <c r="D255" s="102"/>
      <c r="E255" s="102"/>
      <c r="F255" s="102"/>
      <c r="G255" s="102"/>
      <c r="H255" s="102"/>
      <c r="I255" s="102"/>
      <c r="J255" s="102"/>
      <c r="K255" s="81"/>
      <c r="L255" s="81"/>
      <c r="M255" s="81" t="s">
        <v>604</v>
      </c>
    </row>
    <row r="256" spans="1:13" ht="18" customHeight="1">
      <c r="A256" s="81"/>
      <c r="B256" s="81"/>
      <c r="C256" s="81"/>
      <c r="D256" s="81"/>
      <c r="E256" s="81"/>
      <c r="F256" s="81"/>
      <c r="G256" s="81"/>
      <c r="H256" s="81"/>
      <c r="I256" s="81"/>
      <c r="J256" s="81"/>
      <c r="K256" s="81"/>
      <c r="L256" s="81"/>
      <c r="M256" s="81"/>
    </row>
    <row r="257" spans="1:13" ht="18" customHeight="1">
      <c r="A257" s="431" t="s">
        <v>672</v>
      </c>
      <c r="B257" s="429"/>
      <c r="C257" s="28"/>
      <c r="D257" s="81"/>
      <c r="E257" s="81"/>
      <c r="F257" s="81"/>
      <c r="G257" s="81"/>
      <c r="H257" s="81"/>
      <c r="I257" s="81"/>
      <c r="J257" s="81"/>
      <c r="K257" s="427"/>
      <c r="L257" s="427"/>
      <c r="M257" s="428" t="s">
        <v>673</v>
      </c>
    </row>
    <row r="258" spans="1:13" ht="18" customHeight="1">
      <c r="A258" s="28"/>
      <c r="B258" s="28"/>
      <c r="C258" s="28"/>
      <c r="D258" s="263"/>
      <c r="E258" s="263"/>
      <c r="F258" s="263"/>
      <c r="G258" s="263"/>
      <c r="H258" s="263"/>
      <c r="I258" s="263"/>
      <c r="J258" s="263"/>
      <c r="K258" s="263"/>
      <c r="L258" s="263"/>
      <c r="M258" s="81"/>
    </row>
    <row r="259" spans="1:13" ht="18" customHeight="1">
      <c r="A259" s="530" t="s">
        <v>993</v>
      </c>
      <c r="B259" s="530"/>
      <c r="C259" s="530"/>
      <c r="D259" s="530"/>
      <c r="E259" s="530"/>
      <c r="F259" s="530"/>
      <c r="G259" s="530"/>
      <c r="H259" s="530"/>
      <c r="I259" s="530"/>
      <c r="J259" s="530"/>
      <c r="K259" s="530"/>
      <c r="L259" s="530"/>
      <c r="M259" s="107" t="s">
        <v>371</v>
      </c>
    </row>
    <row r="260" spans="1:13" ht="18" customHeight="1" thickBot="1">
      <c r="A260" s="76" t="s">
        <v>994</v>
      </c>
      <c r="B260" s="81"/>
      <c r="C260" s="81"/>
      <c r="D260" s="81"/>
      <c r="E260" s="81"/>
      <c r="F260" s="81"/>
      <c r="G260" s="81"/>
      <c r="H260" s="81"/>
      <c r="I260" s="81"/>
      <c r="J260" s="81"/>
      <c r="K260" s="81"/>
      <c r="L260" s="81"/>
      <c r="M260" s="151" t="s">
        <v>389</v>
      </c>
    </row>
    <row r="261" spans="1:13" ht="18" customHeight="1" thickTop="1">
      <c r="A261" s="1257"/>
      <c r="B261" s="1257"/>
      <c r="C261" s="1257"/>
      <c r="D261" s="1258"/>
      <c r="E261" s="2346" t="s">
        <v>432</v>
      </c>
      <c r="F261" s="2346"/>
      <c r="G261" s="1259"/>
      <c r="H261" s="2345" t="s">
        <v>475</v>
      </c>
      <c r="I261" s="2345"/>
      <c r="J261" s="1260"/>
      <c r="K261" s="1259"/>
      <c r="L261" s="1259"/>
      <c r="M261" s="1259"/>
    </row>
    <row r="262" spans="1:13" ht="18" customHeight="1">
      <c r="A262" s="1252"/>
      <c r="B262" s="1252"/>
      <c r="C262" s="1252"/>
      <c r="D262" s="1253"/>
      <c r="E262" s="1253"/>
      <c r="F262" s="1254" t="s">
        <v>179</v>
      </c>
      <c r="G262" s="1255"/>
      <c r="H262" s="1256" t="s">
        <v>476</v>
      </c>
      <c r="I262" s="1256"/>
      <c r="J262" s="1256"/>
      <c r="K262" s="1255"/>
      <c r="L262" s="1255"/>
      <c r="M262" s="1255"/>
    </row>
    <row r="263" spans="1:13" ht="18" customHeight="1">
      <c r="A263" s="1516"/>
      <c r="B263" s="1516"/>
      <c r="C263" s="1516"/>
      <c r="D263" s="1097"/>
      <c r="E263" s="1097">
        <v>2017</v>
      </c>
      <c r="F263" s="1097">
        <v>2016</v>
      </c>
      <c r="G263" s="1097"/>
      <c r="H263" s="1097">
        <v>2017</v>
      </c>
      <c r="I263" s="1097">
        <v>2016</v>
      </c>
      <c r="J263" s="269"/>
      <c r="K263" s="269"/>
      <c r="L263" s="269"/>
      <c r="M263" s="269"/>
    </row>
    <row r="264" spans="1:13" ht="18" customHeight="1">
      <c r="A264" s="239" t="s">
        <v>131</v>
      </c>
      <c r="B264" s="239"/>
      <c r="C264" s="239"/>
      <c r="D264" s="297"/>
      <c r="E264" s="298">
        <f>'[1]p180--184écoR12'!E264</f>
        <v>3.8515089529777634E-2</v>
      </c>
      <c r="F264" s="1819">
        <f>'[1]p180--184écoR12'!F264</f>
        <v>7.6027313480398651E-2</v>
      </c>
      <c r="G264" s="299"/>
      <c r="H264" s="297">
        <f>'[1]p180--184écoR12'!H264</f>
        <v>46.253541318100552</v>
      </c>
      <c r="I264" s="1556">
        <f>'[1]p180--184écoR12'!I264</f>
        <v>84.047434779445894</v>
      </c>
      <c r="J264" s="239"/>
      <c r="K264" s="239"/>
      <c r="L264" s="239"/>
      <c r="M264" s="139" t="s">
        <v>372</v>
      </c>
    </row>
    <row r="265" spans="1:13" ht="18" customHeight="1">
      <c r="A265" s="239" t="s">
        <v>132</v>
      </c>
      <c r="B265" s="239"/>
      <c r="C265" s="239"/>
      <c r="D265" s="297"/>
      <c r="E265" s="298">
        <f>'[1]p180--184écoR12'!E265</f>
        <v>31.920970013197458</v>
      </c>
      <c r="F265" s="1819">
        <f>'[1]p180--184écoR12'!F265</f>
        <v>26.608175629107432</v>
      </c>
      <c r="G265" s="299"/>
      <c r="H265" s="297">
        <f>'[1]p180--184écoR12'!H265</f>
        <v>3615.688273394876</v>
      </c>
      <c r="I265" s="1556">
        <f>'[1]p180--184écoR12'!I265</f>
        <v>2928.2297279832724</v>
      </c>
      <c r="J265" s="239"/>
      <c r="K265" s="239"/>
      <c r="L265" s="239"/>
      <c r="M265" s="176" t="s">
        <v>373</v>
      </c>
    </row>
    <row r="266" spans="1:13" ht="18" customHeight="1">
      <c r="A266" s="239" t="s">
        <v>133</v>
      </c>
      <c r="B266" s="239"/>
      <c r="C266" s="239"/>
      <c r="D266" s="297"/>
      <c r="E266" s="298">
        <f>'[1]p180--184écoR12'!E266</f>
        <v>0.28569200380530613</v>
      </c>
      <c r="F266" s="1819">
        <f>'[1]p180--184écoR12'!F266</f>
        <v>0.23695121526878413</v>
      </c>
      <c r="G266" s="299"/>
      <c r="H266" s="297">
        <f>'[1]p180--184écoR12'!H266</f>
        <v>512.79714839025826</v>
      </c>
      <c r="I266" s="1556">
        <f>'[1]p180--184écoR12'!I266</f>
        <v>425.31084482239879</v>
      </c>
      <c r="J266" s="239"/>
      <c r="K266" s="239"/>
      <c r="L266" s="239"/>
      <c r="M266" s="176" t="s">
        <v>374</v>
      </c>
    </row>
    <row r="267" spans="1:13" ht="18" customHeight="1">
      <c r="A267" s="239" t="s">
        <v>134</v>
      </c>
      <c r="B267" s="239"/>
      <c r="C267" s="239"/>
      <c r="D267" s="297"/>
      <c r="E267" s="298">
        <f>'[1]p180--184écoR12'!E267</f>
        <v>0.37157213455636406</v>
      </c>
      <c r="F267" s="1819">
        <f>'[1]p180--184écoR12'!F267</f>
        <v>0.32438207082386583</v>
      </c>
      <c r="G267" s="299"/>
      <c r="H267" s="297">
        <f>'[1]p180--184écoR12'!H267</f>
        <v>100.40250647847515</v>
      </c>
      <c r="I267" s="1556">
        <f>'[1]p180--184écoR12'!I267</f>
        <v>81.0306412918017</v>
      </c>
      <c r="J267" s="239"/>
      <c r="K267" s="239"/>
      <c r="L267" s="239"/>
      <c r="M267" s="176" t="s">
        <v>375</v>
      </c>
    </row>
    <row r="268" spans="1:13" ht="18" customHeight="1">
      <c r="A268" s="239" t="s">
        <v>135</v>
      </c>
      <c r="B268" s="239"/>
      <c r="C268" s="239"/>
      <c r="D268" s="297"/>
      <c r="E268" s="298">
        <f>'[1]p180--184écoR12'!E268</f>
        <v>1.3329676388093943</v>
      </c>
      <c r="F268" s="1819">
        <f>'[1]p180--184écoR12'!F268</f>
        <v>0.93900755844201611</v>
      </c>
      <c r="G268" s="299"/>
      <c r="H268" s="297">
        <f>'[1]p180--184écoR12'!H268</f>
        <v>795.71503198726828</v>
      </c>
      <c r="I268" s="1556">
        <f>'[1]p180--184écoR12'!I268</f>
        <v>543.45062444831694</v>
      </c>
      <c r="J268" s="239"/>
      <c r="K268" s="239"/>
      <c r="L268" s="239"/>
      <c r="M268" s="176" t="s">
        <v>376</v>
      </c>
    </row>
    <row r="269" spans="1:13" ht="18" customHeight="1">
      <c r="A269" s="239" t="s">
        <v>136</v>
      </c>
      <c r="B269" s="239"/>
      <c r="C269" s="239"/>
      <c r="D269" s="297"/>
      <c r="E269" s="298">
        <f>'[1]p180--184écoR12'!E269</f>
        <v>0.74137605112084426</v>
      </c>
      <c r="F269" s="1819">
        <f>'[1]p180--184écoR12'!F269</f>
        <v>0.7889462300359994</v>
      </c>
      <c r="G269" s="299"/>
      <c r="H269" s="297">
        <f>'[1]p180--184écoR12'!H269</f>
        <v>622.83743430713207</v>
      </c>
      <c r="I269" s="1556">
        <f>'[1]p180--184écoR12'!I269</f>
        <v>645.16077961193844</v>
      </c>
      <c r="J269" s="239"/>
      <c r="K269" s="239"/>
      <c r="L269" s="239"/>
      <c r="M269" s="176" t="s">
        <v>383</v>
      </c>
    </row>
    <row r="270" spans="1:13" ht="18" customHeight="1">
      <c r="A270" s="239" t="s">
        <v>137</v>
      </c>
      <c r="B270" s="239"/>
      <c r="C270" s="239"/>
      <c r="D270" s="297"/>
      <c r="E270" s="298">
        <f>'[1]p180--184écoR12'!E270</f>
        <v>0.16453757933034791</v>
      </c>
      <c r="F270" s="1819">
        <f>'[1]p180--184écoR12'!F270</f>
        <v>0.14980777389685895</v>
      </c>
      <c r="G270" s="299"/>
      <c r="H270" s="297">
        <f>'[1]p180--184écoR12'!H270</f>
        <v>43.864073273677448</v>
      </c>
      <c r="I270" s="1556">
        <f>'[1]p180--184écoR12'!I270</f>
        <v>33.684277960708734</v>
      </c>
      <c r="J270" s="239"/>
      <c r="K270" s="239"/>
      <c r="L270" s="239"/>
      <c r="M270" s="176" t="s">
        <v>377</v>
      </c>
    </row>
    <row r="271" spans="1:13" ht="18" customHeight="1">
      <c r="A271" s="239" t="s">
        <v>138</v>
      </c>
      <c r="B271" s="239"/>
      <c r="C271" s="239"/>
      <c r="D271" s="297"/>
      <c r="E271" s="298">
        <f>'[1]p180--184écoR12'!E271</f>
        <v>0.42221222132679059</v>
      </c>
      <c r="F271" s="1819">
        <f>'[1]p180--184écoR12'!F271</f>
        <v>0.38895205494522384</v>
      </c>
      <c r="G271" s="299"/>
      <c r="H271" s="297">
        <f>'[1]p180--184écoR12'!H271</f>
        <v>262.07788157202748</v>
      </c>
      <c r="I271" s="1556">
        <f>'[1]p180--184écoR12'!I271</f>
        <v>230.39963926735271</v>
      </c>
      <c r="J271" s="239"/>
      <c r="K271" s="239"/>
      <c r="L271" s="239"/>
      <c r="M271" s="176" t="s">
        <v>384</v>
      </c>
    </row>
    <row r="272" spans="1:13" ht="18" customHeight="1">
      <c r="A272" s="239" t="s">
        <v>139</v>
      </c>
      <c r="B272" s="239"/>
      <c r="C272" s="239"/>
      <c r="D272" s="297"/>
      <c r="E272" s="298">
        <f>'[1]p180--184écoR12'!E272</f>
        <v>9.0681168596275286E-2</v>
      </c>
      <c r="F272" s="1819">
        <f>'[1]p180--184écoR12'!F272</f>
        <v>8.1174007592696967E-2</v>
      </c>
      <c r="G272" s="299"/>
      <c r="H272" s="297">
        <f>'[1]p180--184écoR12'!H272</f>
        <v>43.954976041986548</v>
      </c>
      <c r="I272" s="1556">
        <f>'[1]p180--184écoR12'!I272</f>
        <v>37.828711018348642</v>
      </c>
      <c r="J272" s="239"/>
      <c r="K272" s="239"/>
      <c r="L272" s="239"/>
      <c r="M272" s="176" t="s">
        <v>378</v>
      </c>
    </row>
    <row r="273" spans="1:13" ht="18" customHeight="1">
      <c r="A273" s="239" t="s">
        <v>140</v>
      </c>
      <c r="B273" s="239"/>
      <c r="C273" s="239"/>
      <c r="D273" s="1556"/>
      <c r="E273" s="298">
        <f>'[1]p180--184écoR12'!E273</f>
        <v>0.91955106777702966</v>
      </c>
      <c r="F273" s="1819">
        <f>'[1]p180--184écoR12'!F273</f>
        <v>0.7276106334886896</v>
      </c>
      <c r="G273" s="299"/>
      <c r="H273" s="1556">
        <f>'[1]p180--184écoR12'!H273</f>
        <v>1056.3618756408962</v>
      </c>
      <c r="I273" s="1556">
        <f>'[1]p180--184écoR12'!I273</f>
        <v>796.23886843934281</v>
      </c>
      <c r="J273" s="239"/>
      <c r="K273" s="239"/>
      <c r="L273" s="239"/>
      <c r="M273" s="176" t="s">
        <v>379</v>
      </c>
    </row>
    <row r="274" spans="1:13" ht="18" customHeight="1">
      <c r="A274" s="239" t="s">
        <v>141</v>
      </c>
      <c r="B274" s="239"/>
      <c r="C274" s="239"/>
      <c r="D274" s="1556"/>
      <c r="E274" s="298">
        <f>'[1]p180--184écoR12'!E274</f>
        <v>5.8005051352598453</v>
      </c>
      <c r="F274" s="1819">
        <f>'[1]p180--184écoR12'!F274</f>
        <v>5.5234363638314106</v>
      </c>
      <c r="G274" s="299"/>
      <c r="H274" s="1556">
        <f>'[1]p180--184écoR12'!H274</f>
        <v>5647.1397794835757</v>
      </c>
      <c r="I274" s="1556">
        <f>'[1]p180--184écoR12'!I274</f>
        <v>5163.9157159647884</v>
      </c>
      <c r="J274" s="239"/>
      <c r="K274" s="239"/>
      <c r="L274" s="239"/>
      <c r="M274" s="176" t="s">
        <v>380</v>
      </c>
    </row>
    <row r="275" spans="1:13" ht="18" customHeight="1">
      <c r="A275" s="239" t="s">
        <v>142</v>
      </c>
      <c r="B275" s="239"/>
      <c r="C275" s="239"/>
      <c r="D275" s="1556"/>
      <c r="E275" s="298">
        <f>'[1]p180--184écoR12'!E275</f>
        <v>0.80323677019334283</v>
      </c>
      <c r="F275" s="1819">
        <f>'[1]p180--184écoR12'!F275</f>
        <v>0.70648807426344185</v>
      </c>
      <c r="G275" s="299"/>
      <c r="H275" s="1556">
        <f>'[1]p180--184écoR12'!H275</f>
        <v>671.14448333504765</v>
      </c>
      <c r="I275" s="1556">
        <f>'[1]p180--184écoR12'!I275</f>
        <v>590.64522472646524</v>
      </c>
      <c r="J275" s="239"/>
      <c r="K275" s="239"/>
      <c r="L275" s="239"/>
      <c r="M275" s="176" t="s">
        <v>381</v>
      </c>
    </row>
    <row r="276" spans="1:13" ht="18" customHeight="1">
      <c r="A276" s="239" t="s">
        <v>143</v>
      </c>
      <c r="B276" s="239"/>
      <c r="C276" s="239"/>
      <c r="D276" s="1556"/>
      <c r="E276" s="298">
        <f>'[1]p180--184écoR12'!E276</f>
        <v>0.46338123491706784</v>
      </c>
      <c r="F276" s="1819">
        <f>'[1]p180--184écoR12'!F276</f>
        <v>0.4509107058283367</v>
      </c>
      <c r="G276" s="299"/>
      <c r="H276" s="1556">
        <f>'[1]p180--184écoR12'!H276</f>
        <v>66.360826652473293</v>
      </c>
      <c r="I276" s="1556">
        <f>'[1]p180--184écoR12'!I276</f>
        <v>63.465681845338388</v>
      </c>
      <c r="J276" s="239"/>
      <c r="K276" s="239"/>
      <c r="L276" s="239"/>
      <c r="M276" s="176" t="s">
        <v>382</v>
      </c>
    </row>
    <row r="277" spans="1:13" ht="18" customHeight="1">
      <c r="A277" s="74" t="s">
        <v>144</v>
      </c>
      <c r="B277" s="74"/>
      <c r="C277" s="74"/>
      <c r="D277" s="97"/>
      <c r="E277" s="96">
        <f>'[1]p180--184écoR12'!E277</f>
        <v>1.5073309642642665</v>
      </c>
      <c r="F277" s="1970">
        <f>'[1]p180--184écoR12'!F277</f>
        <v>1.2992840622033719</v>
      </c>
      <c r="G277" s="165"/>
      <c r="H277" s="97">
        <f>'[1]p180--184écoR12'!H277</f>
        <v>13484.597831875793</v>
      </c>
      <c r="I277" s="97">
        <f>'[1]p180--184écoR12'!I277</f>
        <v>11623.408172159519</v>
      </c>
      <c r="J277" s="74"/>
      <c r="K277" s="74"/>
      <c r="L277" s="74"/>
      <c r="M277" s="177" t="s">
        <v>385</v>
      </c>
    </row>
    <row r="278" spans="1:13" ht="18" customHeight="1">
      <c r="A278" s="239" t="s">
        <v>145</v>
      </c>
      <c r="B278" s="239"/>
      <c r="C278" s="239"/>
      <c r="D278" s="1556"/>
      <c r="E278" s="298">
        <f>'[1]p180--184écoR12'!E278</f>
        <v>1.8772371770009396E-2</v>
      </c>
      <c r="F278" s="1819">
        <f>'[1]p180--184écoR12'!F278</f>
        <v>7.5867581247713685E-3</v>
      </c>
      <c r="G278" s="299"/>
      <c r="H278" s="1556">
        <f>'[1]p180--184écoR12'!H278</f>
        <v>23</v>
      </c>
      <c r="I278" s="1556">
        <f>'[1]p180--184écoR12'!I278</f>
        <v>9.0000194282537773</v>
      </c>
      <c r="J278" s="239"/>
      <c r="K278" s="239"/>
      <c r="L278" s="229"/>
      <c r="M278" s="178" t="s">
        <v>386</v>
      </c>
    </row>
    <row r="279" spans="1:13" ht="18" customHeight="1">
      <c r="A279" s="75" t="s">
        <v>146</v>
      </c>
      <c r="B279" s="74"/>
      <c r="C279" s="74"/>
      <c r="D279" s="97"/>
      <c r="E279" s="96">
        <f>'[1]p180--184écoR12'!E279</f>
        <v>1.2702858682347844</v>
      </c>
      <c r="F279" s="1970">
        <f>'[1]p180--184écoR12'!F279</f>
        <v>1.1480532266595485</v>
      </c>
      <c r="G279" s="165"/>
      <c r="H279" s="97">
        <f>'[1]p180--184écoR12'!H279</f>
        <v>13507.597831875793</v>
      </c>
      <c r="I279" s="97">
        <f>'[1]p180--184écoR12'!I279</f>
        <v>11632.408191587772</v>
      </c>
      <c r="J279" s="74"/>
      <c r="K279" s="74"/>
      <c r="L279" s="74"/>
      <c r="M279" s="149" t="s">
        <v>387</v>
      </c>
    </row>
    <row r="280" spans="1:13" ht="18" customHeight="1" thickBot="1">
      <c r="A280" s="1261" t="s">
        <v>174</v>
      </c>
      <c r="B280" s="1262"/>
      <c r="C280" s="1262"/>
      <c r="D280" s="1263"/>
      <c r="E280" s="1264">
        <f>'[1]p180--184écoR12'!E280</f>
        <v>0.64896019911295411</v>
      </c>
      <c r="F280" s="1971">
        <f>'[1]p180--184écoR12'!F280</f>
        <v>0.63163565641795871</v>
      </c>
      <c r="G280" s="1265"/>
      <c r="H280" s="1263">
        <f>'[1]p180--184écoR12'!H280</f>
        <v>3957.8914415540685</v>
      </c>
      <c r="I280" s="1263">
        <f>'[1]p180--184écoR12'!I280</f>
        <v>3704.2967869853242</v>
      </c>
      <c r="J280" s="1262"/>
      <c r="K280" s="1262"/>
      <c r="L280" s="1262"/>
      <c r="M280" s="1267" t="s">
        <v>388</v>
      </c>
    </row>
    <row r="281" spans="1:13" ht="18" customHeight="1" thickTop="1">
      <c r="A281" s="2218" t="s">
        <v>1134</v>
      </c>
      <c r="B281" s="2219"/>
      <c r="C281" s="2219"/>
      <c r="D281" s="2219"/>
      <c r="E281" s="2219"/>
      <c r="F281" s="2219"/>
      <c r="G281" s="2219"/>
      <c r="H281" s="2219"/>
      <c r="I281" s="2219"/>
      <c r="J281" s="2219"/>
      <c r="K281" s="774"/>
      <c r="L281" s="774"/>
      <c r="M281" s="774" t="s">
        <v>604</v>
      </c>
    </row>
    <row r="284" spans="1:13" ht="15">
      <c r="A284" s="818"/>
      <c r="M284" s="851"/>
    </row>
    <row r="285" spans="1:13" ht="15">
      <c r="A285" s="818"/>
      <c r="M285" s="851"/>
    </row>
    <row r="286" spans="1:13">
      <c r="A286" s="818"/>
    </row>
    <row r="291" spans="1:13" ht="12" customHeight="1"/>
    <row r="294" spans="1:13" ht="13.5" thickBot="1"/>
    <row r="295" spans="1:13" ht="13.5" customHeight="1" thickTop="1">
      <c r="A295" s="992"/>
      <c r="B295" s="992"/>
      <c r="C295" s="992"/>
      <c r="D295" s="992"/>
      <c r="E295" s="992"/>
      <c r="F295" s="992"/>
      <c r="G295" s="992"/>
      <c r="H295" s="992"/>
      <c r="I295" s="992"/>
      <c r="J295" s="992"/>
      <c r="K295" s="992"/>
      <c r="L295" s="992"/>
      <c r="M295" s="992"/>
    </row>
  </sheetData>
  <mergeCells count="187">
    <mergeCell ref="B15:E15"/>
    <mergeCell ref="B14:E14"/>
    <mergeCell ref="B12:E12"/>
    <mergeCell ref="B11:E11"/>
    <mergeCell ref="B8:E8"/>
    <mergeCell ref="B9:E9"/>
    <mergeCell ref="C42:D42"/>
    <mergeCell ref="C43:D43"/>
    <mergeCell ref="C28:D28"/>
    <mergeCell ref="C27:D27"/>
    <mergeCell ref="B24:E24"/>
    <mergeCell ref="B23:E23"/>
    <mergeCell ref="B21:E21"/>
    <mergeCell ref="B20:E20"/>
    <mergeCell ref="B18:E18"/>
    <mergeCell ref="B17:E17"/>
    <mergeCell ref="C34:D34"/>
    <mergeCell ref="C33:D33"/>
    <mergeCell ref="C31:D31"/>
    <mergeCell ref="C30:D30"/>
    <mergeCell ref="C36:D36"/>
    <mergeCell ref="C37:D37"/>
    <mergeCell ref="C39:D39"/>
    <mergeCell ref="C40:D40"/>
    <mergeCell ref="E239:E240"/>
    <mergeCell ref="F239:F240"/>
    <mergeCell ref="G239:G240"/>
    <mergeCell ref="H239:H240"/>
    <mergeCell ref="I239:I240"/>
    <mergeCell ref="E261:F261"/>
    <mergeCell ref="H261:I261"/>
    <mergeCell ref="D202:E202"/>
    <mergeCell ref="F202:G202"/>
    <mergeCell ref="H202:I202"/>
    <mergeCell ref="G211:H211"/>
    <mergeCell ref="G212:H212"/>
    <mergeCell ref="G213:H213"/>
    <mergeCell ref="G215:H215"/>
    <mergeCell ref="G218:H218"/>
    <mergeCell ref="D203:E203"/>
    <mergeCell ref="F203:G203"/>
    <mergeCell ref="H203:I203"/>
    <mergeCell ref="G209:H209"/>
    <mergeCell ref="G210:H210"/>
    <mergeCell ref="D194:E194"/>
    <mergeCell ref="F194:G194"/>
    <mergeCell ref="H194:I194"/>
    <mergeCell ref="J194:K194"/>
    <mergeCell ref="D195:E195"/>
    <mergeCell ref="F195:G195"/>
    <mergeCell ref="H195:I195"/>
    <mergeCell ref="J195:K195"/>
    <mergeCell ref="J202:K202"/>
    <mergeCell ref="D196:E196"/>
    <mergeCell ref="F196:G196"/>
    <mergeCell ref="H196:I196"/>
    <mergeCell ref="J196:K196"/>
    <mergeCell ref="D198:E198"/>
    <mergeCell ref="F198:G198"/>
    <mergeCell ref="H198:I198"/>
    <mergeCell ref="J198:K198"/>
    <mergeCell ref="D199:E199"/>
    <mergeCell ref="F199:G199"/>
    <mergeCell ref="H199:I199"/>
    <mergeCell ref="J199:K199"/>
    <mergeCell ref="B182:C182"/>
    <mergeCell ref="D182:E182"/>
    <mergeCell ref="F182:G182"/>
    <mergeCell ref="H182:I182"/>
    <mergeCell ref="J182:K182"/>
    <mergeCell ref="D193:E193"/>
    <mergeCell ref="F193:G193"/>
    <mergeCell ref="H193:I193"/>
    <mergeCell ref="J193:K193"/>
    <mergeCell ref="B180:C180"/>
    <mergeCell ref="D180:E180"/>
    <mergeCell ref="F180:G180"/>
    <mergeCell ref="H180:I180"/>
    <mergeCell ref="J180:K180"/>
    <mergeCell ref="B181:C181"/>
    <mergeCell ref="D181:E181"/>
    <mergeCell ref="F181:G181"/>
    <mergeCell ref="H181:I181"/>
    <mergeCell ref="J181:K181"/>
    <mergeCell ref="C158:D158"/>
    <mergeCell ref="F158:G158"/>
    <mergeCell ref="I158:J158"/>
    <mergeCell ref="B165:K165"/>
    <mergeCell ref="B166:K166"/>
    <mergeCell ref="B179:C179"/>
    <mergeCell ref="D179:E179"/>
    <mergeCell ref="F179:G179"/>
    <mergeCell ref="H179:I179"/>
    <mergeCell ref="J179:K179"/>
    <mergeCell ref="C167:D167"/>
    <mergeCell ref="F167:G167"/>
    <mergeCell ref="I167:J167"/>
    <mergeCell ref="C168:D168"/>
    <mergeCell ref="F168:G168"/>
    <mergeCell ref="I168:J168"/>
    <mergeCell ref="D104:E104"/>
    <mergeCell ref="D105:E105"/>
    <mergeCell ref="D107:E107"/>
    <mergeCell ref="D121:E121"/>
    <mergeCell ref="D122:E122"/>
    <mergeCell ref="D124:E124"/>
    <mergeCell ref="D125:E125"/>
    <mergeCell ref="D128:E128"/>
    <mergeCell ref="D129:E129"/>
    <mergeCell ref="D108:E108"/>
    <mergeCell ref="D111:E111"/>
    <mergeCell ref="D112:E112"/>
    <mergeCell ref="C71:D71"/>
    <mergeCell ref="H71:I71"/>
    <mergeCell ref="C73:D73"/>
    <mergeCell ref="H73:I73"/>
    <mergeCell ref="C74:D74"/>
    <mergeCell ref="H74:I74"/>
    <mergeCell ref="C77:D77"/>
    <mergeCell ref="H77:I77"/>
    <mergeCell ref="C78:D78"/>
    <mergeCell ref="H78:I78"/>
    <mergeCell ref="B67:B68"/>
    <mergeCell ref="C67:D68"/>
    <mergeCell ref="E67:E68"/>
    <mergeCell ref="H67:I67"/>
    <mergeCell ref="H68:I68"/>
    <mergeCell ref="C69:D69"/>
    <mergeCell ref="H69:I69"/>
    <mergeCell ref="C70:D70"/>
    <mergeCell ref="H70:I70"/>
    <mergeCell ref="G8:H8"/>
    <mergeCell ref="G9:H9"/>
    <mergeCell ref="G11:H11"/>
    <mergeCell ref="G12:H12"/>
    <mergeCell ref="G14:H14"/>
    <mergeCell ref="G15:H15"/>
    <mergeCell ref="G17:H17"/>
    <mergeCell ref="G18:H18"/>
    <mergeCell ref="G20:H20"/>
    <mergeCell ref="G21:H21"/>
    <mergeCell ref="G23:H23"/>
    <mergeCell ref="G27:H27"/>
    <mergeCell ref="G28:H28"/>
    <mergeCell ref="G30:H30"/>
    <mergeCell ref="G31:H31"/>
    <mergeCell ref="G33:H33"/>
    <mergeCell ref="G34:H34"/>
    <mergeCell ref="G36:H36"/>
    <mergeCell ref="G37:H37"/>
    <mergeCell ref="G39:H39"/>
    <mergeCell ref="A89:G89"/>
    <mergeCell ref="I89:M89"/>
    <mergeCell ref="A99:G99"/>
    <mergeCell ref="I99:M99"/>
    <mergeCell ref="A79:G79"/>
    <mergeCell ref="I79:M79"/>
    <mergeCell ref="G40:H40"/>
    <mergeCell ref="G42:H42"/>
    <mergeCell ref="G43:H43"/>
    <mergeCell ref="B50:C51"/>
    <mergeCell ref="D50:G51"/>
    <mergeCell ref="H50:I50"/>
    <mergeCell ref="B52:C53"/>
    <mergeCell ref="D52:G53"/>
    <mergeCell ref="H52:I52"/>
    <mergeCell ref="H53:I53"/>
    <mergeCell ref="B54:C54"/>
    <mergeCell ref="D54:E54"/>
    <mergeCell ref="F54:G54"/>
    <mergeCell ref="B55:C55"/>
    <mergeCell ref="D55:E55"/>
    <mergeCell ref="F55:G55"/>
    <mergeCell ref="C148:D148"/>
    <mergeCell ref="F148:G148"/>
    <mergeCell ref="C157:D157"/>
    <mergeCell ref="F157:G157"/>
    <mergeCell ref="I157:J157"/>
    <mergeCell ref="D134:E134"/>
    <mergeCell ref="D135:E135"/>
    <mergeCell ref="D137:E137"/>
    <mergeCell ref="D138:E138"/>
    <mergeCell ref="D141:E141"/>
    <mergeCell ref="D142:E142"/>
    <mergeCell ref="C147:D147"/>
    <mergeCell ref="F147:G147"/>
    <mergeCell ref="I147:J14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>
  <sheetPr codeName="Feuil76"/>
  <dimension ref="A1:K82"/>
  <sheetViews>
    <sheetView showGridLines="0" workbookViewId="0">
      <selection activeCell="A10" sqref="A10"/>
    </sheetView>
  </sheetViews>
  <sheetFormatPr baseColWidth="10" defaultRowHeight="12.75"/>
  <cols>
    <col min="1" max="1" width="85.83203125" customWidth="1"/>
    <col min="2" max="2" width="17" customWidth="1"/>
    <col min="11" max="11" width="19.83203125" customWidth="1"/>
  </cols>
  <sheetData>
    <row r="1" spans="1:5" ht="27" customHeight="1"/>
    <row r="2" spans="1:5" ht="30" customHeight="1">
      <c r="A2" s="151" t="s">
        <v>1135</v>
      </c>
      <c r="E2" s="995" t="s">
        <v>1156</v>
      </c>
    </row>
    <row r="3" spans="1:5" ht="30" customHeight="1">
      <c r="A3" s="994" t="s">
        <v>1136</v>
      </c>
      <c r="E3" s="700" t="s">
        <v>1157</v>
      </c>
    </row>
    <row r="4" spans="1:5" ht="30" customHeight="1">
      <c r="A4" s="994" t="s">
        <v>1137</v>
      </c>
      <c r="E4" s="700" t="s">
        <v>1158</v>
      </c>
    </row>
    <row r="5" spans="1:5" ht="30" customHeight="1">
      <c r="A5" s="994" t="s">
        <v>1138</v>
      </c>
      <c r="E5" s="700" t="s">
        <v>1159</v>
      </c>
    </row>
    <row r="6" spans="1:5" ht="30" customHeight="1">
      <c r="A6" s="994" t="s">
        <v>1139</v>
      </c>
      <c r="E6" s="700" t="s">
        <v>1171</v>
      </c>
    </row>
    <row r="7" spans="1:5" ht="30" customHeight="1">
      <c r="A7" s="994" t="s">
        <v>1140</v>
      </c>
      <c r="E7" s="700" t="s">
        <v>1172</v>
      </c>
    </row>
    <row r="8" spans="1:5" ht="30" customHeight="1">
      <c r="A8" s="994" t="s">
        <v>1141</v>
      </c>
      <c r="E8" s="700" t="s">
        <v>1160</v>
      </c>
    </row>
    <row r="9" spans="1:5" ht="30" customHeight="1">
      <c r="A9" s="994" t="s">
        <v>1142</v>
      </c>
      <c r="E9" s="996" t="s">
        <v>1161</v>
      </c>
    </row>
    <row r="10" spans="1:5" ht="30" customHeight="1">
      <c r="A10" s="994" t="s">
        <v>1143</v>
      </c>
      <c r="E10" s="997" t="s">
        <v>1162</v>
      </c>
    </row>
    <row r="11" spans="1:5" ht="30" customHeight="1">
      <c r="A11" s="994" t="s">
        <v>1144</v>
      </c>
      <c r="E11" s="997" t="s">
        <v>1163</v>
      </c>
    </row>
    <row r="12" spans="1:5" ht="30" customHeight="1">
      <c r="A12" s="994" t="s">
        <v>1145</v>
      </c>
      <c r="E12" s="997" t="s">
        <v>1164</v>
      </c>
    </row>
    <row r="13" spans="1:5" ht="30" customHeight="1">
      <c r="A13" s="994" t="s">
        <v>1146</v>
      </c>
      <c r="E13" s="997" t="s">
        <v>1165</v>
      </c>
    </row>
    <row r="14" spans="1:5" ht="30" customHeight="1">
      <c r="A14" s="994" t="s">
        <v>1147</v>
      </c>
      <c r="E14" s="700" t="s">
        <v>1166</v>
      </c>
    </row>
    <row r="15" spans="1:5" ht="30" customHeight="1">
      <c r="A15" s="994" t="s">
        <v>1148</v>
      </c>
      <c r="E15" s="700" t="s">
        <v>1167</v>
      </c>
    </row>
    <row r="16" spans="1:5" ht="30" customHeight="1">
      <c r="A16" s="994" t="s">
        <v>1149</v>
      </c>
      <c r="E16" s="700" t="s">
        <v>1168</v>
      </c>
    </row>
    <row r="17" spans="1:5" ht="30" customHeight="1">
      <c r="A17" s="994" t="s">
        <v>1150</v>
      </c>
      <c r="E17" s="700" t="s">
        <v>1169</v>
      </c>
    </row>
    <row r="18" spans="1:5" ht="30" customHeight="1">
      <c r="A18" s="994" t="s">
        <v>1151</v>
      </c>
      <c r="E18" s="700" t="s">
        <v>1170</v>
      </c>
    </row>
    <row r="19" spans="1:5" ht="30" customHeight="1">
      <c r="A19" s="994" t="s">
        <v>1152</v>
      </c>
    </row>
    <row r="20" spans="1:5" ht="30" customHeight="1">
      <c r="A20" s="994" t="s">
        <v>1153</v>
      </c>
    </row>
    <row r="21" spans="1:5" ht="30" customHeight="1">
      <c r="A21" s="994" t="s">
        <v>1154</v>
      </c>
    </row>
    <row r="22" spans="1:5" ht="30" customHeight="1">
      <c r="A22" s="401" t="s">
        <v>1155</v>
      </c>
    </row>
    <row r="23" spans="1:5" ht="30" customHeight="1"/>
    <row r="24" spans="1:5" ht="30" customHeight="1"/>
    <row r="25" spans="1:5" ht="24" customHeight="1"/>
    <row r="26" spans="1:5" ht="24" customHeight="1"/>
    <row r="27" spans="1:5" ht="24" customHeight="1"/>
    <row r="28" spans="1:5" ht="24" customHeight="1"/>
    <row r="29" spans="1:5" ht="24" customHeight="1"/>
    <row r="30" spans="1:5" ht="24" customHeight="1"/>
    <row r="31" spans="1:5" ht="24" customHeight="1"/>
    <row r="32" spans="1:5" ht="24" customHeight="1"/>
    <row r="33" spans="1:5" ht="24" customHeight="1"/>
    <row r="34" spans="1:5" ht="24" customHeight="1"/>
    <row r="35" spans="1:5" ht="41.25" customHeight="1"/>
    <row r="36" spans="1:5" ht="24" customHeight="1"/>
    <row r="37" spans="1:5" ht="12.95" customHeight="1" thickBot="1">
      <c r="A37" s="627"/>
      <c r="B37" s="627"/>
      <c r="C37" s="627"/>
      <c r="D37" s="627"/>
      <c r="E37" s="627"/>
    </row>
    <row r="38" spans="1:5" ht="13.5" customHeight="1" thickTop="1"/>
    <row r="39" spans="1:5" ht="24" customHeight="1"/>
    <row r="40" spans="1:5" ht="24" customHeight="1"/>
    <row r="41" spans="1:5" ht="24" customHeight="1"/>
    <row r="42" spans="1:5" ht="24" customHeight="1"/>
    <row r="43" spans="1:5" ht="24" customHeight="1"/>
    <row r="44" spans="1:5" ht="24" customHeight="1"/>
    <row r="45" spans="1:5" ht="24" customHeight="1"/>
    <row r="46" spans="1:5" ht="24" customHeight="1"/>
    <row r="47" spans="1:5" ht="24" customHeight="1"/>
    <row r="48" spans="1:5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1:11" ht="24" customHeight="1"/>
    <row r="66" spans="1:11" ht="24" customHeight="1"/>
    <row r="67" spans="1:11" ht="24" customHeight="1"/>
    <row r="68" spans="1:11" ht="24" customHeight="1"/>
    <row r="69" spans="1:11" ht="24" customHeight="1"/>
    <row r="70" spans="1:11" ht="24" customHeight="1"/>
    <row r="71" spans="1:11" ht="24" customHeight="1"/>
    <row r="72" spans="1:11" ht="24" customHeight="1"/>
    <row r="73" spans="1:11" ht="24" customHeight="1"/>
    <row r="74" spans="1:11" ht="24" customHeight="1"/>
    <row r="75" spans="1:11" ht="24" customHeight="1"/>
    <row r="76" spans="1:11" ht="24" customHeight="1"/>
    <row r="77" spans="1:11" ht="24" customHeight="1"/>
    <row r="78" spans="1:11" ht="24" customHeight="1"/>
    <row r="79" spans="1:11" ht="24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</sheetData>
  <printOptions horizontalCentered="1"/>
  <pageMargins left="0.39370078740157483" right="0.51181102362204722" top="0.39370078740157483" bottom="0.39370078740157483" header="0.31496062992125984" footer="0.31496062992125984"/>
  <pageSetup paperSize="9" scale="7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76</vt:i4>
      </vt:variant>
      <vt:variant>
        <vt:lpstr>Plages nommées</vt:lpstr>
      </vt:variant>
      <vt:variant>
        <vt:i4>62</vt:i4>
      </vt:variant>
    </vt:vector>
  </HeadingPairs>
  <TitlesOfParts>
    <vt:vector size="138" baseType="lpstr">
      <vt:lpstr>p1</vt:lpstr>
      <vt:lpstr>p2</vt:lpstr>
      <vt:lpstr>SOMp3</vt:lpstr>
      <vt:lpstr>p4</vt:lpstr>
      <vt:lpstr>cartep5</vt:lpstr>
      <vt:lpstr>PIR12p6-7</vt:lpstr>
      <vt:lpstr>PIR12 p8-9</vt:lpstr>
      <vt:lpstr>p10</vt:lpstr>
      <vt:lpstr>p11-12somR1</vt:lpstr>
      <vt:lpstr>cart1p13</vt:lpstr>
      <vt:lpstr>p14ccR1 </vt:lpstr>
      <vt:lpstr>p15--18socR1</vt:lpstr>
      <vt:lpstr>p19--26écoR1</vt:lpstr>
      <vt:lpstr>p27-28somR2</vt:lpstr>
      <vt:lpstr>cart2p29</vt:lpstr>
      <vt:lpstr>P30cc R2</vt:lpstr>
      <vt:lpstr>P31--34socR2</vt:lpstr>
      <vt:lpstr>P35--41écoR2</vt:lpstr>
      <vt:lpstr>p42</vt:lpstr>
      <vt:lpstr>p43-44somR3</vt:lpstr>
      <vt:lpstr>cart3P45</vt:lpstr>
      <vt:lpstr>p46ccR3</vt:lpstr>
      <vt:lpstr>p47--50socR3</vt:lpstr>
      <vt:lpstr>P51--56écoR3</vt:lpstr>
      <vt:lpstr>p57-58somR4</vt:lpstr>
      <vt:lpstr>cart4p59</vt:lpstr>
      <vt:lpstr>p60ccR4</vt:lpstr>
      <vt:lpstr>p61--64socR4</vt:lpstr>
      <vt:lpstr>p65--71écoR4</vt:lpstr>
      <vt:lpstr>p72</vt:lpstr>
      <vt:lpstr>p73-74somR5</vt:lpstr>
      <vt:lpstr>cart5 p75</vt:lpstr>
      <vt:lpstr>P76ccR5</vt:lpstr>
      <vt:lpstr>P77--80socR5</vt:lpstr>
      <vt:lpstr>P81--85écoR5</vt:lpstr>
      <vt:lpstr>p86</vt:lpstr>
      <vt:lpstr>p87-88somR6</vt:lpstr>
      <vt:lpstr>cart6 p89</vt:lpstr>
      <vt:lpstr>P90ccR6</vt:lpstr>
      <vt:lpstr>P91--94socR6</vt:lpstr>
      <vt:lpstr>P95--101écoR6</vt:lpstr>
      <vt:lpstr>p102</vt:lpstr>
      <vt:lpstr>p103-104somR7 </vt:lpstr>
      <vt:lpstr>cart7 p105</vt:lpstr>
      <vt:lpstr>p106ccR7</vt:lpstr>
      <vt:lpstr>p107--110socR7</vt:lpstr>
      <vt:lpstr>p111--117écoR7</vt:lpstr>
      <vt:lpstr>pV118</vt:lpstr>
      <vt:lpstr>p119-120somR8</vt:lpstr>
      <vt:lpstr>cart8 121</vt:lpstr>
      <vt:lpstr>p122ccR8</vt:lpstr>
      <vt:lpstr>p123--126socR8</vt:lpstr>
      <vt:lpstr>p127--131écoR8</vt:lpstr>
      <vt:lpstr>pV132</vt:lpstr>
      <vt:lpstr>p133-134somR9</vt:lpstr>
      <vt:lpstr>cart9p135</vt:lpstr>
      <vt:lpstr>P136ccR9</vt:lpstr>
      <vt:lpstr>P137--140socR9</vt:lpstr>
      <vt:lpstr>P141--146écoR9</vt:lpstr>
      <vt:lpstr>p147-148somR10</vt:lpstr>
      <vt:lpstr>cart10p149</vt:lpstr>
      <vt:lpstr>P150ccR10</vt:lpstr>
      <vt:lpstr>P151--153socR10</vt:lpstr>
      <vt:lpstr>P154--158écoR10</vt:lpstr>
      <vt:lpstr>p159-160somR11</vt:lpstr>
      <vt:lpstr>cart11p161</vt:lpstr>
      <vt:lpstr>P162ccR11</vt:lpstr>
      <vt:lpstr>P163--166socٌR11</vt:lpstr>
      <vt:lpstr>P167--171écoR11</vt:lpstr>
      <vt:lpstr>pV172</vt:lpstr>
      <vt:lpstr>p173-174somR12</vt:lpstr>
      <vt:lpstr>cart12p175</vt:lpstr>
      <vt:lpstr>P176ccR12</vt:lpstr>
      <vt:lpstr>P177--179socR12</vt:lpstr>
      <vt:lpstr>p180--184écoR12</vt:lpstr>
      <vt:lpstr>p185</vt:lpstr>
      <vt:lpstr>cart10p149!Zone_d_impression</vt:lpstr>
      <vt:lpstr>cart11p161!Zone_d_impression</vt:lpstr>
      <vt:lpstr>cart12p175!Zone_d_impression</vt:lpstr>
      <vt:lpstr>cart1p13!Zone_d_impression</vt:lpstr>
      <vt:lpstr>cart2p29!Zone_d_impression</vt:lpstr>
      <vt:lpstr>cart3P45!Zone_d_impression</vt:lpstr>
      <vt:lpstr>cart4p59!Zone_d_impression</vt:lpstr>
      <vt:lpstr>'cart5 p75'!Zone_d_impression</vt:lpstr>
      <vt:lpstr>'cart6 p89'!Zone_d_impression</vt:lpstr>
      <vt:lpstr>'cart7 p105'!Zone_d_impression</vt:lpstr>
      <vt:lpstr>'cart8 121'!Zone_d_impression</vt:lpstr>
      <vt:lpstr>cart9p135!Zone_d_impression</vt:lpstr>
      <vt:lpstr>'p103-104somR7 '!Zone_d_impression</vt:lpstr>
      <vt:lpstr>p106ccR7!Zone_d_impression</vt:lpstr>
      <vt:lpstr>'p107--110socR7'!Zone_d_impression</vt:lpstr>
      <vt:lpstr>'p111--117écoR7'!Zone_d_impression</vt:lpstr>
      <vt:lpstr>'p119-120somR8'!Zone_d_impression</vt:lpstr>
      <vt:lpstr>p122ccR8!Zone_d_impression</vt:lpstr>
      <vt:lpstr>'p123--126socR8'!Zone_d_impression</vt:lpstr>
      <vt:lpstr>'p127--131écoR8'!Zone_d_impression</vt:lpstr>
      <vt:lpstr>'p133-134somR9'!Zone_d_impression</vt:lpstr>
      <vt:lpstr>P136ccR9!Zone_d_impression</vt:lpstr>
      <vt:lpstr>'P137--140socR9'!Zone_d_impression</vt:lpstr>
      <vt:lpstr>'P141--146écoR9'!Zone_d_impression</vt:lpstr>
      <vt:lpstr>'p147-148somR10'!Zone_d_impression</vt:lpstr>
      <vt:lpstr>'p14ccR1 '!Zone_d_impression</vt:lpstr>
      <vt:lpstr>P150ccR10!Zone_d_impression</vt:lpstr>
      <vt:lpstr>'P151--153socR10'!Zone_d_impression</vt:lpstr>
      <vt:lpstr>'p15--18socR1'!Zone_d_impression</vt:lpstr>
      <vt:lpstr>'P154--158écoR10'!Zone_d_impression</vt:lpstr>
      <vt:lpstr>'p159-160somR11'!Zone_d_impression</vt:lpstr>
      <vt:lpstr>P162ccR11!Zone_d_impression</vt:lpstr>
      <vt:lpstr>'P163--166socٌR11'!Zone_d_impression</vt:lpstr>
      <vt:lpstr>'P167--171écoR11'!Zone_d_impression</vt:lpstr>
      <vt:lpstr>'p173-174somR12'!Zone_d_impression</vt:lpstr>
      <vt:lpstr>P176ccR12!Zone_d_impression</vt:lpstr>
      <vt:lpstr>'P177--179socR12'!Zone_d_impression</vt:lpstr>
      <vt:lpstr>'p180--184écoR12'!Zone_d_impression</vt:lpstr>
      <vt:lpstr>'p19--26écoR1'!Zone_d_impression</vt:lpstr>
      <vt:lpstr>'p27-28somR2'!Zone_d_impression</vt:lpstr>
      <vt:lpstr>'P30cc R2'!Zone_d_impression</vt:lpstr>
      <vt:lpstr>'P31--34socR2'!Zone_d_impression</vt:lpstr>
      <vt:lpstr>'P35--41écoR2'!Zone_d_impression</vt:lpstr>
      <vt:lpstr>'p43-44somR3'!Zone_d_impression</vt:lpstr>
      <vt:lpstr>p46ccR3!Zone_d_impression</vt:lpstr>
      <vt:lpstr>'p47--50socR3'!Zone_d_impression</vt:lpstr>
      <vt:lpstr>'P51--56écoR3'!Zone_d_impression</vt:lpstr>
      <vt:lpstr>'p57-58somR4'!Zone_d_impression</vt:lpstr>
      <vt:lpstr>p60ccR4!Zone_d_impression</vt:lpstr>
      <vt:lpstr>'p61--64socR4'!Zone_d_impression</vt:lpstr>
      <vt:lpstr>'p65--71écoR4'!Zone_d_impression</vt:lpstr>
      <vt:lpstr>'p73-74somR5'!Zone_d_impression</vt:lpstr>
      <vt:lpstr>P76ccR5!Zone_d_impression</vt:lpstr>
      <vt:lpstr>'P77--80socR5'!Zone_d_impression</vt:lpstr>
      <vt:lpstr>'P81--85écoR5'!Zone_d_impression</vt:lpstr>
      <vt:lpstr>'p87-88somR6'!Zone_d_impression</vt:lpstr>
      <vt:lpstr>P90ccR6!Zone_d_impression</vt:lpstr>
      <vt:lpstr>'P91--94socR6'!Zone_d_impression</vt:lpstr>
      <vt:lpstr>'P95--101écoR6'!Zone_d_impression</vt:lpstr>
      <vt:lpstr>'PIR12 p8-9'!Zone_d_impression</vt:lpstr>
      <vt:lpstr>'PIR12p6-7'!Zone_d_impression</vt:lpstr>
      <vt:lpstr>SOMp3!Zone_d_impression</vt:lpstr>
    </vt:vector>
  </TitlesOfParts>
  <Company>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kchbarrak</cp:lastModifiedBy>
  <cp:lastPrinted>2020-07-27T10:23:10Z</cp:lastPrinted>
  <dcterms:created xsi:type="dcterms:W3CDTF">2002-02-20T10:14:20Z</dcterms:created>
  <dcterms:modified xsi:type="dcterms:W3CDTF">2020-07-27T10:24:04Z</dcterms:modified>
</cp:coreProperties>
</file>