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9440" windowHeight="9990"/>
  </bookViews>
  <sheets>
    <sheet name="MCS2015" sheetId="1" r:id="rId1"/>
  </sheets>
  <calcPr calcId="125725"/>
</workbook>
</file>

<file path=xl/calcChain.xml><?xml version="1.0" encoding="utf-8"?>
<calcChain xmlns="http://schemas.openxmlformats.org/spreadsheetml/2006/main">
  <c r="DF43" i="1"/>
  <c r="DC5"/>
  <c r="DC6"/>
  <c r="DC7"/>
  <c r="DC8"/>
  <c r="DC9"/>
  <c r="DC10"/>
  <c r="DC11"/>
  <c r="DC12"/>
  <c r="DC13"/>
  <c r="DC14"/>
  <c r="DC15"/>
  <c r="DC16"/>
  <c r="DC17"/>
  <c r="DC18"/>
  <c r="DC19"/>
  <c r="DC20"/>
  <c r="DC21"/>
  <c r="DC22"/>
  <c r="DC23"/>
  <c r="DC24"/>
  <c r="DC25"/>
  <c r="DC26"/>
  <c r="DC27"/>
  <c r="DC28"/>
  <c r="DC29"/>
  <c r="DC30"/>
  <c r="DC31"/>
  <c r="DC32"/>
  <c r="DC33"/>
  <c r="DC34"/>
  <c r="DC35"/>
  <c r="DC36"/>
  <c r="DC37"/>
  <c r="DC38"/>
  <c r="DC39"/>
  <c r="DC40"/>
  <c r="DC41"/>
  <c r="DC42"/>
  <c r="DC4"/>
  <c r="DC3"/>
  <c r="DC43" s="1"/>
  <c r="AQ45"/>
  <c r="AQ46"/>
  <c r="AQ47"/>
  <c r="AQ48"/>
  <c r="AQ49"/>
  <c r="AQ50"/>
  <c r="AQ51"/>
  <c r="AQ52"/>
  <c r="AQ53"/>
  <c r="AQ54"/>
  <c r="AQ55"/>
  <c r="AQ56"/>
  <c r="AQ57"/>
  <c r="AQ58"/>
  <c r="AQ59"/>
  <c r="AQ60"/>
  <c r="AQ61"/>
  <c r="AQ62"/>
  <c r="AQ63"/>
  <c r="AQ64"/>
  <c r="AQ65"/>
  <c r="AQ66"/>
  <c r="AQ67"/>
  <c r="AQ68"/>
  <c r="AQ69"/>
  <c r="AQ70"/>
  <c r="AQ71"/>
  <c r="AQ72"/>
  <c r="AQ73"/>
  <c r="AQ74"/>
  <c r="AQ75"/>
  <c r="AQ76"/>
  <c r="AQ77"/>
  <c r="AQ78"/>
  <c r="AQ79"/>
  <c r="AQ80"/>
  <c r="AQ81"/>
  <c r="AQ82"/>
  <c r="AQ83"/>
  <c r="AQ44"/>
  <c r="CX106" l="1"/>
  <c r="CY106"/>
  <c r="CZ106"/>
  <c r="DA106"/>
  <c r="CW106"/>
  <c r="DB102"/>
  <c r="DB103"/>
  <c r="DB104"/>
  <c r="DB105"/>
  <c r="DB101"/>
  <c r="DB106" l="1"/>
  <c r="CV98"/>
  <c r="CL94"/>
  <c r="CM94"/>
  <c r="CN94"/>
  <c r="CO94"/>
  <c r="CK94"/>
  <c r="CP90"/>
  <c r="CP91"/>
  <c r="CP92"/>
  <c r="CP93"/>
  <c r="CP89"/>
  <c r="AQ116" l="1"/>
  <c r="DK43"/>
  <c r="DH43"/>
  <c r="CZ43"/>
  <c r="DA43"/>
  <c r="AS43"/>
  <c r="AT43"/>
  <c r="AU43"/>
  <c r="AV43"/>
  <c r="AW43"/>
  <c r="AX43"/>
  <c r="AY43"/>
  <c r="AZ43"/>
  <c r="BA43"/>
  <c r="BB43"/>
  <c r="BC43"/>
  <c r="BD43"/>
  <c r="BE43"/>
  <c r="BF43"/>
  <c r="BG43"/>
  <c r="BH43"/>
  <c r="BI43"/>
  <c r="BJ43"/>
  <c r="BK43"/>
  <c r="BL43"/>
  <c r="BM43"/>
  <c r="BN43"/>
  <c r="BO43"/>
  <c r="BP43"/>
  <c r="BQ43"/>
  <c r="BR43"/>
  <c r="BS43"/>
  <c r="BT43"/>
  <c r="BU43"/>
  <c r="BV43"/>
  <c r="BW43"/>
  <c r="BX43"/>
  <c r="BY43"/>
  <c r="BZ43"/>
  <c r="CA43"/>
  <c r="CB43"/>
  <c r="CC43"/>
  <c r="CD43"/>
  <c r="CE43"/>
  <c r="AR43"/>
  <c r="D43"/>
  <c r="DL112" l="1"/>
  <c r="DJ112" l="1"/>
  <c r="DJ118" s="1"/>
  <c r="CS100"/>
  <c r="CJ89"/>
  <c r="CK95" s="1"/>
  <c r="DI43"/>
  <c r="DI118" s="1"/>
  <c r="AQ91"/>
  <c r="CV116"/>
  <c r="CP116"/>
  <c r="DH114"/>
  <c r="DM114" s="1"/>
  <c r="DH113"/>
  <c r="DM113" s="1"/>
  <c r="DG112"/>
  <c r="DF112"/>
  <c r="DE112"/>
  <c r="DD112"/>
  <c r="DC112"/>
  <c r="DH111"/>
  <c r="DH110"/>
  <c r="DH109"/>
  <c r="DH108"/>
  <c r="DH107"/>
  <c r="DK100"/>
  <c r="CU100"/>
  <c r="CR100"/>
  <c r="CV99"/>
  <c r="CV97"/>
  <c r="CQ100"/>
  <c r="CV96"/>
  <c r="CV95"/>
  <c r="DK94"/>
  <c r="CI94"/>
  <c r="CH94"/>
  <c r="CH118" s="1"/>
  <c r="CG94"/>
  <c r="CG118" s="1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H94"/>
  <c r="G94"/>
  <c r="F94"/>
  <c r="E94"/>
  <c r="D94"/>
  <c r="C94"/>
  <c r="CJ93"/>
  <c r="CO99" s="1"/>
  <c r="CJ92"/>
  <c r="CN98" s="1"/>
  <c r="CJ91"/>
  <c r="CJ90"/>
  <c r="CL96" s="1"/>
  <c r="CD88"/>
  <c r="CC88"/>
  <c r="CB88"/>
  <c r="CA88"/>
  <c r="BZ88"/>
  <c r="BY88"/>
  <c r="BX88"/>
  <c r="BW88"/>
  <c r="BV88"/>
  <c r="BU88"/>
  <c r="BT88"/>
  <c r="BS88"/>
  <c r="BR88"/>
  <c r="BQ88"/>
  <c r="BP88"/>
  <c r="BO88"/>
  <c r="BN88"/>
  <c r="BM88"/>
  <c r="BL88"/>
  <c r="BK88"/>
  <c r="BJ88"/>
  <c r="BI88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CF87"/>
  <c r="DM87" s="1"/>
  <c r="CF86"/>
  <c r="DM86" s="1"/>
  <c r="CF85"/>
  <c r="DM85" s="1"/>
  <c r="AP84"/>
  <c r="AO84"/>
  <c r="AN84"/>
  <c r="AM84"/>
  <c r="AL84"/>
  <c r="AK84"/>
  <c r="AJ84"/>
  <c r="AI84"/>
  <c r="AH84"/>
  <c r="AG84"/>
  <c r="AF84"/>
  <c r="AE84"/>
  <c r="AD84"/>
  <c r="AC84"/>
  <c r="AB84"/>
  <c r="AA84"/>
  <c r="Z84"/>
  <c r="Y84"/>
  <c r="X84"/>
  <c r="W84"/>
  <c r="V84"/>
  <c r="U84"/>
  <c r="T84"/>
  <c r="S84"/>
  <c r="R84"/>
  <c r="Q84"/>
  <c r="P84"/>
  <c r="O84"/>
  <c r="N84"/>
  <c r="M84"/>
  <c r="L84"/>
  <c r="K84"/>
  <c r="J84"/>
  <c r="I84"/>
  <c r="H84"/>
  <c r="G84"/>
  <c r="F84"/>
  <c r="E84"/>
  <c r="D84"/>
  <c r="C84"/>
  <c r="DM83"/>
  <c r="DM82"/>
  <c r="DM81"/>
  <c r="DM80"/>
  <c r="DM79"/>
  <c r="DM78"/>
  <c r="DM77"/>
  <c r="DM76"/>
  <c r="DM75"/>
  <c r="DM74"/>
  <c r="DM73"/>
  <c r="DM72"/>
  <c r="DM71"/>
  <c r="DM70"/>
  <c r="DM69"/>
  <c r="DM68"/>
  <c r="DM67"/>
  <c r="DM66"/>
  <c r="DM65"/>
  <c r="DM64"/>
  <c r="DM63"/>
  <c r="DM62"/>
  <c r="DM61"/>
  <c r="DM60"/>
  <c r="DM59"/>
  <c r="DM58"/>
  <c r="DM57"/>
  <c r="DM56"/>
  <c r="DM55"/>
  <c r="DM54"/>
  <c r="DM53"/>
  <c r="DM52"/>
  <c r="DM51"/>
  <c r="DM50"/>
  <c r="DM49"/>
  <c r="DM48"/>
  <c r="DM47"/>
  <c r="DM46"/>
  <c r="DM45"/>
  <c r="DM44"/>
  <c r="CY43"/>
  <c r="CE118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E43"/>
  <c r="C43"/>
  <c r="DB42"/>
  <c r="CF42"/>
  <c r="DB41"/>
  <c r="CF41"/>
  <c r="DB40"/>
  <c r="CF40"/>
  <c r="DB39"/>
  <c r="CF39"/>
  <c r="DB38"/>
  <c r="CF38"/>
  <c r="DB37"/>
  <c r="CF37"/>
  <c r="DB36"/>
  <c r="CF36"/>
  <c r="DB35"/>
  <c r="CF35"/>
  <c r="DB34"/>
  <c r="CF34"/>
  <c r="DB33"/>
  <c r="CF33"/>
  <c r="DB32"/>
  <c r="CF32"/>
  <c r="DB31"/>
  <c r="CF31"/>
  <c r="DB30"/>
  <c r="CF30"/>
  <c r="DB29"/>
  <c r="CF29"/>
  <c r="DB28"/>
  <c r="CF28"/>
  <c r="DB27"/>
  <c r="CF27"/>
  <c r="DB26"/>
  <c r="CF26"/>
  <c r="DB25"/>
  <c r="CF25"/>
  <c r="DB24"/>
  <c r="CF24"/>
  <c r="DB23"/>
  <c r="CF23"/>
  <c r="DB22"/>
  <c r="CF22"/>
  <c r="DB21"/>
  <c r="CF21"/>
  <c r="DB20"/>
  <c r="CF20"/>
  <c r="DB19"/>
  <c r="CF19"/>
  <c r="DB18"/>
  <c r="CF18"/>
  <c r="DB17"/>
  <c r="CF17"/>
  <c r="DB16"/>
  <c r="CF16"/>
  <c r="DB15"/>
  <c r="CF15"/>
  <c r="DB14"/>
  <c r="CF14"/>
  <c r="DB13"/>
  <c r="CF13"/>
  <c r="DB12"/>
  <c r="CF12"/>
  <c r="DB11"/>
  <c r="CF11"/>
  <c r="DB10"/>
  <c r="CF10"/>
  <c r="DB9"/>
  <c r="CF9"/>
  <c r="DB8"/>
  <c r="CF8"/>
  <c r="DB7"/>
  <c r="CF7"/>
  <c r="DB6"/>
  <c r="CF6"/>
  <c r="DB5"/>
  <c r="CF5"/>
  <c r="DB4"/>
  <c r="CF4"/>
  <c r="DB3"/>
  <c r="CF3"/>
  <c r="DB43" l="1"/>
  <c r="CM97"/>
  <c r="AQ43"/>
  <c r="DK117"/>
  <c r="DM117" s="1"/>
  <c r="CS103"/>
  <c r="DM34"/>
  <c r="DC118"/>
  <c r="G118"/>
  <c r="K118"/>
  <c r="O118"/>
  <c r="S118"/>
  <c r="W118"/>
  <c r="AA118"/>
  <c r="AE118"/>
  <c r="AI118"/>
  <c r="AM118"/>
  <c r="DH112"/>
  <c r="AQ84"/>
  <c r="DM84" s="1"/>
  <c r="E118"/>
  <c r="I118"/>
  <c r="M118"/>
  <c r="Q118"/>
  <c r="U118"/>
  <c r="Y118"/>
  <c r="AC118"/>
  <c r="AG118"/>
  <c r="AK118"/>
  <c r="AO118"/>
  <c r="DM90"/>
  <c r="DM7"/>
  <c r="DM11"/>
  <c r="DM13"/>
  <c r="DM15"/>
  <c r="DM17"/>
  <c r="DM35"/>
  <c r="DM37"/>
  <c r="DM39"/>
  <c r="DM41"/>
  <c r="DM19"/>
  <c r="DM23"/>
  <c r="DM25"/>
  <c r="DM33"/>
  <c r="DM5"/>
  <c r="DM9"/>
  <c r="DM21"/>
  <c r="DM4"/>
  <c r="DM10"/>
  <c r="DM12"/>
  <c r="DM14"/>
  <c r="DM16"/>
  <c r="DM18"/>
  <c r="DM20"/>
  <c r="DM26"/>
  <c r="DM28"/>
  <c r="DM30"/>
  <c r="DM32"/>
  <c r="AU118"/>
  <c r="AY118"/>
  <c r="BC118"/>
  <c r="BG118"/>
  <c r="BK118"/>
  <c r="BO118"/>
  <c r="BS118"/>
  <c r="BW118"/>
  <c r="CA118"/>
  <c r="AT118"/>
  <c r="AX118"/>
  <c r="BB118"/>
  <c r="BF118"/>
  <c r="BJ118"/>
  <c r="BN118"/>
  <c r="BR118"/>
  <c r="BV118"/>
  <c r="BZ118"/>
  <c r="CD118"/>
  <c r="AR118"/>
  <c r="AV118"/>
  <c r="AZ118"/>
  <c r="BD118"/>
  <c r="BH118"/>
  <c r="BL118"/>
  <c r="BP118"/>
  <c r="BT118"/>
  <c r="BX118"/>
  <c r="CB118"/>
  <c r="AS118"/>
  <c r="AW118"/>
  <c r="BA118"/>
  <c r="BE118"/>
  <c r="BI118"/>
  <c r="BM118"/>
  <c r="BQ118"/>
  <c r="BU118"/>
  <c r="BY118"/>
  <c r="CC118"/>
  <c r="DM36"/>
  <c r="DM38"/>
  <c r="DM40"/>
  <c r="DM42"/>
  <c r="F118"/>
  <c r="J118"/>
  <c r="N118"/>
  <c r="R118"/>
  <c r="V118"/>
  <c r="Z118"/>
  <c r="AD118"/>
  <c r="AH118"/>
  <c r="AL118"/>
  <c r="AP118"/>
  <c r="DM3"/>
  <c r="DM27"/>
  <c r="DM29"/>
  <c r="DM31"/>
  <c r="DM116"/>
  <c r="DM93"/>
  <c r="CP94"/>
  <c r="CO100"/>
  <c r="CO118" s="1"/>
  <c r="CP98"/>
  <c r="CP96"/>
  <c r="CR102" s="1"/>
  <c r="CK100"/>
  <c r="CK118" s="1"/>
  <c r="CP97"/>
  <c r="DM97" s="1"/>
  <c r="DM91"/>
  <c r="CJ94"/>
  <c r="CJ118" s="1"/>
  <c r="DM92"/>
  <c r="CF88"/>
  <c r="DM88" s="1"/>
  <c r="DM6"/>
  <c r="DM8"/>
  <c r="DM22"/>
  <c r="DM24"/>
  <c r="D118"/>
  <c r="H118"/>
  <c r="L118"/>
  <c r="P118"/>
  <c r="T118"/>
  <c r="X118"/>
  <c r="AB118"/>
  <c r="AF118"/>
  <c r="AJ118"/>
  <c r="AN118"/>
  <c r="AQ94"/>
  <c r="CV100"/>
  <c r="C118"/>
  <c r="CI118"/>
  <c r="CF43"/>
  <c r="DM89"/>
  <c r="CT100"/>
  <c r="DK118" l="1"/>
  <c r="CT104"/>
  <c r="CL100"/>
  <c r="CL118" s="1"/>
  <c r="CN100"/>
  <c r="CN118" s="1"/>
  <c r="AQ118"/>
  <c r="CP95"/>
  <c r="CP99"/>
  <c r="CU105" s="1"/>
  <c r="CU92" s="1"/>
  <c r="CS106"/>
  <c r="CS118" s="1"/>
  <c r="CM100"/>
  <c r="CM118" s="1"/>
  <c r="CF118"/>
  <c r="DM94"/>
  <c r="CR106"/>
  <c r="CR118" s="1"/>
  <c r="CV102"/>
  <c r="DM96"/>
  <c r="DM98"/>
  <c r="DM43"/>
  <c r="DM95" l="1"/>
  <c r="CQ101"/>
  <c r="CQ106" s="1"/>
  <c r="DM99"/>
  <c r="CP100"/>
  <c r="DM100" s="1"/>
  <c r="CV103"/>
  <c r="DM103" s="1"/>
  <c r="CT106"/>
  <c r="CT118" s="1"/>
  <c r="CZ110"/>
  <c r="CV104"/>
  <c r="DM104" s="1"/>
  <c r="CX108"/>
  <c r="DM102"/>
  <c r="CU106"/>
  <c r="CU118" s="1"/>
  <c r="CV105"/>
  <c r="CV101" l="1"/>
  <c r="CW107" s="1"/>
  <c r="CP118"/>
  <c r="CY109"/>
  <c r="DE118" s="1"/>
  <c r="CV106"/>
  <c r="CQ118"/>
  <c r="DA111"/>
  <c r="DM105"/>
  <c r="CX112"/>
  <c r="CX118" s="1"/>
  <c r="DB108"/>
  <c r="DM108" s="1"/>
  <c r="DB110"/>
  <c r="DM110" s="1"/>
  <c r="CZ112"/>
  <c r="CZ118" s="1"/>
  <c r="DF118"/>
  <c r="DM101" l="1"/>
  <c r="CY112"/>
  <c r="CY118" s="1"/>
  <c r="DB109"/>
  <c r="DM109" s="1"/>
  <c r="DG118"/>
  <c r="DB111"/>
  <c r="DM111" s="1"/>
  <c r="DA112"/>
  <c r="DA118" s="1"/>
  <c r="CV118"/>
  <c r="DM106"/>
  <c r="DD118"/>
  <c r="DB107"/>
  <c r="CW112"/>
  <c r="CW118" s="1"/>
  <c r="DH115" l="1"/>
  <c r="DL115" s="1"/>
  <c r="DL118" s="1"/>
  <c r="DB112"/>
  <c r="DM112" s="1"/>
  <c r="DM107"/>
  <c r="DH118" l="1"/>
  <c r="DM115"/>
  <c r="DB118"/>
</calcChain>
</file>

<file path=xl/sharedStrings.xml><?xml version="1.0" encoding="utf-8"?>
<sst xmlns="http://schemas.openxmlformats.org/spreadsheetml/2006/main" count="251" uniqueCount="70">
  <si>
    <t>Biens et services</t>
  </si>
  <si>
    <t>Production</t>
  </si>
  <si>
    <t>Exploitation</t>
  </si>
  <si>
    <t>Affectation des revenus primaires</t>
  </si>
  <si>
    <t>Distribution secondaire du revenu</t>
  </si>
  <si>
    <t>Utilisation du revenu</t>
  </si>
  <si>
    <t>Capital</t>
  </si>
  <si>
    <t>FBCF</t>
  </si>
  <si>
    <t>Financier</t>
  </si>
  <si>
    <t>Reste du monde</t>
  </si>
  <si>
    <t>Total général</t>
  </si>
  <si>
    <t>A00</t>
  </si>
  <si>
    <t>B05</t>
  </si>
  <si>
    <t>C01</t>
  </si>
  <si>
    <t>C02</t>
  </si>
  <si>
    <t>C03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</si>
  <si>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</si>
  <si>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</si>
  <si>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</si>
  <si>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</si>
  <si>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</si>
  <si>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</si>
  <si>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</si>
  <si>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</si>
  <si>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</si>
  <si>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</si>
  <si>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</si>
  <si>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</si>
  <si>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</si>
  <si>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</si>
  <si>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</si>
  <si>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</si>
  <si>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</si>
  <si>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</si>
  <si>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</si>
  <si>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</si>
  <si>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</si>
  <si>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</si>
  <si>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</si>
  <si>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E00</t>
  </si>
  <si>
    <t>F45</t>
  </si>
  <si>
    <t>G00</t>
  </si>
  <si>
    <t>H55</t>
  </si>
  <si>
    <t>I01</t>
  </si>
  <si>
    <t>I02</t>
  </si>
  <si>
    <t>J00</t>
  </si>
  <si>
    <t>K00</t>
  </si>
  <si>
    <t>L75</t>
  </si>
  <si>
    <t>MN0</t>
  </si>
  <si>
    <t>OP0</t>
  </si>
  <si>
    <t>TRO</t>
  </si>
  <si>
    <t>Total</t>
  </si>
  <si>
    <t>R.salariés</t>
  </si>
  <si>
    <t>EBE</t>
  </si>
  <si>
    <t>Autr.I-sub</t>
  </si>
  <si>
    <t>S11</t>
  </si>
  <si>
    <t>S12</t>
  </si>
  <si>
    <t>S13</t>
  </si>
  <si>
    <t>S14</t>
  </si>
  <si>
    <t>S15</t>
  </si>
  <si>
    <t>Besoin. fin</t>
  </si>
  <si>
    <t>courant</t>
  </si>
  <si>
    <t>capital</t>
  </si>
  <si>
    <t>Biens et service</t>
  </si>
  <si>
    <t>Autr I -sub</t>
  </si>
  <si>
    <t>Affactation du revenu primaire</t>
  </si>
  <si>
    <t>AN2</t>
  </si>
  <si>
    <t>Cap.fin</t>
  </si>
  <si>
    <t>RDM</t>
  </si>
  <si>
    <t>Courant</t>
  </si>
</sst>
</file>

<file path=xl/styles.xml><?xml version="1.0" encoding="utf-8"?>
<styleSheet xmlns="http://schemas.openxmlformats.org/spreadsheetml/2006/main">
  <numFmts count="1">
    <numFmt numFmtId="164" formatCode="#,###"/>
  </numFmts>
  <fonts count="7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name val="Times New Roman"/>
      <family val="1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0" xfId="0" applyFont="1"/>
    <xf numFmtId="3" fontId="2" fillId="0" borderId="7" xfId="0" applyNumberFormat="1" applyFont="1" applyFill="1" applyBorder="1"/>
    <xf numFmtId="0" fontId="2" fillId="0" borderId="7" xfId="0" applyFont="1" applyBorder="1"/>
    <xf numFmtId="3" fontId="2" fillId="0" borderId="8" xfId="0" applyNumberFormat="1" applyFont="1" applyFill="1" applyBorder="1" applyAlignment="1">
      <alignment horizontal="center" vertical="center"/>
    </xf>
    <xf numFmtId="3" fontId="2" fillId="0" borderId="9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3" fontId="2" fillId="0" borderId="10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/>
    <xf numFmtId="0" fontId="2" fillId="0" borderId="6" xfId="0" applyFont="1" applyBorder="1"/>
    <xf numFmtId="0" fontId="2" fillId="0" borderId="7" xfId="0" applyFont="1" applyBorder="1" applyAlignment="1">
      <alignment vertical="center"/>
    </xf>
    <xf numFmtId="0" fontId="1" fillId="0" borderId="12" xfId="0" applyFont="1" applyBorder="1"/>
    <xf numFmtId="0" fontId="2" fillId="0" borderId="5" xfId="0" applyFont="1" applyBorder="1"/>
    <xf numFmtId="164" fontId="1" fillId="0" borderId="13" xfId="0" applyNumberFormat="1" applyFont="1" applyBorder="1"/>
    <xf numFmtId="0" fontId="1" fillId="0" borderId="6" xfId="0" applyFont="1" applyBorder="1"/>
    <xf numFmtId="0" fontId="2" fillId="0" borderId="9" xfId="0" applyFont="1" applyBorder="1"/>
    <xf numFmtId="0" fontId="1" fillId="0" borderId="5" xfId="0" applyFont="1" applyBorder="1"/>
    <xf numFmtId="0" fontId="2" fillId="0" borderId="12" xfId="0" applyFont="1" applyBorder="1"/>
    <xf numFmtId="3" fontId="2" fillId="0" borderId="15" xfId="0" applyNumberFormat="1" applyFont="1" applyBorder="1"/>
    <xf numFmtId="164" fontId="3" fillId="0" borderId="16" xfId="0" applyNumberFormat="1" applyFont="1" applyBorder="1"/>
    <xf numFmtId="3" fontId="2" fillId="0" borderId="14" xfId="0" applyNumberFormat="1" applyFont="1" applyBorder="1"/>
    <xf numFmtId="0" fontId="1" fillId="0" borderId="0" xfId="0" applyFont="1" applyBorder="1"/>
    <xf numFmtId="0" fontId="2" fillId="0" borderId="10" xfId="0" applyFont="1" applyBorder="1"/>
    <xf numFmtId="0" fontId="1" fillId="0" borderId="8" xfId="0" applyFont="1" applyBorder="1"/>
    <xf numFmtId="0" fontId="1" fillId="0" borderId="10" xfId="0" applyFont="1" applyBorder="1"/>
    <xf numFmtId="0" fontId="2" fillId="0" borderId="0" xfId="0" applyFont="1" applyBorder="1"/>
    <xf numFmtId="164" fontId="0" fillId="0" borderId="17" xfId="0" applyNumberFormat="1" applyBorder="1"/>
    <xf numFmtId="0" fontId="1" fillId="0" borderId="18" xfId="0" applyFont="1" applyBorder="1"/>
    <xf numFmtId="0" fontId="1" fillId="0" borderId="13" xfId="0" applyFont="1" applyBorder="1"/>
    <xf numFmtId="164" fontId="1" fillId="0" borderId="0" xfId="0" applyNumberFormat="1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164" fontId="2" fillId="0" borderId="1" xfId="0" applyNumberFormat="1" applyFont="1" applyBorder="1"/>
    <xf numFmtId="164" fontId="2" fillId="0" borderId="23" xfId="0" applyNumberFormat="1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3" fontId="2" fillId="0" borderId="2" xfId="0" applyNumberFormat="1" applyFont="1" applyBorder="1"/>
    <xf numFmtId="3" fontId="2" fillId="0" borderId="20" xfId="0" applyNumberFormat="1" applyFont="1" applyBorder="1"/>
    <xf numFmtId="3" fontId="2" fillId="0" borderId="7" xfId="0" applyNumberFormat="1" applyFont="1" applyBorder="1"/>
    <xf numFmtId="0" fontId="2" fillId="0" borderId="0" xfId="0" applyFont="1"/>
    <xf numFmtId="3" fontId="2" fillId="0" borderId="5" xfId="0" applyNumberFormat="1" applyFont="1" applyFill="1" applyBorder="1" applyAlignment="1">
      <alignment horizontal="center" vertical="center"/>
    </xf>
    <xf numFmtId="164" fontId="2" fillId="0" borderId="14" xfId="0" applyNumberFormat="1" applyFont="1" applyBorder="1"/>
    <xf numFmtId="3" fontId="1" fillId="0" borderId="0" xfId="0" applyNumberFormat="1" applyFont="1"/>
    <xf numFmtId="0" fontId="1" fillId="0" borderId="4" xfId="0" applyFont="1" applyBorder="1"/>
    <xf numFmtId="0" fontId="2" fillId="0" borderId="8" xfId="0" applyFont="1" applyBorder="1"/>
    <xf numFmtId="3" fontId="1" fillId="0" borderId="9" xfId="0" applyNumberFormat="1" applyFont="1" applyBorder="1"/>
    <xf numFmtId="0" fontId="1" fillId="0" borderId="9" xfId="0" applyFont="1" applyBorder="1"/>
    <xf numFmtId="3" fontId="2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/>
    <xf numFmtId="0" fontId="1" fillId="0" borderId="11" xfId="0" applyFont="1" applyBorder="1"/>
    <xf numFmtId="164" fontId="2" fillId="0" borderId="5" xfId="0" applyNumberFormat="1" applyFont="1" applyBorder="1"/>
    <xf numFmtId="164" fontId="1" fillId="0" borderId="25" xfId="0" applyNumberFormat="1" applyFont="1" applyBorder="1"/>
    <xf numFmtId="164" fontId="1" fillId="0" borderId="26" xfId="0" applyNumberFormat="1" applyFont="1" applyBorder="1"/>
    <xf numFmtId="164" fontId="2" fillId="0" borderId="10" xfId="0" applyNumberFormat="1" applyFont="1" applyBorder="1"/>
    <xf numFmtId="3" fontId="1" fillId="0" borderId="0" xfId="0" applyNumberFormat="1" applyFont="1" applyBorder="1"/>
    <xf numFmtId="164" fontId="2" fillId="0" borderId="19" xfId="0" applyNumberFormat="1" applyFont="1" applyBorder="1"/>
    <xf numFmtId="164" fontId="1" fillId="0" borderId="29" xfId="0" applyNumberFormat="1" applyFont="1" applyBorder="1"/>
    <xf numFmtId="164" fontId="1" fillId="0" borderId="30" xfId="0" applyNumberFormat="1" applyFont="1" applyBorder="1"/>
    <xf numFmtId="164" fontId="4" fillId="0" borderId="30" xfId="0" applyNumberFormat="1" applyFont="1" applyBorder="1"/>
    <xf numFmtId="0" fontId="2" fillId="0" borderId="11" xfId="0" applyFont="1" applyBorder="1"/>
    <xf numFmtId="164" fontId="2" fillId="0" borderId="11" xfId="0" applyNumberFormat="1" applyFont="1" applyBorder="1"/>
    <xf numFmtId="164" fontId="2" fillId="0" borderId="32" xfId="0" applyNumberFormat="1" applyFont="1" applyBorder="1"/>
    <xf numFmtId="0" fontId="1" fillId="0" borderId="7" xfId="0" applyFont="1" applyBorder="1"/>
    <xf numFmtId="3" fontId="2" fillId="0" borderId="4" xfId="0" applyNumberFormat="1" applyFont="1" applyBorder="1"/>
    <xf numFmtId="0" fontId="1" fillId="0" borderId="34" xfId="0" applyFont="1" applyBorder="1"/>
    <xf numFmtId="0" fontId="1" fillId="0" borderId="35" xfId="0" applyFont="1" applyBorder="1"/>
    <xf numFmtId="0" fontId="2" fillId="0" borderId="36" xfId="0" applyFont="1" applyBorder="1"/>
    <xf numFmtId="0" fontId="1" fillId="0" borderId="25" xfId="0" applyFont="1" applyBorder="1"/>
    <xf numFmtId="0" fontId="1" fillId="0" borderId="26" xfId="0" applyFont="1" applyBorder="1"/>
    <xf numFmtId="0" fontId="1" fillId="0" borderId="37" xfId="0" applyFont="1" applyBorder="1"/>
    <xf numFmtId="0" fontId="1" fillId="0" borderId="14" xfId="0" applyFont="1" applyBorder="1"/>
    <xf numFmtId="3" fontId="2" fillId="0" borderId="0" xfId="0" applyNumberFormat="1" applyFont="1"/>
    <xf numFmtId="3" fontId="2" fillId="0" borderId="9" xfId="0" applyNumberFormat="1" applyFont="1" applyBorder="1"/>
    <xf numFmtId="0" fontId="1" fillId="0" borderId="28" xfId="0" applyFont="1" applyBorder="1"/>
    <xf numFmtId="0" fontId="1" fillId="0" borderId="38" xfId="0" applyFont="1" applyBorder="1"/>
    <xf numFmtId="0" fontId="1" fillId="0" borderId="39" xfId="0" applyFont="1" applyBorder="1"/>
    <xf numFmtId="0" fontId="1" fillId="0" borderId="40" xfId="0" applyFont="1" applyBorder="1"/>
    <xf numFmtId="3" fontId="1" fillId="0" borderId="18" xfId="0" applyNumberFormat="1" applyFont="1" applyBorder="1"/>
    <xf numFmtId="0" fontId="1" fillId="0" borderId="41" xfId="0" applyFont="1" applyBorder="1"/>
    <xf numFmtId="0" fontId="1" fillId="0" borderId="22" xfId="0" applyFont="1" applyBorder="1"/>
    <xf numFmtId="0" fontId="1" fillId="0" borderId="42" xfId="0" applyFont="1" applyBorder="1"/>
    <xf numFmtId="0" fontId="1" fillId="0" borderId="43" xfId="0" applyFont="1" applyBorder="1"/>
    <xf numFmtId="0" fontId="1" fillId="0" borderId="44" xfId="0" applyFont="1" applyBorder="1"/>
    <xf numFmtId="0" fontId="1" fillId="0" borderId="45" xfId="0" applyFont="1" applyBorder="1"/>
    <xf numFmtId="3" fontId="2" fillId="0" borderId="46" xfId="0" applyNumberFormat="1" applyFont="1" applyBorder="1"/>
    <xf numFmtId="0" fontId="2" fillId="0" borderId="23" xfId="0" applyFont="1" applyBorder="1"/>
    <xf numFmtId="3" fontId="4" fillId="0" borderId="0" xfId="0" applyNumberFormat="1" applyFont="1" applyBorder="1"/>
    <xf numFmtId="3" fontId="2" fillId="0" borderId="47" xfId="0" applyNumberFormat="1" applyFont="1" applyBorder="1"/>
    <xf numFmtId="164" fontId="2" fillId="0" borderId="0" xfId="0" applyNumberFormat="1" applyFont="1" applyBorder="1"/>
    <xf numFmtId="0" fontId="1" fillId="0" borderId="29" xfId="0" applyFont="1" applyBorder="1"/>
    <xf numFmtId="0" fontId="1" fillId="0" borderId="30" xfId="0" applyFont="1" applyBorder="1"/>
    <xf numFmtId="0" fontId="1" fillId="0" borderId="48" xfId="0" applyFont="1" applyBorder="1"/>
    <xf numFmtId="0" fontId="1" fillId="0" borderId="1" xfId="0" applyFont="1" applyBorder="1"/>
    <xf numFmtId="0" fontId="1" fillId="0" borderId="2" xfId="0" applyFont="1" applyBorder="1"/>
    <xf numFmtId="0" fontId="2" fillId="0" borderId="47" xfId="0" applyFont="1" applyBorder="1"/>
    <xf numFmtId="0" fontId="5" fillId="0" borderId="13" xfId="0" applyFont="1" applyBorder="1"/>
    <xf numFmtId="0" fontId="1" fillId="0" borderId="3" xfId="0" applyFont="1" applyBorder="1"/>
    <xf numFmtId="0" fontId="1" fillId="0" borderId="50" xfId="0" applyFont="1" applyBorder="1"/>
    <xf numFmtId="0" fontId="1" fillId="0" borderId="27" xfId="0" applyFont="1" applyBorder="1"/>
    <xf numFmtId="0" fontId="2" fillId="0" borderId="14" xfId="0" applyFont="1" applyBorder="1"/>
    <xf numFmtId="3" fontId="2" fillId="0" borderId="0" xfId="0" applyNumberFormat="1" applyFont="1" applyBorder="1"/>
    <xf numFmtId="0" fontId="1" fillId="0" borderId="51" xfId="0" applyFont="1" applyBorder="1"/>
    <xf numFmtId="0" fontId="1" fillId="0" borderId="31" xfId="0" applyFont="1" applyBorder="1"/>
    <xf numFmtId="0" fontId="2" fillId="0" borderId="33" xfId="0" applyFont="1" applyBorder="1"/>
    <xf numFmtId="164" fontId="2" fillId="0" borderId="2" xfId="0" applyNumberFormat="1" applyFont="1" applyBorder="1"/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/>
    <xf numFmtId="0" fontId="2" fillId="0" borderId="54" xfId="0" applyFont="1" applyBorder="1"/>
    <xf numFmtId="0" fontId="2" fillId="0" borderId="9" xfId="0" applyFont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2" fillId="0" borderId="55" xfId="0" applyFont="1" applyBorder="1" applyAlignment="1"/>
    <xf numFmtId="0" fontId="2" fillId="0" borderId="7" xfId="0" applyFont="1" applyBorder="1" applyAlignment="1"/>
    <xf numFmtId="0" fontId="2" fillId="0" borderId="56" xfId="0" applyFont="1" applyBorder="1"/>
    <xf numFmtId="0" fontId="1" fillId="0" borderId="23" xfId="0" applyFont="1" applyBorder="1"/>
    <xf numFmtId="0" fontId="1" fillId="0" borderId="53" xfId="0" applyFont="1" applyBorder="1"/>
    <xf numFmtId="0" fontId="1" fillId="0" borderId="58" xfId="0" applyFont="1" applyBorder="1"/>
    <xf numFmtId="3" fontId="1" fillId="0" borderId="7" xfId="0" applyNumberFormat="1" applyFont="1" applyBorder="1"/>
    <xf numFmtId="0" fontId="1" fillId="0" borderId="24" xfId="0" applyFont="1" applyBorder="1"/>
    <xf numFmtId="0" fontId="1" fillId="0" borderId="17" xfId="0" applyFont="1" applyBorder="1"/>
    <xf numFmtId="0" fontId="1" fillId="0" borderId="59" xfId="0" applyFont="1" applyBorder="1"/>
    <xf numFmtId="0" fontId="2" fillId="0" borderId="0" xfId="0" applyFont="1" applyAlignment="1">
      <alignment vertical="center"/>
    </xf>
    <xf numFmtId="0" fontId="6" fillId="0" borderId="11" xfId="0" applyFont="1" applyBorder="1"/>
    <xf numFmtId="1" fontId="2" fillId="0" borderId="7" xfId="0" applyNumberFormat="1" applyFont="1" applyBorder="1"/>
    <xf numFmtId="3" fontId="2" fillId="0" borderId="1" xfId="0" applyNumberFormat="1" applyFont="1" applyFill="1" applyBorder="1"/>
    <xf numFmtId="164" fontId="0" fillId="0" borderId="13" xfId="0" applyNumberFormat="1" applyBorder="1"/>
    <xf numFmtId="3" fontId="2" fillId="0" borderId="10" xfId="0" applyNumberFormat="1" applyFont="1" applyFill="1" applyBorder="1"/>
    <xf numFmtId="164" fontId="0" fillId="0" borderId="38" xfId="0" applyNumberFormat="1" applyBorder="1"/>
    <xf numFmtId="164" fontId="0" fillId="0" borderId="39" xfId="0" applyNumberFormat="1" applyBorder="1"/>
    <xf numFmtId="164" fontId="1" fillId="0" borderId="10" xfId="0" applyNumberFormat="1" applyFont="1" applyBorder="1"/>
    <xf numFmtId="164" fontId="1" fillId="0" borderId="8" xfId="0" applyNumberFormat="1" applyFont="1" applyBorder="1"/>
    <xf numFmtId="1" fontId="2" fillId="0" borderId="60" xfId="0" applyNumberFormat="1" applyFont="1" applyBorder="1"/>
    <xf numFmtId="1" fontId="2" fillId="0" borderId="0" xfId="0" applyNumberFormat="1" applyFont="1" applyBorder="1"/>
    <xf numFmtId="164" fontId="2" fillId="0" borderId="47" xfId="0" applyNumberFormat="1" applyFont="1" applyBorder="1" applyAlignment="1">
      <alignment vertical="top" wrapText="1"/>
    </xf>
    <xf numFmtId="164" fontId="2" fillId="0" borderId="49" xfId="0" applyNumberFormat="1" applyFont="1" applyBorder="1"/>
    <xf numFmtId="164" fontId="0" fillId="0" borderId="25" xfId="0" applyNumberFormat="1" applyBorder="1"/>
    <xf numFmtId="164" fontId="0" fillId="0" borderId="26" xfId="0" applyNumberFormat="1" applyBorder="1"/>
    <xf numFmtId="164" fontId="0" fillId="0" borderId="37" xfId="0" applyNumberFormat="1" applyBorder="1"/>
    <xf numFmtId="164" fontId="0" fillId="0" borderId="29" xfId="0" applyNumberFormat="1" applyBorder="1"/>
    <xf numFmtId="164" fontId="0" fillId="0" borderId="30" xfId="0" applyNumberFormat="1" applyBorder="1"/>
    <xf numFmtId="164" fontId="0" fillId="0" borderId="48" xfId="0" applyNumberFormat="1" applyBorder="1"/>
    <xf numFmtId="164" fontId="2" fillId="0" borderId="47" xfId="0" applyNumberFormat="1" applyFont="1" applyBorder="1"/>
    <xf numFmtId="164" fontId="1" fillId="0" borderId="37" xfId="0" applyNumberFormat="1" applyFont="1" applyBorder="1"/>
    <xf numFmtId="164" fontId="1" fillId="0" borderId="38" xfId="0" applyNumberFormat="1" applyFont="1" applyBorder="1"/>
    <xf numFmtId="164" fontId="4" fillId="0" borderId="39" xfId="0" applyNumberFormat="1" applyFont="1" applyBorder="1"/>
    <xf numFmtId="164" fontId="1" fillId="0" borderId="39" xfId="0" applyNumberFormat="1" applyFont="1" applyBorder="1"/>
    <xf numFmtId="164" fontId="1" fillId="0" borderId="48" xfId="0" applyNumberFormat="1" applyFont="1" applyBorder="1"/>
    <xf numFmtId="0" fontId="2" fillId="0" borderId="21" xfId="0" applyFont="1" applyBorder="1"/>
    <xf numFmtId="3" fontId="6" fillId="0" borderId="7" xfId="0" applyNumberFormat="1" applyFont="1" applyBorder="1"/>
    <xf numFmtId="164" fontId="2" fillId="0" borderId="7" xfId="0" applyNumberFormat="1" applyFont="1" applyBorder="1"/>
    <xf numFmtId="3" fontId="2" fillId="0" borderId="7" xfId="0" applyNumberFormat="1" applyFont="1" applyBorder="1" applyAlignment="1">
      <alignment vertical="center"/>
    </xf>
    <xf numFmtId="164" fontId="0" fillId="0" borderId="28" xfId="0" applyNumberFormat="1" applyBorder="1"/>
    <xf numFmtId="164" fontId="2" fillId="0" borderId="9" xfId="0" applyNumberFormat="1" applyFont="1" applyBorder="1"/>
    <xf numFmtId="3" fontId="2" fillId="0" borderId="6" xfId="0" applyNumberFormat="1" applyFont="1" applyBorder="1"/>
    <xf numFmtId="164" fontId="2" fillId="0" borderId="7" xfId="0" applyNumberFormat="1" applyFont="1" applyBorder="1" applyAlignment="1">
      <alignment vertical="top" wrapText="1"/>
    </xf>
    <xf numFmtId="0" fontId="6" fillId="0" borderId="7" xfId="0" applyFont="1" applyBorder="1"/>
    <xf numFmtId="3" fontId="2" fillId="0" borderId="3" xfId="0" applyNumberFormat="1" applyFont="1" applyBorder="1"/>
    <xf numFmtId="3" fontId="0" fillId="0" borderId="13" xfId="0" applyNumberFormat="1" applyBorder="1"/>
    <xf numFmtId="0" fontId="4" fillId="0" borderId="13" xfId="0" applyFont="1" applyBorder="1"/>
    <xf numFmtId="0" fontId="2" fillId="0" borderId="4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2" fillId="0" borderId="5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 textRotation="90"/>
    </xf>
    <xf numFmtId="0" fontId="2" fillId="0" borderId="11" xfId="0" applyFont="1" applyBorder="1" applyAlignment="1">
      <alignment horizontal="center" vertical="center" textRotation="90"/>
    </xf>
    <xf numFmtId="0" fontId="2" fillId="0" borderId="12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 textRotation="90"/>
    </xf>
    <xf numFmtId="0" fontId="2" fillId="0" borderId="20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N118"/>
  <sheetViews>
    <sheetView tabSelected="1" workbookViewId="0">
      <pane xSplit="2" ySplit="2" topLeftCell="AU3" activePane="bottomRight" state="frozen"/>
      <selection pane="topRight" activeCell="C1" sqref="C1"/>
      <selection pane="bottomLeft" activeCell="A3" sqref="A3"/>
      <selection pane="bottomRight" activeCell="AP116" sqref="AP116"/>
    </sheetView>
  </sheetViews>
  <sheetFormatPr baseColWidth="10" defaultRowHeight="15.75"/>
  <cols>
    <col min="1" max="42" width="11.42578125" style="4"/>
    <col min="43" max="43" width="11.42578125" style="45"/>
    <col min="44" max="83" width="11.42578125" style="4"/>
    <col min="84" max="84" width="11.42578125" style="45"/>
    <col min="85" max="116" width="11.42578125" style="4"/>
    <col min="117" max="117" width="11.42578125" style="45"/>
    <col min="118" max="16384" width="11.42578125" style="4"/>
  </cols>
  <sheetData>
    <row r="1" spans="1:118" s="1" customFormat="1" ht="16.5" thickBot="1">
      <c r="C1" s="173" t="s">
        <v>0</v>
      </c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/>
      <c r="AN1" s="174"/>
      <c r="AO1" s="174"/>
      <c r="AP1" s="174"/>
      <c r="AQ1" s="175"/>
      <c r="AR1" s="174" t="s">
        <v>1</v>
      </c>
      <c r="AS1" s="174"/>
      <c r="AT1" s="174"/>
      <c r="AU1" s="174"/>
      <c r="AV1" s="174"/>
      <c r="AW1" s="174"/>
      <c r="AX1" s="174"/>
      <c r="AY1" s="174"/>
      <c r="AZ1" s="174"/>
      <c r="BA1" s="174"/>
      <c r="BB1" s="174"/>
      <c r="BC1" s="174"/>
      <c r="BD1" s="174"/>
      <c r="BE1" s="174"/>
      <c r="BF1" s="174"/>
      <c r="BG1" s="174"/>
      <c r="BH1" s="174"/>
      <c r="BI1" s="174"/>
      <c r="BJ1" s="174"/>
      <c r="BK1" s="174"/>
      <c r="BL1" s="174"/>
      <c r="BM1" s="174"/>
      <c r="BN1" s="174"/>
      <c r="BO1" s="174"/>
      <c r="BP1" s="174"/>
      <c r="BQ1" s="174"/>
      <c r="BR1" s="174"/>
      <c r="BS1" s="174"/>
      <c r="BT1" s="174"/>
      <c r="BU1" s="174"/>
      <c r="BV1" s="174"/>
      <c r="BW1" s="174"/>
      <c r="BX1" s="174"/>
      <c r="BY1" s="174"/>
      <c r="BZ1" s="174"/>
      <c r="CA1" s="174"/>
      <c r="CB1" s="174"/>
      <c r="CC1" s="174"/>
      <c r="CD1" s="174"/>
      <c r="CE1" s="174"/>
      <c r="CF1" s="174"/>
      <c r="CG1" s="173" t="s">
        <v>2</v>
      </c>
      <c r="CH1" s="174"/>
      <c r="CI1" s="174"/>
      <c r="CJ1" s="175"/>
      <c r="CK1" s="173" t="s">
        <v>3</v>
      </c>
      <c r="CL1" s="174"/>
      <c r="CM1" s="174"/>
      <c r="CN1" s="174"/>
      <c r="CO1" s="174"/>
      <c r="CP1" s="175"/>
      <c r="CQ1" s="173" t="s">
        <v>4</v>
      </c>
      <c r="CR1" s="174"/>
      <c r="CS1" s="174"/>
      <c r="CT1" s="174"/>
      <c r="CU1" s="174"/>
      <c r="CV1" s="175"/>
      <c r="CW1" s="190" t="s">
        <v>5</v>
      </c>
      <c r="CX1" s="191"/>
      <c r="CY1" s="191"/>
      <c r="CZ1" s="191"/>
      <c r="DA1" s="191"/>
      <c r="DB1" s="192"/>
      <c r="DC1" s="173" t="s">
        <v>6</v>
      </c>
      <c r="DD1" s="174"/>
      <c r="DE1" s="174"/>
      <c r="DF1" s="174"/>
      <c r="DG1" s="174"/>
      <c r="DH1" s="175"/>
      <c r="DI1" s="2" t="s">
        <v>7</v>
      </c>
      <c r="DJ1" s="3" t="s">
        <v>8</v>
      </c>
      <c r="DK1" s="176" t="s">
        <v>9</v>
      </c>
      <c r="DL1" s="177"/>
      <c r="DM1" s="182" t="s">
        <v>10</v>
      </c>
    </row>
    <row r="2" spans="1:118" ht="16.5" thickBot="1">
      <c r="C2" s="5" t="s">
        <v>11</v>
      </c>
      <c r="D2" s="5" t="s">
        <v>12</v>
      </c>
      <c r="E2" s="5" t="s">
        <v>13</v>
      </c>
      <c r="F2" s="5" t="s">
        <v>14</v>
      </c>
      <c r="G2" s="5" t="s">
        <v>15</v>
      </c>
      <c r="H2" s="5" t="s">
        <v>16</v>
      </c>
      <c r="I2" s="5" t="s">
        <v>17</v>
      </c>
      <c r="J2" s="5" t="s">
        <v>18</v>
      </c>
      <c r="K2" s="5" t="s">
        <v>19</v>
      </c>
      <c r="L2" s="5" t="s">
        <v>20</v>
      </c>
      <c r="M2" s="5" t="s">
        <v>21</v>
      </c>
      <c r="N2" s="5" t="s">
        <v>22</v>
      </c>
      <c r="O2" s="5" t="s">
        <v>23</v>
      </c>
      <c r="P2" s="5" t="s">
        <v>24</v>
      </c>
      <c r="Q2" s="5" t="s">
        <v>25</v>
      </c>
      <c r="R2" s="5" t="s">
        <v>26</v>
      </c>
      <c r="S2" s="5" t="s">
        <v>27</v>
      </c>
      <c r="T2" s="5" t="s">
        <v>28</v>
      </c>
      <c r="U2" s="5" t="s">
        <v>29</v>
      </c>
      <c r="V2" s="5" t="s">
        <v>30</v>
      </c>
      <c r="W2" s="5" t="s">
        <v>31</v>
      </c>
      <c r="X2" s="5" t="s">
        <v>32</v>
      </c>
      <c r="Y2" s="5" t="s">
        <v>33</v>
      </c>
      <c r="Z2" s="5" t="s">
        <v>34</v>
      </c>
      <c r="AA2" s="5" t="s">
        <v>35</v>
      </c>
      <c r="AB2" s="5" t="s">
        <v>36</v>
      </c>
      <c r="AC2" s="5" t="s">
        <v>37</v>
      </c>
      <c r="AD2" s="5" t="s">
        <v>38</v>
      </c>
      <c r="AE2" s="5" t="s">
        <v>39</v>
      </c>
      <c r="AF2" s="5" t="s">
        <v>40</v>
      </c>
      <c r="AG2" s="5" t="s">
        <v>41</v>
      </c>
      <c r="AH2" s="5" t="s">
        <v>42</v>
      </c>
      <c r="AI2" s="5" t="s">
        <v>43</v>
      </c>
      <c r="AJ2" s="5" t="s">
        <v>44</v>
      </c>
      <c r="AK2" s="5" t="s">
        <v>45</v>
      </c>
      <c r="AL2" s="5" t="s">
        <v>46</v>
      </c>
      <c r="AM2" s="5" t="s">
        <v>47</v>
      </c>
      <c r="AN2" s="5" t="s">
        <v>48</v>
      </c>
      <c r="AO2" s="5" t="s">
        <v>49</v>
      </c>
      <c r="AP2" s="5" t="s">
        <v>50</v>
      </c>
      <c r="AQ2" s="6" t="s">
        <v>51</v>
      </c>
      <c r="AR2" s="7" t="s">
        <v>11</v>
      </c>
      <c r="AS2" s="8" t="s">
        <v>12</v>
      </c>
      <c r="AT2" s="8" t="s">
        <v>13</v>
      </c>
      <c r="AU2" s="8" t="s">
        <v>14</v>
      </c>
      <c r="AV2" s="8" t="s">
        <v>15</v>
      </c>
      <c r="AW2" s="8" t="s">
        <v>16</v>
      </c>
      <c r="AX2" s="8" t="s">
        <v>17</v>
      </c>
      <c r="AY2" s="8" t="s">
        <v>18</v>
      </c>
      <c r="AZ2" s="8" t="s">
        <v>19</v>
      </c>
      <c r="BA2" s="8" t="s">
        <v>20</v>
      </c>
      <c r="BB2" s="8" t="s">
        <v>21</v>
      </c>
      <c r="BC2" s="8" t="s">
        <v>22</v>
      </c>
      <c r="BD2" s="8" t="s">
        <v>23</v>
      </c>
      <c r="BE2" s="8" t="s">
        <v>24</v>
      </c>
      <c r="BF2" s="8" t="s">
        <v>25</v>
      </c>
      <c r="BG2" s="8" t="s">
        <v>26</v>
      </c>
      <c r="BH2" s="8" t="s">
        <v>27</v>
      </c>
      <c r="BI2" s="8" t="s">
        <v>28</v>
      </c>
      <c r="BJ2" s="8" t="s">
        <v>29</v>
      </c>
      <c r="BK2" s="8" t="s">
        <v>30</v>
      </c>
      <c r="BL2" s="8" t="s">
        <v>31</v>
      </c>
      <c r="BM2" s="8" t="s">
        <v>32</v>
      </c>
      <c r="BN2" s="8" t="s">
        <v>33</v>
      </c>
      <c r="BO2" s="8" t="s">
        <v>34</v>
      </c>
      <c r="BP2" s="8" t="s">
        <v>35</v>
      </c>
      <c r="BQ2" s="8" t="s">
        <v>36</v>
      </c>
      <c r="BR2" s="8" t="s">
        <v>37</v>
      </c>
      <c r="BS2" s="8" t="s">
        <v>38</v>
      </c>
      <c r="BT2" s="8" t="s">
        <v>39</v>
      </c>
      <c r="BU2" s="8" t="s">
        <v>40</v>
      </c>
      <c r="BV2" s="8" t="s">
        <v>41</v>
      </c>
      <c r="BW2" s="8" t="s">
        <v>42</v>
      </c>
      <c r="BX2" s="8" t="s">
        <v>43</v>
      </c>
      <c r="BY2" s="9" t="s">
        <v>44</v>
      </c>
      <c r="BZ2" s="8" t="s">
        <v>45</v>
      </c>
      <c r="CA2" s="8" t="s">
        <v>46</v>
      </c>
      <c r="CB2" s="8" t="s">
        <v>47</v>
      </c>
      <c r="CC2" s="8" t="s">
        <v>48</v>
      </c>
      <c r="CD2" s="8" t="s">
        <v>49</v>
      </c>
      <c r="CE2" s="10" t="s">
        <v>50</v>
      </c>
      <c r="CF2" s="6" t="s">
        <v>51</v>
      </c>
      <c r="CG2" s="11" t="s">
        <v>52</v>
      </c>
      <c r="CH2" s="11" t="s">
        <v>53</v>
      </c>
      <c r="CI2" s="11" t="s">
        <v>54</v>
      </c>
      <c r="CJ2" s="6" t="s">
        <v>51</v>
      </c>
      <c r="CK2" s="6" t="s">
        <v>55</v>
      </c>
      <c r="CL2" s="6" t="s">
        <v>56</v>
      </c>
      <c r="CM2" s="6" t="s">
        <v>57</v>
      </c>
      <c r="CN2" s="6" t="s">
        <v>58</v>
      </c>
      <c r="CO2" s="6" t="s">
        <v>59</v>
      </c>
      <c r="CP2" s="6" t="s">
        <v>51</v>
      </c>
      <c r="CQ2" s="12" t="s">
        <v>55</v>
      </c>
      <c r="CR2" s="12" t="s">
        <v>56</v>
      </c>
      <c r="CS2" s="12" t="s">
        <v>57</v>
      </c>
      <c r="CT2" s="12" t="s">
        <v>58</v>
      </c>
      <c r="CU2" s="12" t="s">
        <v>59</v>
      </c>
      <c r="CV2" s="6" t="s">
        <v>51</v>
      </c>
      <c r="CW2" s="12" t="s">
        <v>55</v>
      </c>
      <c r="CX2" s="12" t="s">
        <v>56</v>
      </c>
      <c r="CY2" s="12" t="s">
        <v>57</v>
      </c>
      <c r="CZ2" s="12" t="s">
        <v>58</v>
      </c>
      <c r="DA2" s="12" t="s">
        <v>59</v>
      </c>
      <c r="DB2" s="6" t="s">
        <v>51</v>
      </c>
      <c r="DC2" s="12" t="s">
        <v>55</v>
      </c>
      <c r="DD2" s="12" t="s">
        <v>56</v>
      </c>
      <c r="DE2" s="12" t="s">
        <v>57</v>
      </c>
      <c r="DF2" s="12" t="s">
        <v>58</v>
      </c>
      <c r="DG2" s="12" t="s">
        <v>59</v>
      </c>
      <c r="DH2" s="6" t="s">
        <v>51</v>
      </c>
      <c r="DI2" s="12" t="s">
        <v>51</v>
      </c>
      <c r="DJ2" s="13" t="s">
        <v>60</v>
      </c>
      <c r="DK2" s="14" t="s">
        <v>61</v>
      </c>
      <c r="DL2" s="14" t="s">
        <v>62</v>
      </c>
      <c r="DM2" s="183"/>
    </row>
    <row r="3" spans="1:118" ht="16.5" thickBot="1">
      <c r="A3" s="166" t="s">
        <v>63</v>
      </c>
      <c r="B3" s="131" t="s">
        <v>11</v>
      </c>
      <c r="C3" s="20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8"/>
      <c r="AQ3" s="21"/>
      <c r="AR3" s="142">
        <v>24813</v>
      </c>
      <c r="AS3" s="143">
        <v>11</v>
      </c>
      <c r="AT3" s="143">
        <v>0</v>
      </c>
      <c r="AU3" s="143">
        <v>0</v>
      </c>
      <c r="AV3" s="143">
        <v>0</v>
      </c>
      <c r="AW3" s="143">
        <v>67865</v>
      </c>
      <c r="AX3" s="143">
        <v>615</v>
      </c>
      <c r="AY3" s="143">
        <v>766</v>
      </c>
      <c r="AZ3" s="143">
        <v>3</v>
      </c>
      <c r="BA3" s="143">
        <v>169</v>
      </c>
      <c r="BB3" s="143">
        <v>580</v>
      </c>
      <c r="BC3" s="143">
        <v>443</v>
      </c>
      <c r="BD3" s="143">
        <v>0</v>
      </c>
      <c r="BE3" s="143">
        <v>0</v>
      </c>
      <c r="BF3" s="143">
        <v>1557</v>
      </c>
      <c r="BG3" s="143">
        <v>69</v>
      </c>
      <c r="BH3" s="143">
        <v>22</v>
      </c>
      <c r="BI3" s="143">
        <v>0</v>
      </c>
      <c r="BJ3" s="143">
        <v>3</v>
      </c>
      <c r="BK3" s="143">
        <v>0</v>
      </c>
      <c r="BL3" s="143">
        <v>0</v>
      </c>
      <c r="BM3" s="143">
        <v>0</v>
      </c>
      <c r="BN3" s="143">
        <v>0</v>
      </c>
      <c r="BO3" s="143">
        <v>0</v>
      </c>
      <c r="BP3" s="143">
        <v>6</v>
      </c>
      <c r="BQ3" s="143">
        <v>43</v>
      </c>
      <c r="BR3" s="143">
        <v>54</v>
      </c>
      <c r="BS3" s="143">
        <v>0</v>
      </c>
      <c r="BT3" s="143">
        <v>0</v>
      </c>
      <c r="BU3" s="143">
        <v>28</v>
      </c>
      <c r="BV3" s="143">
        <v>1950</v>
      </c>
      <c r="BW3" s="143">
        <v>1467</v>
      </c>
      <c r="BX3" s="143">
        <v>72</v>
      </c>
      <c r="BY3" s="143">
        <v>0</v>
      </c>
      <c r="BZ3" s="143">
        <v>0</v>
      </c>
      <c r="CA3" s="143">
        <v>102</v>
      </c>
      <c r="CB3" s="143">
        <v>170</v>
      </c>
      <c r="CC3" s="143">
        <v>113</v>
      </c>
      <c r="CD3" s="143">
        <v>105</v>
      </c>
      <c r="CE3" s="144">
        <v>0</v>
      </c>
      <c r="CF3" s="140">
        <f>SUM(AR3:CE3)</f>
        <v>101026</v>
      </c>
      <c r="CG3" s="15"/>
      <c r="CH3" s="15"/>
      <c r="CI3" s="18"/>
      <c r="CJ3" s="19"/>
      <c r="CK3" s="15"/>
      <c r="CL3" s="15"/>
      <c r="CM3" s="15"/>
      <c r="CN3" s="15"/>
      <c r="CO3" s="15"/>
      <c r="CP3" s="12"/>
      <c r="CQ3" s="20"/>
      <c r="CR3" s="15"/>
      <c r="CS3" s="15"/>
      <c r="CT3" s="15"/>
      <c r="CU3" s="18"/>
      <c r="CV3" s="21"/>
      <c r="CW3" s="57"/>
      <c r="CX3" s="58"/>
      <c r="CY3" s="58">
        <v>1854</v>
      </c>
      <c r="CZ3" s="58">
        <v>79245</v>
      </c>
      <c r="DA3" s="149">
        <v>0</v>
      </c>
      <c r="DB3" s="22">
        <f>CY3+CZ3+DA3</f>
        <v>81099</v>
      </c>
      <c r="DC3" s="57">
        <f>DH3-DF3</f>
        <v>10147</v>
      </c>
      <c r="DD3" s="58"/>
      <c r="DE3" s="58"/>
      <c r="DF3" s="58">
        <v>4039</v>
      </c>
      <c r="DG3" s="149"/>
      <c r="DH3" s="22">
        <v>14186</v>
      </c>
      <c r="DI3" s="17">
        <v>4535</v>
      </c>
      <c r="DJ3" s="23"/>
      <c r="DK3" s="17">
        <v>16292</v>
      </c>
      <c r="DL3" s="15"/>
      <c r="DM3" s="24">
        <f>DK3+DI3+DH3+DB3+CF3</f>
        <v>217138</v>
      </c>
      <c r="DN3" s="48"/>
    </row>
    <row r="4" spans="1:118" ht="16.5" thickBot="1">
      <c r="A4" s="178"/>
      <c r="B4" s="131" t="s">
        <v>12</v>
      </c>
      <c r="C4" s="28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7"/>
      <c r="AQ4" s="29"/>
      <c r="AR4" s="134">
        <v>0</v>
      </c>
      <c r="AS4" s="132">
        <v>1933</v>
      </c>
      <c r="AT4" s="132">
        <v>0</v>
      </c>
      <c r="AU4" s="132">
        <v>0</v>
      </c>
      <c r="AV4" s="132">
        <v>0</v>
      </c>
      <c r="AW4" s="132">
        <v>4461</v>
      </c>
      <c r="AX4" s="132">
        <v>0</v>
      </c>
      <c r="AY4" s="132">
        <v>12</v>
      </c>
      <c r="AZ4" s="132">
        <v>0</v>
      </c>
      <c r="BA4" s="132">
        <v>0</v>
      </c>
      <c r="BB4" s="132">
        <v>0</v>
      </c>
      <c r="BC4" s="132">
        <v>0</v>
      </c>
      <c r="BD4" s="132">
        <v>0</v>
      </c>
      <c r="BE4" s="132">
        <v>0</v>
      </c>
      <c r="BF4" s="132">
        <v>86</v>
      </c>
      <c r="BG4" s="132">
        <v>0</v>
      </c>
      <c r="BH4" s="132">
        <v>0</v>
      </c>
      <c r="BI4" s="132">
        <v>0</v>
      </c>
      <c r="BJ4" s="132">
        <v>0</v>
      </c>
      <c r="BK4" s="132">
        <v>0</v>
      </c>
      <c r="BL4" s="132">
        <v>0</v>
      </c>
      <c r="BM4" s="132">
        <v>18</v>
      </c>
      <c r="BN4" s="132">
        <v>0</v>
      </c>
      <c r="BO4" s="132">
        <v>0</v>
      </c>
      <c r="BP4" s="132">
        <v>0</v>
      </c>
      <c r="BQ4" s="132">
        <v>0</v>
      </c>
      <c r="BR4" s="132">
        <v>0</v>
      </c>
      <c r="BS4" s="132">
        <v>0</v>
      </c>
      <c r="BT4" s="132">
        <v>0</v>
      </c>
      <c r="BU4" s="132">
        <v>0</v>
      </c>
      <c r="BV4" s="132">
        <v>0</v>
      </c>
      <c r="BW4" s="132">
        <v>317</v>
      </c>
      <c r="BX4" s="132">
        <v>1</v>
      </c>
      <c r="BY4" s="132">
        <v>0</v>
      </c>
      <c r="BZ4" s="132">
        <v>0</v>
      </c>
      <c r="CA4" s="132">
        <v>0</v>
      </c>
      <c r="CB4" s="132">
        <v>0</v>
      </c>
      <c r="CC4" s="132">
        <v>0</v>
      </c>
      <c r="CD4" s="132">
        <v>0</v>
      </c>
      <c r="CE4" s="135">
        <v>0</v>
      </c>
      <c r="CF4" s="140">
        <f t="shared" ref="CF4:CF42" si="0">SUM(AR4:CE4)</f>
        <v>6828</v>
      </c>
      <c r="CG4" s="25"/>
      <c r="CH4" s="25"/>
      <c r="CI4" s="27"/>
      <c r="CJ4" s="19"/>
      <c r="CK4" s="25"/>
      <c r="CL4" s="25"/>
      <c r="CM4" s="25"/>
      <c r="CN4" s="25"/>
      <c r="CO4" s="25"/>
      <c r="CP4" s="19"/>
      <c r="CQ4" s="28"/>
      <c r="CR4" s="25"/>
      <c r="CS4" s="25"/>
      <c r="CT4" s="25"/>
      <c r="CU4" s="27"/>
      <c r="CV4" s="29"/>
      <c r="CW4" s="150"/>
      <c r="CX4" s="17"/>
      <c r="CY4" s="17">
        <v>0</v>
      </c>
      <c r="CZ4" s="17">
        <v>5096</v>
      </c>
      <c r="DA4" s="152">
        <v>0</v>
      </c>
      <c r="DB4" s="22">
        <f t="shared" ref="DB4:DB42" si="1">CY4+CZ4+DA4</f>
        <v>5096</v>
      </c>
      <c r="DC4" s="150">
        <f>DH4</f>
        <v>0</v>
      </c>
      <c r="DD4" s="17"/>
      <c r="DE4" s="17"/>
      <c r="DF4" s="17"/>
      <c r="DG4" s="152"/>
      <c r="DH4" s="22">
        <v>0</v>
      </c>
      <c r="DI4" s="17">
        <v>0</v>
      </c>
      <c r="DJ4" s="23"/>
      <c r="DK4" s="17">
        <v>3830</v>
      </c>
      <c r="DL4" s="25"/>
      <c r="DM4" s="24">
        <f t="shared" ref="DM4:DM43" si="2">DK4+DI4+DH4+DB4+CF4</f>
        <v>15754</v>
      </c>
      <c r="DN4" s="48"/>
    </row>
    <row r="5" spans="1:118" ht="16.5" thickBot="1">
      <c r="A5" s="178"/>
      <c r="B5" s="131" t="s">
        <v>13</v>
      </c>
      <c r="C5" s="28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7"/>
      <c r="AQ5" s="29"/>
      <c r="AR5" s="134">
        <v>0</v>
      </c>
      <c r="AS5" s="132">
        <v>0</v>
      </c>
      <c r="AT5" s="132">
        <v>0</v>
      </c>
      <c r="AU5" s="132">
        <v>0</v>
      </c>
      <c r="AV5" s="132">
        <v>114</v>
      </c>
      <c r="AW5" s="132">
        <v>0</v>
      </c>
      <c r="AX5" s="132">
        <v>0</v>
      </c>
      <c r="AY5" s="132">
        <v>5</v>
      </c>
      <c r="AZ5" s="132">
        <v>1</v>
      </c>
      <c r="BA5" s="132">
        <v>1</v>
      </c>
      <c r="BB5" s="132">
        <v>1</v>
      </c>
      <c r="BC5" s="132">
        <v>0</v>
      </c>
      <c r="BD5" s="132">
        <v>0</v>
      </c>
      <c r="BE5" s="132">
        <v>12853</v>
      </c>
      <c r="BF5" s="132">
        <v>38</v>
      </c>
      <c r="BG5" s="132">
        <v>0</v>
      </c>
      <c r="BH5" s="132">
        <v>3</v>
      </c>
      <c r="BI5" s="132">
        <v>0</v>
      </c>
      <c r="BJ5" s="132">
        <v>4</v>
      </c>
      <c r="BK5" s="132">
        <v>0</v>
      </c>
      <c r="BL5" s="132">
        <v>0</v>
      </c>
      <c r="BM5" s="132">
        <v>15</v>
      </c>
      <c r="BN5" s="132">
        <v>1</v>
      </c>
      <c r="BO5" s="132">
        <v>0</v>
      </c>
      <c r="BP5" s="132">
        <v>0</v>
      </c>
      <c r="BQ5" s="132">
        <v>0</v>
      </c>
      <c r="BR5" s="132">
        <v>0</v>
      </c>
      <c r="BS5" s="132">
        <v>0</v>
      </c>
      <c r="BT5" s="132">
        <v>8444</v>
      </c>
      <c r="BU5" s="132">
        <v>1</v>
      </c>
      <c r="BV5" s="132">
        <v>0</v>
      </c>
      <c r="BW5" s="132">
        <v>2</v>
      </c>
      <c r="BX5" s="132">
        <v>1</v>
      </c>
      <c r="BY5" s="132">
        <v>0</v>
      </c>
      <c r="BZ5" s="132">
        <v>0</v>
      </c>
      <c r="CA5" s="132">
        <v>0</v>
      </c>
      <c r="CB5" s="132">
        <v>0</v>
      </c>
      <c r="CC5" s="132">
        <v>1</v>
      </c>
      <c r="CD5" s="132">
        <v>0</v>
      </c>
      <c r="CE5" s="135">
        <v>0</v>
      </c>
      <c r="CF5" s="140">
        <f t="shared" si="0"/>
        <v>21485</v>
      </c>
      <c r="CG5" s="25"/>
      <c r="CH5" s="25"/>
      <c r="CI5" s="27"/>
      <c r="CJ5" s="19"/>
      <c r="CK5" s="25"/>
      <c r="CL5" s="25"/>
      <c r="CM5" s="25"/>
      <c r="CN5" s="25"/>
      <c r="CO5" s="25"/>
      <c r="CP5" s="19"/>
      <c r="CQ5" s="28"/>
      <c r="CR5" s="25"/>
      <c r="CS5" s="25"/>
      <c r="CT5" s="25"/>
      <c r="CU5" s="27"/>
      <c r="CV5" s="29"/>
      <c r="CW5" s="150"/>
      <c r="CX5" s="17"/>
      <c r="CY5" s="17">
        <v>0</v>
      </c>
      <c r="CZ5" s="17">
        <v>0</v>
      </c>
      <c r="DA5" s="152">
        <v>0</v>
      </c>
      <c r="DB5" s="22">
        <f t="shared" si="1"/>
        <v>0</v>
      </c>
      <c r="DC5" s="150">
        <f t="shared" ref="DC5:DC42" si="3">DH5</f>
        <v>-2341</v>
      </c>
      <c r="DD5" s="17"/>
      <c r="DE5" s="17"/>
      <c r="DF5" s="17"/>
      <c r="DG5" s="152"/>
      <c r="DH5" s="22">
        <v>-2341</v>
      </c>
      <c r="DI5" s="17">
        <v>0</v>
      </c>
      <c r="DJ5" s="23"/>
      <c r="DK5" s="17">
        <v>0</v>
      </c>
      <c r="DL5" s="25"/>
      <c r="DM5" s="24">
        <f t="shared" si="2"/>
        <v>19144</v>
      </c>
      <c r="DN5" s="48"/>
    </row>
    <row r="6" spans="1:118" ht="16.5" thickBot="1">
      <c r="A6" s="178"/>
      <c r="B6" s="131" t="s">
        <v>14</v>
      </c>
      <c r="C6" s="28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7"/>
      <c r="AQ6" s="29"/>
      <c r="AR6" s="134">
        <v>0</v>
      </c>
      <c r="AS6" s="132">
        <v>0</v>
      </c>
      <c r="AT6" s="132">
        <v>0</v>
      </c>
      <c r="AU6" s="132">
        <v>0</v>
      </c>
      <c r="AV6" s="132">
        <v>0</v>
      </c>
      <c r="AW6" s="132">
        <v>0</v>
      </c>
      <c r="AX6" s="132">
        <v>0</v>
      </c>
      <c r="AY6" s="132">
        <v>0</v>
      </c>
      <c r="AZ6" s="132">
        <v>0</v>
      </c>
      <c r="BA6" s="132">
        <v>0</v>
      </c>
      <c r="BB6" s="132">
        <v>14</v>
      </c>
      <c r="BC6" s="132">
        <v>0</v>
      </c>
      <c r="BD6" s="132">
        <v>1</v>
      </c>
      <c r="BE6" s="132">
        <v>0</v>
      </c>
      <c r="BF6" s="132">
        <v>1</v>
      </c>
      <c r="BG6" s="132">
        <v>0</v>
      </c>
      <c r="BH6" s="132">
        <v>18</v>
      </c>
      <c r="BI6" s="132">
        <v>425</v>
      </c>
      <c r="BJ6" s="132">
        <v>840</v>
      </c>
      <c r="BK6" s="132">
        <v>1</v>
      </c>
      <c r="BL6" s="132">
        <v>0</v>
      </c>
      <c r="BM6" s="132">
        <v>802</v>
      </c>
      <c r="BN6" s="132">
        <v>0</v>
      </c>
      <c r="BO6" s="132">
        <v>0</v>
      </c>
      <c r="BP6" s="132">
        <v>0</v>
      </c>
      <c r="BQ6" s="132">
        <v>1</v>
      </c>
      <c r="BR6" s="132">
        <v>3</v>
      </c>
      <c r="BS6" s="132">
        <v>0</v>
      </c>
      <c r="BT6" s="132">
        <v>0</v>
      </c>
      <c r="BU6" s="132">
        <v>0</v>
      </c>
      <c r="BV6" s="132">
        <v>14</v>
      </c>
      <c r="BW6" s="132">
        <v>0</v>
      </c>
      <c r="BX6" s="132">
        <v>0</v>
      </c>
      <c r="BY6" s="132">
        <v>0</v>
      </c>
      <c r="BZ6" s="132">
        <v>0</v>
      </c>
      <c r="CA6" s="132">
        <v>0</v>
      </c>
      <c r="CB6" s="132">
        <v>0</v>
      </c>
      <c r="CC6" s="132">
        <v>0</v>
      </c>
      <c r="CD6" s="132">
        <v>0</v>
      </c>
      <c r="CE6" s="135">
        <v>0</v>
      </c>
      <c r="CF6" s="140">
        <f t="shared" si="0"/>
        <v>2120</v>
      </c>
      <c r="CG6" s="25"/>
      <c r="CH6" s="25"/>
      <c r="CI6" s="27"/>
      <c r="CJ6" s="19"/>
      <c r="CK6" s="25"/>
      <c r="CL6" s="25"/>
      <c r="CM6" s="25"/>
      <c r="CN6" s="25"/>
      <c r="CO6" s="25"/>
      <c r="CP6" s="19"/>
      <c r="CQ6" s="28"/>
      <c r="CR6" s="25"/>
      <c r="CS6" s="25"/>
      <c r="CT6" s="25"/>
      <c r="CU6" s="27"/>
      <c r="CV6" s="29"/>
      <c r="CW6" s="150"/>
      <c r="CX6" s="17"/>
      <c r="CY6" s="17">
        <v>0</v>
      </c>
      <c r="CZ6" s="17">
        <v>0</v>
      </c>
      <c r="DA6" s="152">
        <v>0</v>
      </c>
      <c r="DB6" s="22">
        <f t="shared" si="1"/>
        <v>0</v>
      </c>
      <c r="DC6" s="150">
        <f t="shared" si="3"/>
        <v>-1873</v>
      </c>
      <c r="DD6" s="17"/>
      <c r="DE6" s="17"/>
      <c r="DF6" s="17"/>
      <c r="DG6" s="152"/>
      <c r="DH6" s="22">
        <v>-1873</v>
      </c>
      <c r="DI6" s="17">
        <v>0</v>
      </c>
      <c r="DJ6" s="23"/>
      <c r="DK6" s="17">
        <v>2235</v>
      </c>
      <c r="DL6" s="25"/>
      <c r="DM6" s="24">
        <f t="shared" si="2"/>
        <v>2482</v>
      </c>
      <c r="DN6" s="48"/>
    </row>
    <row r="7" spans="1:118" ht="16.5" thickBot="1">
      <c r="A7" s="178"/>
      <c r="B7" s="131" t="s">
        <v>15</v>
      </c>
      <c r="C7" s="28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7"/>
      <c r="AQ7" s="29"/>
      <c r="AR7" s="134">
        <v>0</v>
      </c>
      <c r="AS7" s="132">
        <v>0</v>
      </c>
      <c r="AT7" s="132">
        <v>0</v>
      </c>
      <c r="AU7" s="132">
        <v>0</v>
      </c>
      <c r="AV7" s="132">
        <v>67</v>
      </c>
      <c r="AW7" s="132">
        <v>126</v>
      </c>
      <c r="AX7" s="132">
        <v>0</v>
      </c>
      <c r="AY7" s="132">
        <v>1</v>
      </c>
      <c r="AZ7" s="132">
        <v>0</v>
      </c>
      <c r="BA7" s="132">
        <v>3</v>
      </c>
      <c r="BB7" s="132">
        <v>1</v>
      </c>
      <c r="BC7" s="132">
        <v>0</v>
      </c>
      <c r="BD7" s="132">
        <v>1</v>
      </c>
      <c r="BE7" s="132">
        <v>0</v>
      </c>
      <c r="BF7" s="132">
        <v>22673</v>
      </c>
      <c r="BG7" s="132">
        <v>0</v>
      </c>
      <c r="BH7" s="132">
        <v>1890</v>
      </c>
      <c r="BI7" s="132">
        <v>5</v>
      </c>
      <c r="BJ7" s="132">
        <v>17</v>
      </c>
      <c r="BK7" s="132">
        <v>8</v>
      </c>
      <c r="BL7" s="132">
        <v>0</v>
      </c>
      <c r="BM7" s="132">
        <v>0</v>
      </c>
      <c r="BN7" s="132">
        <v>0</v>
      </c>
      <c r="BO7" s="132">
        <v>4</v>
      </c>
      <c r="BP7" s="132">
        <v>0</v>
      </c>
      <c r="BQ7" s="132">
        <v>0</v>
      </c>
      <c r="BR7" s="132">
        <v>3</v>
      </c>
      <c r="BS7" s="132">
        <v>0</v>
      </c>
      <c r="BT7" s="132">
        <v>0</v>
      </c>
      <c r="BU7" s="132">
        <v>3975</v>
      </c>
      <c r="BV7" s="132">
        <v>103</v>
      </c>
      <c r="BW7" s="132">
        <v>3</v>
      </c>
      <c r="BX7" s="132">
        <v>4</v>
      </c>
      <c r="BY7" s="132">
        <v>0</v>
      </c>
      <c r="BZ7" s="132">
        <v>0</v>
      </c>
      <c r="CA7" s="132">
        <v>6</v>
      </c>
      <c r="CB7" s="132">
        <v>813</v>
      </c>
      <c r="CC7" s="132">
        <v>0</v>
      </c>
      <c r="CD7" s="132">
        <v>0</v>
      </c>
      <c r="CE7" s="135">
        <v>0</v>
      </c>
      <c r="CF7" s="140">
        <f t="shared" si="0"/>
        <v>29703</v>
      </c>
      <c r="CG7" s="25"/>
      <c r="CH7" s="25"/>
      <c r="CI7" s="27"/>
      <c r="CJ7" s="19"/>
      <c r="CK7" s="25"/>
      <c r="CL7" s="25"/>
      <c r="CM7" s="25"/>
      <c r="CN7" s="25"/>
      <c r="CO7" s="25"/>
      <c r="CP7" s="19"/>
      <c r="CQ7" s="28"/>
      <c r="CR7" s="25"/>
      <c r="CS7" s="25"/>
      <c r="CT7" s="25"/>
      <c r="CU7" s="27"/>
      <c r="CV7" s="29"/>
      <c r="CW7" s="150"/>
      <c r="CX7" s="17"/>
      <c r="CY7" s="17">
        <v>0</v>
      </c>
      <c r="CZ7" s="17">
        <v>388</v>
      </c>
      <c r="DA7" s="152">
        <v>0</v>
      </c>
      <c r="DB7" s="22">
        <f t="shared" si="1"/>
        <v>388</v>
      </c>
      <c r="DC7" s="150">
        <f t="shared" si="3"/>
        <v>-2734</v>
      </c>
      <c r="DD7" s="17"/>
      <c r="DE7" s="17"/>
      <c r="DF7" s="17"/>
      <c r="DG7" s="152"/>
      <c r="DH7" s="22">
        <v>-2734</v>
      </c>
      <c r="DI7" s="17">
        <v>0</v>
      </c>
      <c r="DJ7" s="23"/>
      <c r="DK7" s="17">
        <v>11822</v>
      </c>
      <c r="DL7" s="25"/>
      <c r="DM7" s="24">
        <f t="shared" si="2"/>
        <v>39179</v>
      </c>
      <c r="DN7" s="48"/>
    </row>
    <row r="8" spans="1:118" ht="16.5" thickBot="1">
      <c r="A8" s="178"/>
      <c r="B8" s="131" t="s">
        <v>16</v>
      </c>
      <c r="C8" s="2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7"/>
      <c r="AQ8" s="29"/>
      <c r="AR8" s="134">
        <v>16352</v>
      </c>
      <c r="AS8" s="132">
        <v>78</v>
      </c>
      <c r="AT8" s="132">
        <v>0</v>
      </c>
      <c r="AU8" s="132">
        <v>0</v>
      </c>
      <c r="AV8" s="132">
        <v>0</v>
      </c>
      <c r="AW8" s="132">
        <v>22051</v>
      </c>
      <c r="AX8" s="132">
        <v>0</v>
      </c>
      <c r="AY8" s="132">
        <v>54</v>
      </c>
      <c r="AZ8" s="132">
        <v>21</v>
      </c>
      <c r="BA8" s="132">
        <v>34</v>
      </c>
      <c r="BB8" s="132">
        <v>2</v>
      </c>
      <c r="BC8" s="132">
        <v>0</v>
      </c>
      <c r="BD8" s="132">
        <v>0</v>
      </c>
      <c r="BE8" s="132">
        <v>0</v>
      </c>
      <c r="BF8" s="132">
        <v>64</v>
      </c>
      <c r="BG8" s="132">
        <v>3</v>
      </c>
      <c r="BH8" s="132">
        <v>4</v>
      </c>
      <c r="BI8" s="132">
        <v>0</v>
      </c>
      <c r="BJ8" s="132">
        <v>1</v>
      </c>
      <c r="BK8" s="132">
        <v>0</v>
      </c>
      <c r="BL8" s="132">
        <v>0</v>
      </c>
      <c r="BM8" s="132">
        <v>0</v>
      </c>
      <c r="BN8" s="132">
        <v>0</v>
      </c>
      <c r="BO8" s="132">
        <v>0</v>
      </c>
      <c r="BP8" s="132">
        <v>0</v>
      </c>
      <c r="BQ8" s="132">
        <v>0</v>
      </c>
      <c r="BR8" s="132">
        <v>1</v>
      </c>
      <c r="BS8" s="132">
        <v>0</v>
      </c>
      <c r="BT8" s="132">
        <v>0</v>
      </c>
      <c r="BU8" s="132">
        <v>0</v>
      </c>
      <c r="BV8" s="132">
        <v>1173</v>
      </c>
      <c r="BW8" s="132">
        <v>6488</v>
      </c>
      <c r="BX8" s="132">
        <v>74</v>
      </c>
      <c r="BY8" s="132">
        <v>0</v>
      </c>
      <c r="BZ8" s="132">
        <v>0</v>
      </c>
      <c r="CA8" s="132">
        <v>21</v>
      </c>
      <c r="CB8" s="132">
        <v>827</v>
      </c>
      <c r="CC8" s="132">
        <v>183</v>
      </c>
      <c r="CD8" s="132">
        <v>130</v>
      </c>
      <c r="CE8" s="135">
        <v>0</v>
      </c>
      <c r="CF8" s="140">
        <f t="shared" si="0"/>
        <v>47561</v>
      </c>
      <c r="CG8" s="25"/>
      <c r="CH8" s="25"/>
      <c r="CI8" s="27"/>
      <c r="CJ8" s="19"/>
      <c r="CK8" s="25"/>
      <c r="CL8" s="25"/>
      <c r="CM8" s="25"/>
      <c r="CN8" s="25"/>
      <c r="CO8" s="25"/>
      <c r="CP8" s="19"/>
      <c r="CQ8" s="28"/>
      <c r="CR8" s="25"/>
      <c r="CS8" s="25"/>
      <c r="CT8" s="25"/>
      <c r="CU8" s="27"/>
      <c r="CV8" s="29"/>
      <c r="CW8" s="150"/>
      <c r="CX8" s="17"/>
      <c r="CY8" s="17">
        <v>0</v>
      </c>
      <c r="CZ8" s="17">
        <v>141783</v>
      </c>
      <c r="DA8" s="152">
        <v>0</v>
      </c>
      <c r="DB8" s="22">
        <f t="shared" si="1"/>
        <v>141783</v>
      </c>
      <c r="DC8" s="150">
        <f t="shared" si="3"/>
        <v>867</v>
      </c>
      <c r="DD8" s="17"/>
      <c r="DE8" s="17"/>
      <c r="DF8" s="17"/>
      <c r="DG8" s="152"/>
      <c r="DH8" s="22">
        <v>867</v>
      </c>
      <c r="DI8" s="17">
        <v>0</v>
      </c>
      <c r="DJ8" s="23"/>
      <c r="DK8" s="17">
        <v>25178</v>
      </c>
      <c r="DL8" s="25"/>
      <c r="DM8" s="24">
        <f t="shared" si="2"/>
        <v>215389</v>
      </c>
      <c r="DN8" s="48"/>
    </row>
    <row r="9" spans="1:118" ht="16.5" thickBot="1">
      <c r="A9" s="178"/>
      <c r="B9" s="131" t="s">
        <v>17</v>
      </c>
      <c r="C9" s="28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7"/>
      <c r="AQ9" s="29"/>
      <c r="AR9" s="134">
        <v>0</v>
      </c>
      <c r="AS9" s="132">
        <v>0</v>
      </c>
      <c r="AT9" s="132">
        <v>0</v>
      </c>
      <c r="AU9" s="132">
        <v>0</v>
      </c>
      <c r="AV9" s="132">
        <v>0</v>
      </c>
      <c r="AW9" s="132">
        <v>0</v>
      </c>
      <c r="AX9" s="132">
        <v>0</v>
      </c>
      <c r="AY9" s="132">
        <v>0</v>
      </c>
      <c r="AZ9" s="132">
        <v>0</v>
      </c>
      <c r="BA9" s="132">
        <v>0</v>
      </c>
      <c r="BB9" s="132">
        <v>0</v>
      </c>
      <c r="BC9" s="132">
        <v>0</v>
      </c>
      <c r="BD9" s="132">
        <v>0</v>
      </c>
      <c r="BE9" s="132">
        <v>0</v>
      </c>
      <c r="BF9" s="132">
        <v>0</v>
      </c>
      <c r="BG9" s="132">
        <v>0</v>
      </c>
      <c r="BH9" s="132">
        <v>0</v>
      </c>
      <c r="BI9" s="132">
        <v>0</v>
      </c>
      <c r="BJ9" s="132">
        <v>0</v>
      </c>
      <c r="BK9" s="132">
        <v>0</v>
      </c>
      <c r="BL9" s="132">
        <v>0</v>
      </c>
      <c r="BM9" s="132">
        <v>0</v>
      </c>
      <c r="BN9" s="132">
        <v>0</v>
      </c>
      <c r="BO9" s="132">
        <v>0</v>
      </c>
      <c r="BP9" s="132">
        <v>0</v>
      </c>
      <c r="BQ9" s="132">
        <v>0</v>
      </c>
      <c r="BR9" s="132">
        <v>0</v>
      </c>
      <c r="BS9" s="132">
        <v>0</v>
      </c>
      <c r="BT9" s="132">
        <v>0</v>
      </c>
      <c r="BU9" s="132">
        <v>0</v>
      </c>
      <c r="BV9" s="132">
        <v>0</v>
      </c>
      <c r="BW9" s="132">
        <v>0</v>
      </c>
      <c r="BX9" s="132">
        <v>0</v>
      </c>
      <c r="BY9" s="132">
        <v>0</v>
      </c>
      <c r="BZ9" s="132">
        <v>0</v>
      </c>
      <c r="CA9" s="132">
        <v>0</v>
      </c>
      <c r="CB9" s="132">
        <v>0</v>
      </c>
      <c r="CC9" s="132">
        <v>0</v>
      </c>
      <c r="CD9" s="132">
        <v>0</v>
      </c>
      <c r="CE9" s="135">
        <v>0</v>
      </c>
      <c r="CF9" s="140">
        <f t="shared" si="0"/>
        <v>0</v>
      </c>
      <c r="CG9" s="25"/>
      <c r="CH9" s="25"/>
      <c r="CI9" s="27"/>
      <c r="CJ9" s="19"/>
      <c r="CK9" s="25"/>
      <c r="CL9" s="25"/>
      <c r="CM9" s="25"/>
      <c r="CN9" s="25"/>
      <c r="CO9" s="25"/>
      <c r="CP9" s="19"/>
      <c r="CQ9" s="28"/>
      <c r="CR9" s="25"/>
      <c r="CS9" s="25"/>
      <c r="CT9" s="25"/>
      <c r="CU9" s="27"/>
      <c r="CV9" s="29"/>
      <c r="CW9" s="150"/>
      <c r="CX9" s="17"/>
      <c r="CY9" s="17">
        <v>0</v>
      </c>
      <c r="CZ9" s="17">
        <v>15205</v>
      </c>
      <c r="DA9" s="152">
        <v>0</v>
      </c>
      <c r="DB9" s="22">
        <f t="shared" si="1"/>
        <v>15205</v>
      </c>
      <c r="DC9" s="150">
        <f t="shared" si="3"/>
        <v>0</v>
      </c>
      <c r="DD9" s="17"/>
      <c r="DE9" s="17"/>
      <c r="DF9" s="17"/>
      <c r="DG9" s="152"/>
      <c r="DH9" s="22">
        <v>0</v>
      </c>
      <c r="DI9" s="17">
        <v>0</v>
      </c>
      <c r="DJ9" s="23"/>
      <c r="DK9" s="17">
        <v>645</v>
      </c>
      <c r="DL9" s="25"/>
      <c r="DM9" s="24">
        <f t="shared" si="2"/>
        <v>15850</v>
      </c>
      <c r="DN9" s="48"/>
    </row>
    <row r="10" spans="1:118" ht="16.5" thickBot="1">
      <c r="A10" s="178"/>
      <c r="B10" s="131" t="s">
        <v>18</v>
      </c>
      <c r="C10" s="28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7"/>
      <c r="AQ10" s="29"/>
      <c r="AR10" s="134">
        <v>394</v>
      </c>
      <c r="AS10" s="132">
        <v>20</v>
      </c>
      <c r="AT10" s="132">
        <v>0</v>
      </c>
      <c r="AU10" s="132">
        <v>0</v>
      </c>
      <c r="AV10" s="132">
        <v>1</v>
      </c>
      <c r="AW10" s="132">
        <v>75</v>
      </c>
      <c r="AX10" s="132">
        <v>0</v>
      </c>
      <c r="AY10" s="132">
        <v>3478</v>
      </c>
      <c r="AZ10" s="132">
        <v>21920</v>
      </c>
      <c r="BA10" s="132">
        <v>162</v>
      </c>
      <c r="BB10" s="132">
        <v>42</v>
      </c>
      <c r="BC10" s="132">
        <v>39</v>
      </c>
      <c r="BD10" s="132">
        <v>36</v>
      </c>
      <c r="BE10" s="132">
        <v>0</v>
      </c>
      <c r="BF10" s="132">
        <v>68</v>
      </c>
      <c r="BG10" s="132">
        <v>167</v>
      </c>
      <c r="BH10" s="132">
        <v>14</v>
      </c>
      <c r="BI10" s="132">
        <v>0</v>
      </c>
      <c r="BJ10" s="132">
        <v>13</v>
      </c>
      <c r="BK10" s="132">
        <v>14</v>
      </c>
      <c r="BL10" s="132">
        <v>0</v>
      </c>
      <c r="BM10" s="132">
        <v>23</v>
      </c>
      <c r="BN10" s="132">
        <v>0</v>
      </c>
      <c r="BO10" s="132">
        <v>0</v>
      </c>
      <c r="BP10" s="132">
        <v>21</v>
      </c>
      <c r="BQ10" s="132">
        <v>1</v>
      </c>
      <c r="BR10" s="132">
        <v>513</v>
      </c>
      <c r="BS10" s="132">
        <v>0</v>
      </c>
      <c r="BT10" s="132">
        <v>0</v>
      </c>
      <c r="BU10" s="132">
        <v>30</v>
      </c>
      <c r="BV10" s="132">
        <v>147</v>
      </c>
      <c r="BW10" s="132">
        <v>59</v>
      </c>
      <c r="BX10" s="132">
        <v>8</v>
      </c>
      <c r="BY10" s="132">
        <v>0</v>
      </c>
      <c r="BZ10" s="132">
        <v>0</v>
      </c>
      <c r="CA10" s="132">
        <v>37</v>
      </c>
      <c r="CB10" s="132">
        <v>589</v>
      </c>
      <c r="CC10" s="132">
        <v>36</v>
      </c>
      <c r="CD10" s="132">
        <v>21</v>
      </c>
      <c r="CE10" s="135">
        <v>0</v>
      </c>
      <c r="CF10" s="140">
        <f t="shared" si="0"/>
        <v>27928</v>
      </c>
      <c r="CG10" s="25"/>
      <c r="CH10" s="25"/>
      <c r="CI10" s="27"/>
      <c r="CJ10" s="19"/>
      <c r="CK10" s="25"/>
      <c r="CL10" s="25"/>
      <c r="CM10" s="25"/>
      <c r="CN10" s="25"/>
      <c r="CO10" s="25"/>
      <c r="CP10" s="19"/>
      <c r="CQ10" s="28"/>
      <c r="CR10" s="25"/>
      <c r="CS10" s="25"/>
      <c r="CT10" s="25"/>
      <c r="CU10" s="27"/>
      <c r="CV10" s="29"/>
      <c r="CW10" s="150"/>
      <c r="CX10" s="17"/>
      <c r="CY10" s="17">
        <v>0</v>
      </c>
      <c r="CZ10" s="17">
        <v>2314</v>
      </c>
      <c r="DA10" s="152">
        <v>0</v>
      </c>
      <c r="DB10" s="22">
        <f t="shared" si="1"/>
        <v>2314</v>
      </c>
      <c r="DC10" s="150">
        <f t="shared" si="3"/>
        <v>1956</v>
      </c>
      <c r="DD10" s="17"/>
      <c r="DE10" s="17"/>
      <c r="DF10" s="17"/>
      <c r="DG10" s="152"/>
      <c r="DH10" s="22">
        <v>1956</v>
      </c>
      <c r="DI10" s="17">
        <v>354</v>
      </c>
      <c r="DJ10" s="23"/>
      <c r="DK10" s="17">
        <v>5048</v>
      </c>
      <c r="DL10" s="25"/>
      <c r="DM10" s="24">
        <f t="shared" si="2"/>
        <v>37600</v>
      </c>
      <c r="DN10" s="48"/>
    </row>
    <row r="11" spans="1:118" ht="16.5" thickBot="1">
      <c r="A11" s="178"/>
      <c r="B11" s="131" t="s">
        <v>19</v>
      </c>
      <c r="C11" s="28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7"/>
      <c r="AQ11" s="29"/>
      <c r="AR11" s="134">
        <v>0</v>
      </c>
      <c r="AS11" s="132">
        <v>2</v>
      </c>
      <c r="AT11" s="132">
        <v>0</v>
      </c>
      <c r="AU11" s="132">
        <v>0</v>
      </c>
      <c r="AV11" s="132">
        <v>0</v>
      </c>
      <c r="AW11" s="132">
        <v>4</v>
      </c>
      <c r="AX11" s="132">
        <v>0</v>
      </c>
      <c r="AY11" s="132">
        <v>3</v>
      </c>
      <c r="AZ11" s="132">
        <v>872</v>
      </c>
      <c r="BA11" s="132">
        <v>6</v>
      </c>
      <c r="BB11" s="132">
        <v>0</v>
      </c>
      <c r="BC11" s="132">
        <v>0</v>
      </c>
      <c r="BD11" s="132">
        <v>0</v>
      </c>
      <c r="BE11" s="132">
        <v>9</v>
      </c>
      <c r="BF11" s="132">
        <v>1</v>
      </c>
      <c r="BG11" s="132">
        <v>0</v>
      </c>
      <c r="BH11" s="132">
        <v>1</v>
      </c>
      <c r="BI11" s="132">
        <v>0</v>
      </c>
      <c r="BJ11" s="132">
        <v>4</v>
      </c>
      <c r="BK11" s="132">
        <v>5</v>
      </c>
      <c r="BL11" s="132">
        <v>0</v>
      </c>
      <c r="BM11" s="132">
        <v>5</v>
      </c>
      <c r="BN11" s="132">
        <v>0</v>
      </c>
      <c r="BO11" s="132">
        <v>0</v>
      </c>
      <c r="BP11" s="132">
        <v>1</v>
      </c>
      <c r="BQ11" s="132">
        <v>0</v>
      </c>
      <c r="BR11" s="132">
        <v>0</v>
      </c>
      <c r="BS11" s="132">
        <v>0</v>
      </c>
      <c r="BT11" s="132">
        <v>2</v>
      </c>
      <c r="BU11" s="132">
        <v>5</v>
      </c>
      <c r="BV11" s="132">
        <v>16</v>
      </c>
      <c r="BW11" s="132">
        <v>4</v>
      </c>
      <c r="BX11" s="132">
        <v>33</v>
      </c>
      <c r="BY11" s="132">
        <v>0</v>
      </c>
      <c r="BZ11" s="132">
        <v>0</v>
      </c>
      <c r="CA11" s="132">
        <v>90</v>
      </c>
      <c r="CB11" s="132">
        <v>421</v>
      </c>
      <c r="CC11" s="132">
        <v>17</v>
      </c>
      <c r="CD11" s="132">
        <v>25</v>
      </c>
      <c r="CE11" s="135">
        <v>0</v>
      </c>
      <c r="CF11" s="140">
        <f t="shared" si="0"/>
        <v>1526</v>
      </c>
      <c r="CG11" s="25"/>
      <c r="CH11" s="25"/>
      <c r="CI11" s="27"/>
      <c r="CJ11" s="19"/>
      <c r="CK11" s="25"/>
      <c r="CL11" s="25"/>
      <c r="CM11" s="25"/>
      <c r="CN11" s="25"/>
      <c r="CO11" s="25"/>
      <c r="CP11" s="19"/>
      <c r="CQ11" s="28"/>
      <c r="CR11" s="25"/>
      <c r="CS11" s="25"/>
      <c r="CT11" s="25"/>
      <c r="CU11" s="27"/>
      <c r="CV11" s="29"/>
      <c r="CW11" s="150"/>
      <c r="CX11" s="17"/>
      <c r="CY11" s="17">
        <v>0</v>
      </c>
      <c r="CZ11" s="17">
        <v>17873</v>
      </c>
      <c r="DA11" s="152">
        <v>0</v>
      </c>
      <c r="DB11" s="22">
        <f t="shared" si="1"/>
        <v>17873</v>
      </c>
      <c r="DC11" s="150">
        <f t="shared" si="3"/>
        <v>1768</v>
      </c>
      <c r="DD11" s="17"/>
      <c r="DE11" s="17"/>
      <c r="DF11" s="17"/>
      <c r="DG11" s="152"/>
      <c r="DH11" s="22">
        <v>1768</v>
      </c>
      <c r="DI11" s="17">
        <v>0</v>
      </c>
      <c r="DJ11" s="23"/>
      <c r="DK11" s="17">
        <v>26524</v>
      </c>
      <c r="DL11" s="25"/>
      <c r="DM11" s="24">
        <f t="shared" si="2"/>
        <v>47691</v>
      </c>
      <c r="DN11" s="48"/>
    </row>
    <row r="12" spans="1:118" ht="16.5" thickBot="1">
      <c r="A12" s="178"/>
      <c r="B12" s="131" t="s">
        <v>20</v>
      </c>
      <c r="C12" s="28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7"/>
      <c r="AQ12" s="29"/>
      <c r="AR12" s="134">
        <v>0</v>
      </c>
      <c r="AS12" s="132">
        <v>0</v>
      </c>
      <c r="AT12" s="132">
        <v>0</v>
      </c>
      <c r="AU12" s="132">
        <v>0</v>
      </c>
      <c r="AV12" s="132">
        <v>40</v>
      </c>
      <c r="AW12" s="132">
        <v>19</v>
      </c>
      <c r="AX12" s="132">
        <v>0</v>
      </c>
      <c r="AY12" s="132">
        <v>20</v>
      </c>
      <c r="AZ12" s="132">
        <v>60</v>
      </c>
      <c r="BA12" s="132">
        <v>2831</v>
      </c>
      <c r="BB12" s="132">
        <v>1</v>
      </c>
      <c r="BC12" s="132">
        <v>0</v>
      </c>
      <c r="BD12" s="132">
        <v>0</v>
      </c>
      <c r="BE12" s="132">
        <v>0</v>
      </c>
      <c r="BF12" s="132">
        <v>2</v>
      </c>
      <c r="BG12" s="132">
        <v>5</v>
      </c>
      <c r="BH12" s="132">
        <v>0</v>
      </c>
      <c r="BI12" s="132">
        <v>0</v>
      </c>
      <c r="BJ12" s="132">
        <v>2</v>
      </c>
      <c r="BK12" s="132">
        <v>0</v>
      </c>
      <c r="BL12" s="132">
        <v>0</v>
      </c>
      <c r="BM12" s="132">
        <v>0</v>
      </c>
      <c r="BN12" s="132">
        <v>0</v>
      </c>
      <c r="BO12" s="132">
        <v>0</v>
      </c>
      <c r="BP12" s="132">
        <v>0</v>
      </c>
      <c r="BQ12" s="132">
        <v>0</v>
      </c>
      <c r="BR12" s="132">
        <v>136</v>
      </c>
      <c r="BS12" s="132">
        <v>0</v>
      </c>
      <c r="BT12" s="132">
        <v>0</v>
      </c>
      <c r="BU12" s="132">
        <v>1</v>
      </c>
      <c r="BV12" s="132">
        <v>37</v>
      </c>
      <c r="BW12" s="132">
        <v>3</v>
      </c>
      <c r="BX12" s="132">
        <v>1</v>
      </c>
      <c r="BY12" s="132">
        <v>0</v>
      </c>
      <c r="BZ12" s="132">
        <v>0</v>
      </c>
      <c r="CA12" s="132">
        <v>0</v>
      </c>
      <c r="CB12" s="132">
        <v>8</v>
      </c>
      <c r="CC12" s="132">
        <v>39</v>
      </c>
      <c r="CD12" s="132">
        <v>1</v>
      </c>
      <c r="CE12" s="135">
        <v>0</v>
      </c>
      <c r="CF12" s="140">
        <f t="shared" si="0"/>
        <v>3206</v>
      </c>
      <c r="CG12" s="25"/>
      <c r="CH12" s="25"/>
      <c r="CI12" s="27"/>
      <c r="CJ12" s="19"/>
      <c r="CK12" s="25"/>
      <c r="CL12" s="25"/>
      <c r="CM12" s="25"/>
      <c r="CN12" s="25"/>
      <c r="CO12" s="25"/>
      <c r="CP12" s="19"/>
      <c r="CQ12" s="28"/>
      <c r="CR12" s="25"/>
      <c r="CS12" s="25"/>
      <c r="CT12" s="25"/>
      <c r="CU12" s="27"/>
      <c r="CV12" s="29"/>
      <c r="CW12" s="150"/>
      <c r="CX12" s="17"/>
      <c r="CY12" s="17">
        <v>0</v>
      </c>
      <c r="CZ12" s="17">
        <v>4163</v>
      </c>
      <c r="DA12" s="152">
        <v>0</v>
      </c>
      <c r="DB12" s="22">
        <f t="shared" si="1"/>
        <v>4163</v>
      </c>
      <c r="DC12" s="150">
        <f t="shared" si="3"/>
        <v>424</v>
      </c>
      <c r="DD12" s="17"/>
      <c r="DE12" s="17"/>
      <c r="DF12" s="17"/>
      <c r="DG12" s="152"/>
      <c r="DH12" s="22">
        <v>424</v>
      </c>
      <c r="DI12" s="17">
        <v>0</v>
      </c>
      <c r="DJ12" s="23"/>
      <c r="DK12" s="17">
        <v>3775</v>
      </c>
      <c r="DL12" s="25"/>
      <c r="DM12" s="24">
        <f t="shared" si="2"/>
        <v>11568</v>
      </c>
      <c r="DN12" s="48"/>
    </row>
    <row r="13" spans="1:118" ht="16.5" thickBot="1">
      <c r="A13" s="178"/>
      <c r="B13" s="131" t="s">
        <v>21</v>
      </c>
      <c r="C13" s="28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7"/>
      <c r="AQ13" s="29"/>
      <c r="AR13" s="134">
        <v>0</v>
      </c>
      <c r="AS13" s="132">
        <v>0</v>
      </c>
      <c r="AT13" s="132">
        <v>0</v>
      </c>
      <c r="AU13" s="132">
        <v>0</v>
      </c>
      <c r="AV13" s="132">
        <v>0</v>
      </c>
      <c r="AW13" s="132">
        <v>93</v>
      </c>
      <c r="AX13" s="132">
        <v>0</v>
      </c>
      <c r="AY13" s="132">
        <v>19</v>
      </c>
      <c r="AZ13" s="132">
        <v>64</v>
      </c>
      <c r="BA13" s="132">
        <v>30</v>
      </c>
      <c r="BB13" s="132">
        <v>2016</v>
      </c>
      <c r="BC13" s="132">
        <v>115</v>
      </c>
      <c r="BD13" s="132">
        <v>2</v>
      </c>
      <c r="BE13" s="132">
        <v>0</v>
      </c>
      <c r="BF13" s="132">
        <v>0</v>
      </c>
      <c r="BG13" s="132">
        <v>33</v>
      </c>
      <c r="BH13" s="132">
        <v>105</v>
      </c>
      <c r="BI13" s="132">
        <v>1</v>
      </c>
      <c r="BJ13" s="132">
        <v>264</v>
      </c>
      <c r="BK13" s="132">
        <v>6</v>
      </c>
      <c r="BL13" s="132">
        <v>0</v>
      </c>
      <c r="BM13" s="132">
        <v>70</v>
      </c>
      <c r="BN13" s="132">
        <v>0</v>
      </c>
      <c r="BO13" s="132">
        <v>0</v>
      </c>
      <c r="BP13" s="132">
        <v>79</v>
      </c>
      <c r="BQ13" s="132">
        <v>298</v>
      </c>
      <c r="BR13" s="132">
        <v>1061</v>
      </c>
      <c r="BS13" s="132">
        <v>0</v>
      </c>
      <c r="BT13" s="132">
        <v>0</v>
      </c>
      <c r="BU13" s="132">
        <v>5917</v>
      </c>
      <c r="BV13" s="132">
        <v>426</v>
      </c>
      <c r="BW13" s="132">
        <v>0</v>
      </c>
      <c r="BX13" s="132">
        <v>5</v>
      </c>
      <c r="BY13" s="132">
        <v>0</v>
      </c>
      <c r="BZ13" s="132">
        <v>0</v>
      </c>
      <c r="CA13" s="132">
        <v>154</v>
      </c>
      <c r="CB13" s="132">
        <v>0</v>
      </c>
      <c r="CC13" s="132">
        <v>0</v>
      </c>
      <c r="CD13" s="132">
        <v>67</v>
      </c>
      <c r="CE13" s="135">
        <v>0</v>
      </c>
      <c r="CF13" s="140">
        <f t="shared" si="0"/>
        <v>10825</v>
      </c>
      <c r="CG13" s="25"/>
      <c r="CH13" s="25"/>
      <c r="CI13" s="27"/>
      <c r="CJ13" s="19"/>
      <c r="CK13" s="25"/>
      <c r="CL13" s="25"/>
      <c r="CM13" s="25"/>
      <c r="CN13" s="25"/>
      <c r="CO13" s="25"/>
      <c r="CP13" s="19"/>
      <c r="CQ13" s="28"/>
      <c r="CR13" s="25"/>
      <c r="CS13" s="25"/>
      <c r="CT13" s="25"/>
      <c r="CU13" s="27"/>
      <c r="CV13" s="29"/>
      <c r="CW13" s="150"/>
      <c r="CX13" s="17"/>
      <c r="CY13" s="17">
        <v>0</v>
      </c>
      <c r="CZ13" s="17">
        <v>348</v>
      </c>
      <c r="DA13" s="152">
        <v>0</v>
      </c>
      <c r="DB13" s="22">
        <f t="shared" si="1"/>
        <v>348</v>
      </c>
      <c r="DC13" s="150">
        <f t="shared" si="3"/>
        <v>-747</v>
      </c>
      <c r="DD13" s="17"/>
      <c r="DE13" s="17"/>
      <c r="DF13" s="17"/>
      <c r="DG13" s="152"/>
      <c r="DH13" s="22">
        <v>-747</v>
      </c>
      <c r="DI13" s="17">
        <v>652</v>
      </c>
      <c r="DJ13" s="23"/>
      <c r="DK13" s="17">
        <v>385</v>
      </c>
      <c r="DL13" s="25"/>
      <c r="DM13" s="24">
        <f t="shared" si="2"/>
        <v>11463</v>
      </c>
      <c r="DN13" s="48"/>
    </row>
    <row r="14" spans="1:118" ht="16.5" thickBot="1">
      <c r="A14" s="178"/>
      <c r="B14" s="131" t="s">
        <v>22</v>
      </c>
      <c r="C14" s="28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7"/>
      <c r="AQ14" s="29"/>
      <c r="AR14" s="134">
        <v>48</v>
      </c>
      <c r="AS14" s="132">
        <v>4</v>
      </c>
      <c r="AT14" s="132">
        <v>0</v>
      </c>
      <c r="AU14" s="132">
        <v>0</v>
      </c>
      <c r="AV14" s="132">
        <v>168</v>
      </c>
      <c r="AW14" s="132">
        <v>2063</v>
      </c>
      <c r="AX14" s="132">
        <v>513</v>
      </c>
      <c r="AY14" s="132">
        <v>141</v>
      </c>
      <c r="AZ14" s="132">
        <v>340</v>
      </c>
      <c r="BA14" s="132">
        <v>62</v>
      </c>
      <c r="BB14" s="132">
        <v>12</v>
      </c>
      <c r="BC14" s="132">
        <v>1951</v>
      </c>
      <c r="BD14" s="132">
        <v>1309</v>
      </c>
      <c r="BE14" s="132">
        <v>3</v>
      </c>
      <c r="BF14" s="132">
        <v>437</v>
      </c>
      <c r="BG14" s="132">
        <v>70</v>
      </c>
      <c r="BH14" s="132">
        <v>427</v>
      </c>
      <c r="BI14" s="132">
        <v>16</v>
      </c>
      <c r="BJ14" s="132">
        <v>42</v>
      </c>
      <c r="BK14" s="132">
        <v>24</v>
      </c>
      <c r="BL14" s="132">
        <v>0</v>
      </c>
      <c r="BM14" s="132">
        <v>139</v>
      </c>
      <c r="BN14" s="132">
        <v>1</v>
      </c>
      <c r="BO14" s="132">
        <v>13</v>
      </c>
      <c r="BP14" s="132">
        <v>68</v>
      </c>
      <c r="BQ14" s="132">
        <v>1</v>
      </c>
      <c r="BR14" s="132">
        <v>53</v>
      </c>
      <c r="BS14" s="132">
        <v>34</v>
      </c>
      <c r="BT14" s="132">
        <v>19</v>
      </c>
      <c r="BU14" s="132">
        <v>18</v>
      </c>
      <c r="BV14" s="132">
        <v>1318</v>
      </c>
      <c r="BW14" s="132">
        <v>105</v>
      </c>
      <c r="BX14" s="132">
        <v>148</v>
      </c>
      <c r="BY14" s="132">
        <v>113</v>
      </c>
      <c r="BZ14" s="132">
        <v>393</v>
      </c>
      <c r="CA14" s="132">
        <v>460</v>
      </c>
      <c r="CB14" s="132">
        <v>442</v>
      </c>
      <c r="CC14" s="132">
        <v>489</v>
      </c>
      <c r="CD14" s="132">
        <v>215</v>
      </c>
      <c r="CE14" s="135">
        <v>0</v>
      </c>
      <c r="CF14" s="140">
        <f t="shared" si="0"/>
        <v>11659</v>
      </c>
      <c r="CG14" s="25"/>
      <c r="CH14" s="25"/>
      <c r="CI14" s="27"/>
      <c r="CJ14" s="19"/>
      <c r="CK14" s="25"/>
      <c r="CL14" s="25"/>
      <c r="CM14" s="25"/>
      <c r="CN14" s="25"/>
      <c r="CO14" s="25"/>
      <c r="CP14" s="19"/>
      <c r="CQ14" s="28"/>
      <c r="CR14" s="25"/>
      <c r="CS14" s="25"/>
      <c r="CT14" s="25"/>
      <c r="CU14" s="27"/>
      <c r="CV14" s="29"/>
      <c r="CW14" s="150"/>
      <c r="CX14" s="17"/>
      <c r="CY14" s="17">
        <v>0</v>
      </c>
      <c r="CZ14" s="17">
        <v>464</v>
      </c>
      <c r="DA14" s="152">
        <v>0</v>
      </c>
      <c r="DB14" s="22">
        <f t="shared" si="1"/>
        <v>464</v>
      </c>
      <c r="DC14" s="150">
        <f t="shared" si="3"/>
        <v>1617</v>
      </c>
      <c r="DD14" s="17"/>
      <c r="DE14" s="17"/>
      <c r="DF14" s="17"/>
      <c r="DG14" s="152"/>
      <c r="DH14" s="22">
        <v>1617</v>
      </c>
      <c r="DI14" s="17">
        <v>0</v>
      </c>
      <c r="DJ14" s="23"/>
      <c r="DK14" s="17">
        <v>919</v>
      </c>
      <c r="DL14" s="25"/>
      <c r="DM14" s="24">
        <f t="shared" si="2"/>
        <v>14659</v>
      </c>
      <c r="DN14" s="48"/>
    </row>
    <row r="15" spans="1:118" ht="16.5" thickBot="1">
      <c r="A15" s="178"/>
      <c r="B15" s="131" t="s">
        <v>23</v>
      </c>
      <c r="C15" s="28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7"/>
      <c r="AQ15" s="29"/>
      <c r="AR15" s="134">
        <v>11</v>
      </c>
      <c r="AS15" s="132">
        <v>0</v>
      </c>
      <c r="AT15" s="132">
        <v>0</v>
      </c>
      <c r="AU15" s="132">
        <v>0</v>
      </c>
      <c r="AV15" s="132">
        <v>5</v>
      </c>
      <c r="AW15" s="132">
        <v>522</v>
      </c>
      <c r="AX15" s="132">
        <v>8</v>
      </c>
      <c r="AY15" s="132">
        <v>47</v>
      </c>
      <c r="AZ15" s="132">
        <v>218</v>
      </c>
      <c r="BA15" s="132">
        <v>12</v>
      </c>
      <c r="BB15" s="132">
        <v>0</v>
      </c>
      <c r="BC15" s="132">
        <v>2</v>
      </c>
      <c r="BD15" s="132">
        <v>23</v>
      </c>
      <c r="BE15" s="132">
        <v>4</v>
      </c>
      <c r="BF15" s="132">
        <v>239</v>
      </c>
      <c r="BG15" s="132">
        <v>31</v>
      </c>
      <c r="BH15" s="132">
        <v>199</v>
      </c>
      <c r="BI15" s="132">
        <v>20</v>
      </c>
      <c r="BJ15" s="132">
        <v>21</v>
      </c>
      <c r="BK15" s="132">
        <v>10</v>
      </c>
      <c r="BL15" s="132">
        <v>0</v>
      </c>
      <c r="BM15" s="132">
        <v>43</v>
      </c>
      <c r="BN15" s="132">
        <v>2</v>
      </c>
      <c r="BO15" s="132">
        <v>16</v>
      </c>
      <c r="BP15" s="132">
        <v>42</v>
      </c>
      <c r="BQ15" s="132">
        <v>1</v>
      </c>
      <c r="BR15" s="132">
        <v>29</v>
      </c>
      <c r="BS15" s="132">
        <v>0</v>
      </c>
      <c r="BT15" s="132">
        <v>30</v>
      </c>
      <c r="BU15" s="132">
        <v>76</v>
      </c>
      <c r="BV15" s="132">
        <v>217</v>
      </c>
      <c r="BW15" s="132">
        <v>3</v>
      </c>
      <c r="BX15" s="132">
        <v>39</v>
      </c>
      <c r="BY15" s="132">
        <v>95</v>
      </c>
      <c r="BZ15" s="132">
        <v>350</v>
      </c>
      <c r="CA15" s="132">
        <v>134</v>
      </c>
      <c r="CB15" s="132">
        <v>550</v>
      </c>
      <c r="CC15" s="132">
        <v>283</v>
      </c>
      <c r="CD15" s="132">
        <v>327</v>
      </c>
      <c r="CE15" s="135">
        <v>0</v>
      </c>
      <c r="CF15" s="140">
        <f t="shared" si="0"/>
        <v>3609</v>
      </c>
      <c r="CG15" s="25"/>
      <c r="CH15" s="25"/>
      <c r="CI15" s="27"/>
      <c r="CJ15" s="19"/>
      <c r="CK15" s="25"/>
      <c r="CL15" s="25"/>
      <c r="CM15" s="25"/>
      <c r="CN15" s="25"/>
      <c r="CO15" s="25"/>
      <c r="CP15" s="19"/>
      <c r="CQ15" s="28"/>
      <c r="CR15" s="25"/>
      <c r="CS15" s="25"/>
      <c r="CT15" s="25"/>
      <c r="CU15" s="27"/>
      <c r="CV15" s="29"/>
      <c r="CW15" s="150"/>
      <c r="CX15" s="17"/>
      <c r="CY15" s="17">
        <v>0</v>
      </c>
      <c r="CZ15" s="17">
        <v>1905</v>
      </c>
      <c r="DA15" s="152">
        <v>0</v>
      </c>
      <c r="DB15" s="22">
        <f t="shared" si="1"/>
        <v>1905</v>
      </c>
      <c r="DC15" s="150">
        <f t="shared" si="3"/>
        <v>-241</v>
      </c>
      <c r="DD15" s="17"/>
      <c r="DE15" s="17"/>
      <c r="DF15" s="17"/>
      <c r="DG15" s="152"/>
      <c r="DH15" s="22">
        <v>-241</v>
      </c>
      <c r="DI15" s="17">
        <v>0</v>
      </c>
      <c r="DJ15" s="23"/>
      <c r="DK15" s="17">
        <v>78</v>
      </c>
      <c r="DL15" s="25"/>
      <c r="DM15" s="24">
        <f t="shared" si="2"/>
        <v>5351</v>
      </c>
      <c r="DN15" s="48"/>
    </row>
    <row r="16" spans="1:118" ht="16.5" thickBot="1">
      <c r="A16" s="178"/>
      <c r="B16" s="131" t="s">
        <v>24</v>
      </c>
      <c r="C16" s="28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7"/>
      <c r="AQ16" s="29"/>
      <c r="AR16" s="134">
        <v>4838</v>
      </c>
      <c r="AS16" s="132">
        <v>1761</v>
      </c>
      <c r="AT16" s="132">
        <v>0</v>
      </c>
      <c r="AU16" s="132">
        <v>0</v>
      </c>
      <c r="AV16" s="132">
        <v>3124</v>
      </c>
      <c r="AW16" s="132">
        <v>2474</v>
      </c>
      <c r="AX16" s="132">
        <v>10</v>
      </c>
      <c r="AY16" s="132">
        <v>169</v>
      </c>
      <c r="AZ16" s="132">
        <v>92</v>
      </c>
      <c r="BA16" s="132">
        <v>16</v>
      </c>
      <c r="BB16" s="132">
        <v>16</v>
      </c>
      <c r="BC16" s="132">
        <v>108</v>
      </c>
      <c r="BD16" s="132">
        <v>11</v>
      </c>
      <c r="BE16" s="132">
        <v>13</v>
      </c>
      <c r="BF16" s="132">
        <v>559</v>
      </c>
      <c r="BG16" s="132">
        <v>60</v>
      </c>
      <c r="BH16" s="132">
        <v>3569</v>
      </c>
      <c r="BI16" s="132">
        <v>391</v>
      </c>
      <c r="BJ16" s="132">
        <v>299</v>
      </c>
      <c r="BK16" s="132">
        <v>33</v>
      </c>
      <c r="BL16" s="132">
        <v>0</v>
      </c>
      <c r="BM16" s="132">
        <v>80</v>
      </c>
      <c r="BN16" s="132">
        <v>8</v>
      </c>
      <c r="BO16" s="132">
        <v>15</v>
      </c>
      <c r="BP16" s="132">
        <v>567</v>
      </c>
      <c r="BQ16" s="132">
        <v>1</v>
      </c>
      <c r="BR16" s="132">
        <v>114</v>
      </c>
      <c r="BS16" s="132">
        <v>1</v>
      </c>
      <c r="BT16" s="132">
        <v>2013</v>
      </c>
      <c r="BU16" s="132">
        <v>3843</v>
      </c>
      <c r="BV16" s="132">
        <v>4526</v>
      </c>
      <c r="BW16" s="132">
        <v>354</v>
      </c>
      <c r="BX16" s="132">
        <v>15207</v>
      </c>
      <c r="BY16" s="132">
        <v>1221</v>
      </c>
      <c r="BZ16" s="132">
        <v>0</v>
      </c>
      <c r="CA16" s="132">
        <v>547</v>
      </c>
      <c r="CB16" s="132">
        <v>4993</v>
      </c>
      <c r="CC16" s="132">
        <v>825</v>
      </c>
      <c r="CD16" s="132">
        <v>305</v>
      </c>
      <c r="CE16" s="135">
        <v>0</v>
      </c>
      <c r="CF16" s="140">
        <f t="shared" si="0"/>
        <v>52163</v>
      </c>
      <c r="CG16" s="25"/>
      <c r="CH16" s="25"/>
      <c r="CI16" s="27"/>
      <c r="CJ16" s="19"/>
      <c r="CK16" s="25"/>
      <c r="CL16" s="25"/>
      <c r="CM16" s="25"/>
      <c r="CN16" s="25"/>
      <c r="CO16" s="25"/>
      <c r="CP16" s="19"/>
      <c r="CQ16" s="28"/>
      <c r="CR16" s="25"/>
      <c r="CS16" s="25"/>
      <c r="CT16" s="25"/>
      <c r="CU16" s="27"/>
      <c r="CV16" s="29"/>
      <c r="CW16" s="150"/>
      <c r="CX16" s="17"/>
      <c r="CY16" s="17">
        <v>0</v>
      </c>
      <c r="CZ16" s="17">
        <v>34865</v>
      </c>
      <c r="DA16" s="152">
        <v>0</v>
      </c>
      <c r="DB16" s="22">
        <f t="shared" si="1"/>
        <v>34865</v>
      </c>
      <c r="DC16" s="150">
        <f t="shared" si="3"/>
        <v>-7985</v>
      </c>
      <c r="DD16" s="17"/>
      <c r="DE16" s="17"/>
      <c r="DF16" s="17"/>
      <c r="DG16" s="152"/>
      <c r="DH16" s="22">
        <v>-7985</v>
      </c>
      <c r="DI16" s="17">
        <v>0</v>
      </c>
      <c r="DJ16" s="23"/>
      <c r="DK16" s="17">
        <v>4663</v>
      </c>
      <c r="DL16" s="25"/>
      <c r="DM16" s="24">
        <f t="shared" si="2"/>
        <v>83706</v>
      </c>
      <c r="DN16" s="48"/>
    </row>
    <row r="17" spans="1:118" ht="16.5" thickBot="1">
      <c r="A17" s="178"/>
      <c r="B17" s="131" t="s">
        <v>25</v>
      </c>
      <c r="C17" s="28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7"/>
      <c r="AQ17" s="29"/>
      <c r="AR17" s="134">
        <v>8927</v>
      </c>
      <c r="AS17" s="132">
        <v>9</v>
      </c>
      <c r="AT17" s="132">
        <v>0</v>
      </c>
      <c r="AU17" s="132">
        <v>111</v>
      </c>
      <c r="AV17" s="132">
        <v>106</v>
      </c>
      <c r="AW17" s="132">
        <v>2218</v>
      </c>
      <c r="AX17" s="132">
        <v>66</v>
      </c>
      <c r="AY17" s="132">
        <v>1419</v>
      </c>
      <c r="AZ17" s="132">
        <v>663</v>
      </c>
      <c r="BA17" s="132">
        <v>508</v>
      </c>
      <c r="BB17" s="132">
        <v>67</v>
      </c>
      <c r="BC17" s="132">
        <v>454</v>
      </c>
      <c r="BD17" s="132">
        <v>407</v>
      </c>
      <c r="BE17" s="132">
        <v>7</v>
      </c>
      <c r="BF17" s="132">
        <v>11078</v>
      </c>
      <c r="BG17" s="132">
        <v>6806</v>
      </c>
      <c r="BH17" s="132">
        <v>1994</v>
      </c>
      <c r="BI17" s="132">
        <v>133</v>
      </c>
      <c r="BJ17" s="132">
        <v>738</v>
      </c>
      <c r="BK17" s="132">
        <v>200</v>
      </c>
      <c r="BL17" s="132">
        <v>0</v>
      </c>
      <c r="BM17" s="132">
        <v>1061</v>
      </c>
      <c r="BN17" s="132">
        <v>1</v>
      </c>
      <c r="BO17" s="132">
        <v>71</v>
      </c>
      <c r="BP17" s="132">
        <v>553</v>
      </c>
      <c r="BQ17" s="132">
        <v>85</v>
      </c>
      <c r="BR17" s="132">
        <v>941</v>
      </c>
      <c r="BS17" s="132">
        <v>0</v>
      </c>
      <c r="BT17" s="132">
        <v>240</v>
      </c>
      <c r="BU17" s="132">
        <v>2237</v>
      </c>
      <c r="BV17" s="132">
        <v>2303</v>
      </c>
      <c r="BW17" s="132">
        <v>203</v>
      </c>
      <c r="BX17" s="132">
        <v>89</v>
      </c>
      <c r="BY17" s="132">
        <v>90</v>
      </c>
      <c r="BZ17" s="132">
        <v>0</v>
      </c>
      <c r="CA17" s="132">
        <v>574</v>
      </c>
      <c r="CB17" s="132">
        <v>890</v>
      </c>
      <c r="CC17" s="132">
        <v>1741</v>
      </c>
      <c r="CD17" s="132">
        <v>559</v>
      </c>
      <c r="CE17" s="135">
        <v>0</v>
      </c>
      <c r="CF17" s="140">
        <f t="shared" si="0"/>
        <v>47549</v>
      </c>
      <c r="CG17" s="25"/>
      <c r="CH17" s="25"/>
      <c r="CI17" s="27"/>
      <c r="CJ17" s="19"/>
      <c r="CK17" s="25"/>
      <c r="CL17" s="25"/>
      <c r="CM17" s="25"/>
      <c r="CN17" s="25"/>
      <c r="CO17" s="25"/>
      <c r="CP17" s="19"/>
      <c r="CQ17" s="28"/>
      <c r="CR17" s="25"/>
      <c r="CS17" s="25"/>
      <c r="CT17" s="25"/>
      <c r="CU17" s="27"/>
      <c r="CV17" s="29"/>
      <c r="CW17" s="150"/>
      <c r="CX17" s="17"/>
      <c r="CY17" s="17">
        <v>4011</v>
      </c>
      <c r="CZ17" s="17">
        <v>14625</v>
      </c>
      <c r="DA17" s="152">
        <v>0</v>
      </c>
      <c r="DB17" s="22">
        <f t="shared" si="1"/>
        <v>18636</v>
      </c>
      <c r="DC17" s="150">
        <f t="shared" si="3"/>
        <v>6197</v>
      </c>
      <c r="DD17" s="17"/>
      <c r="DE17" s="17"/>
      <c r="DF17" s="17"/>
      <c r="DG17" s="152"/>
      <c r="DH17" s="22">
        <v>6197</v>
      </c>
      <c r="DI17" s="17">
        <v>0</v>
      </c>
      <c r="DJ17" s="23"/>
      <c r="DK17" s="17">
        <v>38370</v>
      </c>
      <c r="DL17" s="25"/>
      <c r="DM17" s="24">
        <f t="shared" si="2"/>
        <v>110752</v>
      </c>
      <c r="DN17" s="48"/>
    </row>
    <row r="18" spans="1:118" ht="16.5" thickBot="1">
      <c r="A18" s="178"/>
      <c r="B18" s="131" t="s">
        <v>26</v>
      </c>
      <c r="C18" s="28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7"/>
      <c r="AQ18" s="29"/>
      <c r="AR18" s="134">
        <v>0</v>
      </c>
      <c r="AS18" s="132">
        <v>81</v>
      </c>
      <c r="AT18" s="132">
        <v>0</v>
      </c>
      <c r="AU18" s="132">
        <v>544</v>
      </c>
      <c r="AV18" s="132">
        <v>31</v>
      </c>
      <c r="AW18" s="132">
        <v>2672</v>
      </c>
      <c r="AX18" s="132">
        <v>19</v>
      </c>
      <c r="AY18" s="132">
        <v>125</v>
      </c>
      <c r="AZ18" s="132">
        <v>785</v>
      </c>
      <c r="BA18" s="132">
        <v>215</v>
      </c>
      <c r="BB18" s="132">
        <v>16</v>
      </c>
      <c r="BC18" s="132">
        <v>22</v>
      </c>
      <c r="BD18" s="132">
        <v>25</v>
      </c>
      <c r="BE18" s="132">
        <v>66</v>
      </c>
      <c r="BF18" s="132">
        <v>487</v>
      </c>
      <c r="BG18" s="132">
        <v>625</v>
      </c>
      <c r="BH18" s="132">
        <v>100</v>
      </c>
      <c r="BI18" s="132">
        <v>5</v>
      </c>
      <c r="BJ18" s="132">
        <v>98</v>
      </c>
      <c r="BK18" s="132">
        <v>301</v>
      </c>
      <c r="BL18" s="132">
        <v>0</v>
      </c>
      <c r="BM18" s="132">
        <v>1136</v>
      </c>
      <c r="BN18" s="132">
        <v>0</v>
      </c>
      <c r="BO18" s="132">
        <v>1</v>
      </c>
      <c r="BP18" s="132">
        <v>1473</v>
      </c>
      <c r="BQ18" s="132">
        <v>3</v>
      </c>
      <c r="BR18" s="132">
        <v>213</v>
      </c>
      <c r="BS18" s="132">
        <v>0</v>
      </c>
      <c r="BT18" s="132">
        <v>15</v>
      </c>
      <c r="BU18" s="132">
        <v>1402</v>
      </c>
      <c r="BV18" s="132">
        <v>4466</v>
      </c>
      <c r="BW18" s="132">
        <v>45</v>
      </c>
      <c r="BX18" s="132">
        <v>491</v>
      </c>
      <c r="BY18" s="132">
        <v>1</v>
      </c>
      <c r="BZ18" s="132">
        <v>0</v>
      </c>
      <c r="CA18" s="132">
        <v>44</v>
      </c>
      <c r="CB18" s="132">
        <v>549</v>
      </c>
      <c r="CC18" s="132">
        <v>12</v>
      </c>
      <c r="CD18" s="132">
        <v>33</v>
      </c>
      <c r="CE18" s="135">
        <v>0</v>
      </c>
      <c r="CF18" s="140">
        <f t="shared" si="0"/>
        <v>16101</v>
      </c>
      <c r="CG18" s="25"/>
      <c r="CH18" s="25"/>
      <c r="CI18" s="27"/>
      <c r="CJ18" s="19"/>
      <c r="CK18" s="25"/>
      <c r="CL18" s="25"/>
      <c r="CM18" s="25"/>
      <c r="CN18" s="25"/>
      <c r="CO18" s="25"/>
      <c r="CP18" s="19"/>
      <c r="CQ18" s="28"/>
      <c r="CR18" s="25"/>
      <c r="CS18" s="25"/>
      <c r="CT18" s="25"/>
      <c r="CU18" s="27"/>
      <c r="CV18" s="29"/>
      <c r="CW18" s="150"/>
      <c r="CX18" s="17"/>
      <c r="CY18" s="17">
        <v>0</v>
      </c>
      <c r="CZ18" s="17">
        <v>2522</v>
      </c>
      <c r="DA18" s="152">
        <v>0</v>
      </c>
      <c r="DB18" s="22">
        <f t="shared" si="1"/>
        <v>2522</v>
      </c>
      <c r="DC18" s="150">
        <f t="shared" si="3"/>
        <v>1961</v>
      </c>
      <c r="DD18" s="17"/>
      <c r="DE18" s="17"/>
      <c r="DF18" s="17"/>
      <c r="DG18" s="152"/>
      <c r="DH18" s="22">
        <v>1961</v>
      </c>
      <c r="DI18" s="17">
        <v>689</v>
      </c>
      <c r="DJ18" s="23"/>
      <c r="DK18" s="17">
        <v>2713</v>
      </c>
      <c r="DL18" s="25"/>
      <c r="DM18" s="24">
        <f t="shared" si="2"/>
        <v>23986</v>
      </c>
      <c r="DN18" s="48"/>
    </row>
    <row r="19" spans="1:118" ht="16.5" thickBot="1">
      <c r="A19" s="178"/>
      <c r="B19" s="131" t="s">
        <v>27</v>
      </c>
      <c r="C19" s="28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7"/>
      <c r="AQ19" s="29"/>
      <c r="AR19" s="134">
        <v>0</v>
      </c>
      <c r="AS19" s="132">
        <v>0</v>
      </c>
      <c r="AT19" s="132">
        <v>0</v>
      </c>
      <c r="AU19" s="132">
        <v>32</v>
      </c>
      <c r="AV19" s="132">
        <v>21</v>
      </c>
      <c r="AW19" s="132">
        <v>360</v>
      </c>
      <c r="AX19" s="132">
        <v>0</v>
      </c>
      <c r="AY19" s="132">
        <v>0</v>
      </c>
      <c r="AZ19" s="132">
        <v>51</v>
      </c>
      <c r="BA19" s="132">
        <v>7</v>
      </c>
      <c r="BB19" s="132">
        <v>16</v>
      </c>
      <c r="BC19" s="132">
        <v>0</v>
      </c>
      <c r="BD19" s="132">
        <v>9</v>
      </c>
      <c r="BE19" s="132">
        <v>0</v>
      </c>
      <c r="BF19" s="132">
        <v>94</v>
      </c>
      <c r="BG19" s="132">
        <v>39</v>
      </c>
      <c r="BH19" s="132">
        <v>4503</v>
      </c>
      <c r="BI19" s="132">
        <v>2</v>
      </c>
      <c r="BJ19" s="132">
        <v>613</v>
      </c>
      <c r="BK19" s="132">
        <v>2</v>
      </c>
      <c r="BL19" s="132">
        <v>0</v>
      </c>
      <c r="BM19" s="132">
        <v>55</v>
      </c>
      <c r="BN19" s="132">
        <v>0</v>
      </c>
      <c r="BO19" s="132">
        <v>14</v>
      </c>
      <c r="BP19" s="132">
        <v>963</v>
      </c>
      <c r="BQ19" s="132">
        <v>14</v>
      </c>
      <c r="BR19" s="132">
        <v>19</v>
      </c>
      <c r="BS19" s="132">
        <v>0</v>
      </c>
      <c r="BT19" s="132">
        <v>0</v>
      </c>
      <c r="BU19" s="132">
        <v>34229</v>
      </c>
      <c r="BV19" s="132">
        <v>405</v>
      </c>
      <c r="BW19" s="132">
        <v>31</v>
      </c>
      <c r="BX19" s="132">
        <v>36</v>
      </c>
      <c r="BY19" s="132">
        <v>0</v>
      </c>
      <c r="BZ19" s="132">
        <v>0</v>
      </c>
      <c r="CA19" s="132">
        <v>23</v>
      </c>
      <c r="CB19" s="132">
        <v>115</v>
      </c>
      <c r="CC19" s="132">
        <v>3</v>
      </c>
      <c r="CD19" s="132">
        <v>10</v>
      </c>
      <c r="CE19" s="135">
        <v>0</v>
      </c>
      <c r="CF19" s="140">
        <f t="shared" si="0"/>
        <v>41666</v>
      </c>
      <c r="CG19" s="25"/>
      <c r="CH19" s="25"/>
      <c r="CI19" s="27"/>
      <c r="CJ19" s="19"/>
      <c r="CK19" s="25"/>
      <c r="CL19" s="25"/>
      <c r="CM19" s="25"/>
      <c r="CN19" s="25"/>
      <c r="CO19" s="25"/>
      <c r="CP19" s="19"/>
      <c r="CQ19" s="28"/>
      <c r="CR19" s="25"/>
      <c r="CS19" s="25"/>
      <c r="CT19" s="25"/>
      <c r="CU19" s="27"/>
      <c r="CV19" s="29"/>
      <c r="CW19" s="150"/>
      <c r="CX19" s="17"/>
      <c r="CY19" s="17">
        <v>0</v>
      </c>
      <c r="CZ19" s="17">
        <v>2450</v>
      </c>
      <c r="DA19" s="152">
        <v>0</v>
      </c>
      <c r="DB19" s="22">
        <f t="shared" si="1"/>
        <v>2450</v>
      </c>
      <c r="DC19" s="150">
        <f t="shared" si="3"/>
        <v>4884</v>
      </c>
      <c r="DD19" s="17"/>
      <c r="DE19" s="17"/>
      <c r="DF19" s="17"/>
      <c r="DG19" s="152"/>
      <c r="DH19" s="22">
        <v>4884</v>
      </c>
      <c r="DI19" s="17">
        <v>60</v>
      </c>
      <c r="DJ19" s="23"/>
      <c r="DK19" s="17">
        <v>1974</v>
      </c>
      <c r="DL19" s="25"/>
      <c r="DM19" s="24">
        <f t="shared" si="2"/>
        <v>51034</v>
      </c>
      <c r="DN19" s="48"/>
    </row>
    <row r="20" spans="1:118" ht="16.5" thickBot="1">
      <c r="A20" s="178"/>
      <c r="B20" s="131" t="s">
        <v>28</v>
      </c>
      <c r="C20" s="28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7"/>
      <c r="AQ20" s="29"/>
      <c r="AR20" s="134">
        <v>0</v>
      </c>
      <c r="AS20" s="132">
        <v>11</v>
      </c>
      <c r="AT20" s="132">
        <v>0</v>
      </c>
      <c r="AU20" s="132">
        <v>0</v>
      </c>
      <c r="AV20" s="132">
        <v>18</v>
      </c>
      <c r="AW20" s="132">
        <v>26</v>
      </c>
      <c r="AX20" s="132">
        <v>0</v>
      </c>
      <c r="AY20" s="132">
        <v>38</v>
      </c>
      <c r="AZ20" s="132">
        <v>29</v>
      </c>
      <c r="BA20" s="132">
        <v>2</v>
      </c>
      <c r="BB20" s="132">
        <v>23</v>
      </c>
      <c r="BC20" s="132">
        <v>20</v>
      </c>
      <c r="BD20" s="132">
        <v>9</v>
      </c>
      <c r="BE20" s="132">
        <v>0</v>
      </c>
      <c r="BF20" s="132">
        <v>11</v>
      </c>
      <c r="BG20" s="132">
        <v>135</v>
      </c>
      <c r="BH20" s="132">
        <v>3829</v>
      </c>
      <c r="BI20" s="132">
        <v>9945</v>
      </c>
      <c r="BJ20" s="132">
        <v>7068</v>
      </c>
      <c r="BK20" s="132">
        <v>528</v>
      </c>
      <c r="BL20" s="132">
        <v>0</v>
      </c>
      <c r="BM20" s="132">
        <v>3974</v>
      </c>
      <c r="BN20" s="132">
        <v>2</v>
      </c>
      <c r="BO20" s="132">
        <v>127</v>
      </c>
      <c r="BP20" s="132">
        <v>634</v>
      </c>
      <c r="BQ20" s="132">
        <v>521</v>
      </c>
      <c r="BR20" s="132">
        <v>540</v>
      </c>
      <c r="BS20" s="132">
        <v>0</v>
      </c>
      <c r="BT20" s="132">
        <v>85</v>
      </c>
      <c r="BU20" s="132">
        <v>8401</v>
      </c>
      <c r="BV20" s="132">
        <v>351</v>
      </c>
      <c r="BW20" s="132">
        <v>0</v>
      </c>
      <c r="BX20" s="132">
        <v>5</v>
      </c>
      <c r="BY20" s="132">
        <v>0</v>
      </c>
      <c r="BZ20" s="132">
        <v>0</v>
      </c>
      <c r="CA20" s="132">
        <v>49</v>
      </c>
      <c r="CB20" s="132">
        <v>0</v>
      </c>
      <c r="CC20" s="132">
        <v>10</v>
      </c>
      <c r="CD20" s="132">
        <v>17</v>
      </c>
      <c r="CE20" s="135">
        <v>0</v>
      </c>
      <c r="CF20" s="140">
        <f t="shared" si="0"/>
        <v>36408</v>
      </c>
      <c r="CG20" s="25"/>
      <c r="CH20" s="25"/>
      <c r="CI20" s="27"/>
      <c r="CJ20" s="19"/>
      <c r="CK20" s="25"/>
      <c r="CL20" s="25"/>
      <c r="CM20" s="25"/>
      <c r="CN20" s="25"/>
      <c r="CO20" s="25"/>
      <c r="CP20" s="19"/>
      <c r="CQ20" s="28"/>
      <c r="CR20" s="25"/>
      <c r="CS20" s="25"/>
      <c r="CT20" s="25"/>
      <c r="CU20" s="27"/>
      <c r="CV20" s="29"/>
      <c r="CW20" s="150"/>
      <c r="CX20" s="17"/>
      <c r="CY20" s="17">
        <v>0</v>
      </c>
      <c r="CZ20" s="17">
        <v>0</v>
      </c>
      <c r="DA20" s="152">
        <v>0</v>
      </c>
      <c r="DB20" s="22">
        <f t="shared" si="1"/>
        <v>0</v>
      </c>
      <c r="DC20" s="150">
        <f t="shared" si="3"/>
        <v>5574</v>
      </c>
      <c r="DD20" s="17"/>
      <c r="DE20" s="17"/>
      <c r="DF20" s="17"/>
      <c r="DG20" s="152"/>
      <c r="DH20" s="22">
        <v>5574</v>
      </c>
      <c r="DI20" s="17">
        <v>1</v>
      </c>
      <c r="DJ20" s="23"/>
      <c r="DK20" s="17">
        <v>5197</v>
      </c>
      <c r="DL20" s="25"/>
      <c r="DM20" s="24">
        <f t="shared" si="2"/>
        <v>47180</v>
      </c>
      <c r="DN20" s="48"/>
    </row>
    <row r="21" spans="1:118" ht="16.5" thickBot="1">
      <c r="A21" s="178"/>
      <c r="B21" s="131" t="s">
        <v>29</v>
      </c>
      <c r="C21" s="28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7"/>
      <c r="AQ21" s="29"/>
      <c r="AR21" s="134">
        <v>0</v>
      </c>
      <c r="AS21" s="132">
        <v>2</v>
      </c>
      <c r="AT21" s="132">
        <v>0</v>
      </c>
      <c r="AU21" s="132">
        <v>0</v>
      </c>
      <c r="AV21" s="132">
        <v>37</v>
      </c>
      <c r="AW21" s="132">
        <v>2033</v>
      </c>
      <c r="AX21" s="132">
        <v>0</v>
      </c>
      <c r="AY21" s="132">
        <v>30</v>
      </c>
      <c r="AZ21" s="132">
        <v>644</v>
      </c>
      <c r="BA21" s="132">
        <v>33</v>
      </c>
      <c r="BB21" s="132">
        <v>161</v>
      </c>
      <c r="BC21" s="132">
        <v>13</v>
      </c>
      <c r="BD21" s="132">
        <v>46</v>
      </c>
      <c r="BE21" s="132">
        <v>0</v>
      </c>
      <c r="BF21" s="132">
        <v>334</v>
      </c>
      <c r="BG21" s="132">
        <v>43</v>
      </c>
      <c r="BH21" s="132">
        <v>741</v>
      </c>
      <c r="BI21" s="132">
        <v>278</v>
      </c>
      <c r="BJ21" s="132">
        <v>2914</v>
      </c>
      <c r="BK21" s="132">
        <v>235</v>
      </c>
      <c r="BL21" s="132">
        <v>0</v>
      </c>
      <c r="BM21" s="132">
        <v>249</v>
      </c>
      <c r="BN21" s="132">
        <v>6</v>
      </c>
      <c r="BO21" s="132">
        <v>67</v>
      </c>
      <c r="BP21" s="132">
        <v>764</v>
      </c>
      <c r="BQ21" s="132">
        <v>362</v>
      </c>
      <c r="BR21" s="132">
        <v>320</v>
      </c>
      <c r="BS21" s="132">
        <v>1</v>
      </c>
      <c r="BT21" s="132">
        <v>75</v>
      </c>
      <c r="BU21" s="132">
        <v>5042</v>
      </c>
      <c r="BV21" s="132">
        <v>705</v>
      </c>
      <c r="BW21" s="132">
        <v>116</v>
      </c>
      <c r="BX21" s="132">
        <v>84</v>
      </c>
      <c r="BY21" s="132">
        <v>16</v>
      </c>
      <c r="BZ21" s="132">
        <v>0</v>
      </c>
      <c r="CA21" s="132">
        <v>106</v>
      </c>
      <c r="CB21" s="132">
        <v>52</v>
      </c>
      <c r="CC21" s="132">
        <v>10</v>
      </c>
      <c r="CD21" s="132">
        <v>72</v>
      </c>
      <c r="CE21" s="135">
        <v>0</v>
      </c>
      <c r="CF21" s="140">
        <f t="shared" si="0"/>
        <v>15591</v>
      </c>
      <c r="CG21" s="25"/>
      <c r="CH21" s="25"/>
      <c r="CI21" s="27"/>
      <c r="CJ21" s="19"/>
      <c r="CK21" s="25"/>
      <c r="CL21" s="25"/>
      <c r="CM21" s="25"/>
      <c r="CN21" s="25"/>
      <c r="CO21" s="25"/>
      <c r="CP21" s="19"/>
      <c r="CQ21" s="28"/>
      <c r="CR21" s="25"/>
      <c r="CS21" s="25"/>
      <c r="CT21" s="25"/>
      <c r="CU21" s="27"/>
      <c r="CV21" s="29"/>
      <c r="CW21" s="150"/>
      <c r="CX21" s="17"/>
      <c r="CY21" s="17">
        <v>0</v>
      </c>
      <c r="CZ21" s="17">
        <v>724</v>
      </c>
      <c r="DA21" s="152">
        <v>0</v>
      </c>
      <c r="DB21" s="22">
        <f t="shared" si="1"/>
        <v>724</v>
      </c>
      <c r="DC21" s="150">
        <f t="shared" si="3"/>
        <v>-1010</v>
      </c>
      <c r="DD21" s="17"/>
      <c r="DE21" s="17"/>
      <c r="DF21" s="17"/>
      <c r="DG21" s="152"/>
      <c r="DH21" s="22">
        <v>-1010</v>
      </c>
      <c r="DI21" s="17">
        <v>17904</v>
      </c>
      <c r="DJ21" s="23"/>
      <c r="DK21" s="17">
        <v>1950</v>
      </c>
      <c r="DL21" s="25"/>
      <c r="DM21" s="24">
        <f t="shared" si="2"/>
        <v>35159</v>
      </c>
      <c r="DN21" s="48"/>
    </row>
    <row r="22" spans="1:118" ht="16.5" thickBot="1">
      <c r="A22" s="178"/>
      <c r="B22" s="131" t="s">
        <v>30</v>
      </c>
      <c r="C22" s="28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7"/>
      <c r="AQ22" s="29"/>
      <c r="AR22" s="134">
        <v>395</v>
      </c>
      <c r="AS22" s="132">
        <v>7</v>
      </c>
      <c r="AT22" s="132">
        <v>0</v>
      </c>
      <c r="AU22" s="132">
        <v>144</v>
      </c>
      <c r="AV22" s="132">
        <v>547</v>
      </c>
      <c r="AW22" s="132">
        <v>230</v>
      </c>
      <c r="AX22" s="132">
        <v>0</v>
      </c>
      <c r="AY22" s="132">
        <v>79</v>
      </c>
      <c r="AZ22" s="132">
        <v>140</v>
      </c>
      <c r="BA22" s="132">
        <v>5</v>
      </c>
      <c r="BB22" s="132">
        <v>21</v>
      </c>
      <c r="BC22" s="132">
        <v>4</v>
      </c>
      <c r="BD22" s="132">
        <v>3</v>
      </c>
      <c r="BE22" s="132">
        <v>62</v>
      </c>
      <c r="BF22" s="132">
        <v>160</v>
      </c>
      <c r="BG22" s="132">
        <v>11</v>
      </c>
      <c r="BH22" s="132">
        <v>374</v>
      </c>
      <c r="BI22" s="132">
        <v>142</v>
      </c>
      <c r="BJ22" s="132">
        <v>89</v>
      </c>
      <c r="BK22" s="132">
        <v>534</v>
      </c>
      <c r="BL22" s="132">
        <v>1</v>
      </c>
      <c r="BM22" s="132">
        <v>122</v>
      </c>
      <c r="BN22" s="132">
        <v>28</v>
      </c>
      <c r="BO22" s="132">
        <v>9</v>
      </c>
      <c r="BP22" s="132">
        <v>697</v>
      </c>
      <c r="BQ22" s="132">
        <v>236</v>
      </c>
      <c r="BR22" s="132">
        <v>2</v>
      </c>
      <c r="BS22" s="132">
        <v>0</v>
      </c>
      <c r="BT22" s="132">
        <v>677</v>
      </c>
      <c r="BU22" s="132">
        <v>1015</v>
      </c>
      <c r="BV22" s="132">
        <v>1334</v>
      </c>
      <c r="BW22" s="132">
        <v>9</v>
      </c>
      <c r="BX22" s="132">
        <v>107</v>
      </c>
      <c r="BY22" s="132">
        <v>8</v>
      </c>
      <c r="BZ22" s="132">
        <v>0</v>
      </c>
      <c r="CA22" s="132">
        <v>443</v>
      </c>
      <c r="CB22" s="132">
        <v>42</v>
      </c>
      <c r="CC22" s="132">
        <v>239</v>
      </c>
      <c r="CD22" s="132">
        <v>255</v>
      </c>
      <c r="CE22" s="135">
        <v>0</v>
      </c>
      <c r="CF22" s="140">
        <f t="shared" si="0"/>
        <v>8171</v>
      </c>
      <c r="CG22" s="25"/>
      <c r="CH22" s="25"/>
      <c r="CI22" s="27"/>
      <c r="CJ22" s="19"/>
      <c r="CK22" s="25"/>
      <c r="CL22" s="25"/>
      <c r="CM22" s="25"/>
      <c r="CN22" s="25"/>
      <c r="CO22" s="25"/>
      <c r="CP22" s="19"/>
      <c r="CQ22" s="28"/>
      <c r="CR22" s="25"/>
      <c r="CS22" s="25"/>
      <c r="CT22" s="25"/>
      <c r="CU22" s="27"/>
      <c r="CV22" s="29"/>
      <c r="CW22" s="150"/>
      <c r="CX22" s="17"/>
      <c r="CY22" s="17">
        <v>0</v>
      </c>
      <c r="CZ22" s="17">
        <v>3494</v>
      </c>
      <c r="DA22" s="152">
        <v>0</v>
      </c>
      <c r="DB22" s="22">
        <f t="shared" si="1"/>
        <v>3494</v>
      </c>
      <c r="DC22" s="150">
        <f t="shared" si="3"/>
        <v>457</v>
      </c>
      <c r="DD22" s="17"/>
      <c r="DE22" s="17"/>
      <c r="DF22" s="17"/>
      <c r="DG22" s="152"/>
      <c r="DH22" s="22">
        <v>457</v>
      </c>
      <c r="DI22" s="17">
        <v>24289</v>
      </c>
      <c r="DJ22" s="23"/>
      <c r="DK22" s="17">
        <v>1629</v>
      </c>
      <c r="DL22" s="25"/>
      <c r="DM22" s="24">
        <f t="shared" si="2"/>
        <v>38040</v>
      </c>
      <c r="DN22" s="48"/>
    </row>
    <row r="23" spans="1:118" ht="16.5" thickBot="1">
      <c r="A23" s="178"/>
      <c r="B23" s="131" t="s">
        <v>31</v>
      </c>
      <c r="C23" s="28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7"/>
      <c r="AQ23" s="29"/>
      <c r="AR23" s="134">
        <v>4</v>
      </c>
      <c r="AS23" s="132">
        <v>0</v>
      </c>
      <c r="AT23" s="132">
        <v>0</v>
      </c>
      <c r="AU23" s="132">
        <v>0</v>
      </c>
      <c r="AV23" s="132">
        <v>0</v>
      </c>
      <c r="AW23" s="132">
        <v>13</v>
      </c>
      <c r="AX23" s="132">
        <v>0</v>
      </c>
      <c r="AY23" s="132">
        <v>8</v>
      </c>
      <c r="AZ23" s="132">
        <v>6</v>
      </c>
      <c r="BA23" s="132">
        <v>1</v>
      </c>
      <c r="BB23" s="132">
        <v>0</v>
      </c>
      <c r="BC23" s="132">
        <v>2</v>
      </c>
      <c r="BD23" s="132">
        <v>2</v>
      </c>
      <c r="BE23" s="132">
        <v>0</v>
      </c>
      <c r="BF23" s="132">
        <v>23</v>
      </c>
      <c r="BG23" s="132">
        <v>1</v>
      </c>
      <c r="BH23" s="132">
        <v>15</v>
      </c>
      <c r="BI23" s="132">
        <v>1</v>
      </c>
      <c r="BJ23" s="132">
        <v>3</v>
      </c>
      <c r="BK23" s="132">
        <v>3</v>
      </c>
      <c r="BL23" s="132">
        <v>1</v>
      </c>
      <c r="BM23" s="132">
        <v>29</v>
      </c>
      <c r="BN23" s="132">
        <v>2</v>
      </c>
      <c r="BO23" s="132">
        <v>0</v>
      </c>
      <c r="BP23" s="132">
        <v>8</v>
      </c>
      <c r="BQ23" s="132">
        <v>1</v>
      </c>
      <c r="BR23" s="132">
        <v>0</v>
      </c>
      <c r="BS23" s="132">
        <v>0</v>
      </c>
      <c r="BT23" s="132">
        <v>2</v>
      </c>
      <c r="BU23" s="132">
        <v>19</v>
      </c>
      <c r="BV23" s="132">
        <v>26</v>
      </c>
      <c r="BW23" s="132">
        <v>1</v>
      </c>
      <c r="BX23" s="132">
        <v>10</v>
      </c>
      <c r="BY23" s="132">
        <v>57</v>
      </c>
      <c r="BZ23" s="132">
        <v>0</v>
      </c>
      <c r="CA23" s="132">
        <v>99</v>
      </c>
      <c r="CB23" s="132">
        <v>301</v>
      </c>
      <c r="CC23" s="132">
        <v>92</v>
      </c>
      <c r="CD23" s="132">
        <v>18</v>
      </c>
      <c r="CE23" s="135">
        <v>0</v>
      </c>
      <c r="CF23" s="140">
        <f t="shared" si="0"/>
        <v>748</v>
      </c>
      <c r="CG23" s="25"/>
      <c r="CH23" s="25"/>
      <c r="CI23" s="27"/>
      <c r="CJ23" s="19"/>
      <c r="CK23" s="25"/>
      <c r="CL23" s="25"/>
      <c r="CM23" s="25"/>
      <c r="CN23" s="25"/>
      <c r="CO23" s="25"/>
      <c r="CP23" s="19"/>
      <c r="CQ23" s="28"/>
      <c r="CR23" s="25"/>
      <c r="CS23" s="25"/>
      <c r="CT23" s="25"/>
      <c r="CU23" s="27"/>
      <c r="CV23" s="29"/>
      <c r="CW23" s="150"/>
      <c r="CX23" s="17"/>
      <c r="CY23" s="17">
        <v>0</v>
      </c>
      <c r="CZ23" s="17">
        <v>178</v>
      </c>
      <c r="DA23" s="152">
        <v>0</v>
      </c>
      <c r="DB23" s="22">
        <f t="shared" si="1"/>
        <v>178</v>
      </c>
      <c r="DC23" s="150">
        <f t="shared" si="3"/>
        <v>-134</v>
      </c>
      <c r="DD23" s="17"/>
      <c r="DE23" s="17"/>
      <c r="DF23" s="17"/>
      <c r="DG23" s="152"/>
      <c r="DH23" s="22">
        <v>-134</v>
      </c>
      <c r="DI23" s="17">
        <v>2538</v>
      </c>
      <c r="DJ23" s="23"/>
      <c r="DK23" s="17">
        <v>160</v>
      </c>
      <c r="DL23" s="25"/>
      <c r="DM23" s="24">
        <f t="shared" si="2"/>
        <v>3490</v>
      </c>
      <c r="DN23" s="48"/>
    </row>
    <row r="24" spans="1:118" ht="16.5" thickBot="1">
      <c r="A24" s="178"/>
      <c r="B24" s="39" t="s">
        <v>32</v>
      </c>
      <c r="C24" s="28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7"/>
      <c r="AQ24" s="29"/>
      <c r="AR24" s="134">
        <v>0</v>
      </c>
      <c r="AS24" s="132">
        <v>2</v>
      </c>
      <c r="AT24" s="132">
        <v>0</v>
      </c>
      <c r="AU24" s="132">
        <v>7</v>
      </c>
      <c r="AV24" s="132">
        <v>7</v>
      </c>
      <c r="AW24" s="132">
        <v>35</v>
      </c>
      <c r="AX24" s="132">
        <v>0</v>
      </c>
      <c r="AY24" s="132">
        <v>27</v>
      </c>
      <c r="AZ24" s="132">
        <v>1</v>
      </c>
      <c r="BA24" s="132">
        <v>11</v>
      </c>
      <c r="BB24" s="132">
        <v>1</v>
      </c>
      <c r="BC24" s="132">
        <v>0</v>
      </c>
      <c r="BD24" s="132">
        <v>10</v>
      </c>
      <c r="BE24" s="132">
        <v>0</v>
      </c>
      <c r="BF24" s="132">
        <v>0</v>
      </c>
      <c r="BG24" s="132">
        <v>0</v>
      </c>
      <c r="BH24" s="132">
        <v>95</v>
      </c>
      <c r="BI24" s="132">
        <v>52</v>
      </c>
      <c r="BJ24" s="132">
        <v>199</v>
      </c>
      <c r="BK24" s="132">
        <v>55</v>
      </c>
      <c r="BL24" s="132">
        <v>0</v>
      </c>
      <c r="BM24" s="132">
        <v>10947</v>
      </c>
      <c r="BN24" s="132">
        <v>1271</v>
      </c>
      <c r="BO24" s="132">
        <v>98</v>
      </c>
      <c r="BP24" s="132">
        <v>3226</v>
      </c>
      <c r="BQ24" s="132">
        <v>105</v>
      </c>
      <c r="BR24" s="132">
        <v>19</v>
      </c>
      <c r="BS24" s="132">
        <v>0</v>
      </c>
      <c r="BT24" s="132">
        <v>773</v>
      </c>
      <c r="BU24" s="132">
        <v>3157</v>
      </c>
      <c r="BV24" s="132">
        <v>2107</v>
      </c>
      <c r="BW24" s="132">
        <v>5</v>
      </c>
      <c r="BX24" s="132">
        <v>324</v>
      </c>
      <c r="BY24" s="132">
        <v>427</v>
      </c>
      <c r="BZ24" s="132">
        <v>0</v>
      </c>
      <c r="CA24" s="132">
        <v>165</v>
      </c>
      <c r="CB24" s="132">
        <v>1</v>
      </c>
      <c r="CC24" s="132">
        <v>23</v>
      </c>
      <c r="CD24" s="132">
        <v>43</v>
      </c>
      <c r="CE24" s="135">
        <v>0</v>
      </c>
      <c r="CF24" s="140">
        <f t="shared" si="0"/>
        <v>23193</v>
      </c>
      <c r="CG24" s="25"/>
      <c r="CH24" s="25"/>
      <c r="CI24" s="27"/>
      <c r="CJ24" s="19"/>
      <c r="CK24" s="25"/>
      <c r="CL24" s="25"/>
      <c r="CM24" s="25"/>
      <c r="CN24" s="25"/>
      <c r="CO24" s="25"/>
      <c r="CP24" s="19"/>
      <c r="CQ24" s="28"/>
      <c r="CR24" s="25"/>
      <c r="CS24" s="25"/>
      <c r="CT24" s="25"/>
      <c r="CU24" s="27"/>
      <c r="CV24" s="29"/>
      <c r="CW24" s="150"/>
      <c r="CX24" s="17"/>
      <c r="CY24" s="17">
        <v>0</v>
      </c>
      <c r="CZ24" s="17">
        <v>1981</v>
      </c>
      <c r="DA24" s="152">
        <v>0</v>
      </c>
      <c r="DB24" s="22">
        <f t="shared" si="1"/>
        <v>1981</v>
      </c>
      <c r="DC24" s="150">
        <f t="shared" si="3"/>
        <v>-1194</v>
      </c>
      <c r="DD24" s="17"/>
      <c r="DE24" s="17"/>
      <c r="DF24" s="17"/>
      <c r="DG24" s="152"/>
      <c r="DH24" s="22">
        <v>-1194</v>
      </c>
      <c r="DI24" s="17">
        <v>3576</v>
      </c>
      <c r="DJ24" s="23"/>
      <c r="DK24" s="17">
        <v>29366</v>
      </c>
      <c r="DL24" s="25"/>
      <c r="DM24" s="24">
        <f t="shared" si="2"/>
        <v>56922</v>
      </c>
      <c r="DN24" s="48"/>
    </row>
    <row r="25" spans="1:118" ht="16.5" thickBot="1">
      <c r="A25" s="178"/>
      <c r="B25" s="131" t="s">
        <v>33</v>
      </c>
      <c r="C25" s="28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7"/>
      <c r="AQ25" s="29"/>
      <c r="AR25" s="134">
        <v>0</v>
      </c>
      <c r="AS25" s="132">
        <v>0</v>
      </c>
      <c r="AT25" s="132">
        <v>0</v>
      </c>
      <c r="AU25" s="132">
        <v>0</v>
      </c>
      <c r="AV25" s="132">
        <v>0</v>
      </c>
      <c r="AW25" s="132">
        <v>0</v>
      </c>
      <c r="AX25" s="132">
        <v>0</v>
      </c>
      <c r="AY25" s="132">
        <v>1</v>
      </c>
      <c r="AZ25" s="132">
        <v>0</v>
      </c>
      <c r="BA25" s="132">
        <v>0</v>
      </c>
      <c r="BB25" s="132">
        <v>0</v>
      </c>
      <c r="BC25" s="132">
        <v>0</v>
      </c>
      <c r="BD25" s="132">
        <v>2</v>
      </c>
      <c r="BE25" s="132">
        <v>0</v>
      </c>
      <c r="BF25" s="132">
        <v>0</v>
      </c>
      <c r="BG25" s="132">
        <v>0</v>
      </c>
      <c r="BH25" s="132">
        <v>15</v>
      </c>
      <c r="BI25" s="132">
        <v>0</v>
      </c>
      <c r="BJ25" s="132">
        <v>81</v>
      </c>
      <c r="BK25" s="132">
        <v>42</v>
      </c>
      <c r="BL25" s="132">
        <v>0</v>
      </c>
      <c r="BM25" s="132">
        <v>5</v>
      </c>
      <c r="BN25" s="132">
        <v>2899</v>
      </c>
      <c r="BO25" s="132">
        <v>8</v>
      </c>
      <c r="BP25" s="132">
        <v>64</v>
      </c>
      <c r="BQ25" s="132">
        <v>45</v>
      </c>
      <c r="BR25" s="132">
        <v>0</v>
      </c>
      <c r="BS25" s="132">
        <v>0</v>
      </c>
      <c r="BT25" s="132">
        <v>0</v>
      </c>
      <c r="BU25" s="132">
        <v>103</v>
      </c>
      <c r="BV25" s="132">
        <v>186</v>
      </c>
      <c r="BW25" s="132">
        <v>2</v>
      </c>
      <c r="BX25" s="132">
        <v>0</v>
      </c>
      <c r="BY25" s="132">
        <v>2288</v>
      </c>
      <c r="BZ25" s="132">
        <v>0</v>
      </c>
      <c r="CA25" s="132">
        <v>107</v>
      </c>
      <c r="CB25" s="132">
        <v>0</v>
      </c>
      <c r="CC25" s="132">
        <v>271</v>
      </c>
      <c r="CD25" s="132">
        <v>77</v>
      </c>
      <c r="CE25" s="135">
        <v>0</v>
      </c>
      <c r="CF25" s="140">
        <f t="shared" si="0"/>
        <v>6196</v>
      </c>
      <c r="CG25" s="25"/>
      <c r="CH25" s="25"/>
      <c r="CI25" s="27"/>
      <c r="CJ25" s="19"/>
      <c r="CK25" s="25"/>
      <c r="CL25" s="25"/>
      <c r="CM25" s="25"/>
      <c r="CN25" s="25"/>
      <c r="CO25" s="25"/>
      <c r="CP25" s="19"/>
      <c r="CQ25" s="28"/>
      <c r="CR25" s="25"/>
      <c r="CS25" s="25"/>
      <c r="CT25" s="25"/>
      <c r="CU25" s="27"/>
      <c r="CV25" s="29"/>
      <c r="CW25" s="150"/>
      <c r="CX25" s="17"/>
      <c r="CY25" s="17">
        <v>0</v>
      </c>
      <c r="CZ25" s="17">
        <v>1583</v>
      </c>
      <c r="DA25" s="152">
        <v>0</v>
      </c>
      <c r="DB25" s="22">
        <f t="shared" si="1"/>
        <v>1583</v>
      </c>
      <c r="DC25" s="150">
        <f t="shared" si="3"/>
        <v>110</v>
      </c>
      <c r="DD25" s="17"/>
      <c r="DE25" s="17"/>
      <c r="DF25" s="17"/>
      <c r="DG25" s="152"/>
      <c r="DH25" s="22">
        <v>110</v>
      </c>
      <c r="DI25" s="17">
        <v>6525</v>
      </c>
      <c r="DJ25" s="23"/>
      <c r="DK25" s="17">
        <v>4682</v>
      </c>
      <c r="DL25" s="25"/>
      <c r="DM25" s="24">
        <f t="shared" si="2"/>
        <v>19096</v>
      </c>
      <c r="DN25" s="48"/>
    </row>
    <row r="26" spans="1:118" ht="16.5" thickBot="1">
      <c r="A26" s="178"/>
      <c r="B26" s="131" t="s">
        <v>34</v>
      </c>
      <c r="C26" s="28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7"/>
      <c r="AQ26" s="29"/>
      <c r="AR26" s="134">
        <v>0</v>
      </c>
      <c r="AS26" s="132">
        <v>2</v>
      </c>
      <c r="AT26" s="132">
        <v>0</v>
      </c>
      <c r="AU26" s="132">
        <v>0</v>
      </c>
      <c r="AV26" s="132">
        <v>0</v>
      </c>
      <c r="AW26" s="132">
        <v>0</v>
      </c>
      <c r="AX26" s="132">
        <v>0</v>
      </c>
      <c r="AY26" s="132">
        <v>0</v>
      </c>
      <c r="AZ26" s="132">
        <v>0</v>
      </c>
      <c r="BA26" s="132">
        <v>0</v>
      </c>
      <c r="BB26" s="132">
        <v>0</v>
      </c>
      <c r="BC26" s="132">
        <v>0</v>
      </c>
      <c r="BD26" s="132">
        <v>1</v>
      </c>
      <c r="BE26" s="132">
        <v>0</v>
      </c>
      <c r="BF26" s="132">
        <v>9</v>
      </c>
      <c r="BG26" s="132">
        <v>30</v>
      </c>
      <c r="BH26" s="132">
        <v>0</v>
      </c>
      <c r="BI26" s="132">
        <v>0</v>
      </c>
      <c r="BJ26" s="132">
        <v>2</v>
      </c>
      <c r="BK26" s="132">
        <v>1</v>
      </c>
      <c r="BL26" s="132">
        <v>0</v>
      </c>
      <c r="BM26" s="132">
        <v>0</v>
      </c>
      <c r="BN26" s="132">
        <v>0</v>
      </c>
      <c r="BO26" s="132">
        <v>377</v>
      </c>
      <c r="BP26" s="132">
        <v>0</v>
      </c>
      <c r="BQ26" s="132">
        <v>0</v>
      </c>
      <c r="BR26" s="132">
        <v>0</v>
      </c>
      <c r="BS26" s="132">
        <v>0</v>
      </c>
      <c r="BT26" s="132">
        <v>184</v>
      </c>
      <c r="BU26" s="132">
        <v>67</v>
      </c>
      <c r="BV26" s="132">
        <v>12</v>
      </c>
      <c r="BW26" s="132">
        <v>0</v>
      </c>
      <c r="BX26" s="132">
        <v>36</v>
      </c>
      <c r="BY26" s="132">
        <v>0</v>
      </c>
      <c r="BZ26" s="132">
        <v>0</v>
      </c>
      <c r="CA26" s="132">
        <v>54</v>
      </c>
      <c r="CB26" s="132">
        <v>766</v>
      </c>
      <c r="CC26" s="132">
        <v>638</v>
      </c>
      <c r="CD26" s="132">
        <v>11</v>
      </c>
      <c r="CE26" s="135">
        <v>0</v>
      </c>
      <c r="CF26" s="140">
        <f t="shared" si="0"/>
        <v>2190</v>
      </c>
      <c r="CG26" s="25"/>
      <c r="CH26" s="25"/>
      <c r="CI26" s="27"/>
      <c r="CJ26" s="19"/>
      <c r="CK26" s="25"/>
      <c r="CL26" s="25"/>
      <c r="CM26" s="25"/>
      <c r="CN26" s="25"/>
      <c r="CO26" s="25"/>
      <c r="CP26" s="19"/>
      <c r="CQ26" s="28"/>
      <c r="CR26" s="25"/>
      <c r="CS26" s="25"/>
      <c r="CT26" s="25"/>
      <c r="CU26" s="27"/>
      <c r="CV26" s="29"/>
      <c r="CW26" s="150"/>
      <c r="CX26" s="17"/>
      <c r="CY26" s="17">
        <v>0</v>
      </c>
      <c r="CZ26" s="17">
        <v>501</v>
      </c>
      <c r="DA26" s="152">
        <v>0</v>
      </c>
      <c r="DB26" s="22">
        <f t="shared" si="1"/>
        <v>501</v>
      </c>
      <c r="DC26" s="150">
        <f t="shared" si="3"/>
        <v>707</v>
      </c>
      <c r="DD26" s="17"/>
      <c r="DE26" s="17"/>
      <c r="DF26" s="17"/>
      <c r="DG26" s="152"/>
      <c r="DH26" s="22">
        <v>707</v>
      </c>
      <c r="DI26" s="17">
        <v>3460</v>
      </c>
      <c r="DJ26" s="23"/>
      <c r="DK26" s="17">
        <v>402</v>
      </c>
      <c r="DL26" s="25"/>
      <c r="DM26" s="24">
        <f t="shared" si="2"/>
        <v>7260</v>
      </c>
      <c r="DN26" s="48"/>
    </row>
    <row r="27" spans="1:118" ht="16.5" thickBot="1">
      <c r="A27" s="178"/>
      <c r="B27" s="131" t="s">
        <v>35</v>
      </c>
      <c r="C27" s="28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7"/>
      <c r="AQ27" s="29"/>
      <c r="AR27" s="134">
        <v>0</v>
      </c>
      <c r="AS27" s="132">
        <v>8</v>
      </c>
      <c r="AT27" s="132">
        <v>0</v>
      </c>
      <c r="AU27" s="132">
        <v>0</v>
      </c>
      <c r="AV27" s="132">
        <v>1</v>
      </c>
      <c r="AW27" s="132">
        <v>18</v>
      </c>
      <c r="AX27" s="132">
        <v>0</v>
      </c>
      <c r="AY27" s="132">
        <v>1</v>
      </c>
      <c r="AZ27" s="132">
        <v>0</v>
      </c>
      <c r="BA27" s="132">
        <v>0</v>
      </c>
      <c r="BB27" s="132">
        <v>0</v>
      </c>
      <c r="BC27" s="132">
        <v>0</v>
      </c>
      <c r="BD27" s="132">
        <v>0</v>
      </c>
      <c r="BE27" s="132">
        <v>0</v>
      </c>
      <c r="BF27" s="132">
        <v>0</v>
      </c>
      <c r="BG27" s="132">
        <v>1</v>
      </c>
      <c r="BH27" s="132">
        <v>23</v>
      </c>
      <c r="BI27" s="132">
        <v>1</v>
      </c>
      <c r="BJ27" s="132">
        <v>201</v>
      </c>
      <c r="BK27" s="132">
        <v>12</v>
      </c>
      <c r="BL27" s="132">
        <v>0</v>
      </c>
      <c r="BM27" s="132">
        <v>0</v>
      </c>
      <c r="BN27" s="132">
        <v>0</v>
      </c>
      <c r="BO27" s="132">
        <v>0</v>
      </c>
      <c r="BP27" s="132">
        <v>15839</v>
      </c>
      <c r="BQ27" s="132">
        <v>46</v>
      </c>
      <c r="BR27" s="132">
        <v>0</v>
      </c>
      <c r="BS27" s="132">
        <v>0</v>
      </c>
      <c r="BT27" s="132">
        <v>15</v>
      </c>
      <c r="BU27" s="132">
        <v>0</v>
      </c>
      <c r="BV27" s="132">
        <v>2540</v>
      </c>
      <c r="BW27" s="132">
        <v>1</v>
      </c>
      <c r="BX27" s="132">
        <v>1093</v>
      </c>
      <c r="BY27" s="132">
        <v>572</v>
      </c>
      <c r="BZ27" s="132">
        <v>0</v>
      </c>
      <c r="CA27" s="132">
        <v>79</v>
      </c>
      <c r="CB27" s="132">
        <v>211</v>
      </c>
      <c r="CC27" s="132">
        <v>26</v>
      </c>
      <c r="CD27" s="132">
        <v>0</v>
      </c>
      <c r="CE27" s="135">
        <v>0</v>
      </c>
      <c r="CF27" s="140">
        <f t="shared" si="0"/>
        <v>20688</v>
      </c>
      <c r="CG27" s="25"/>
      <c r="CH27" s="25"/>
      <c r="CI27" s="27"/>
      <c r="CJ27" s="19"/>
      <c r="CK27" s="25"/>
      <c r="CL27" s="25"/>
      <c r="CM27" s="25"/>
      <c r="CN27" s="25"/>
      <c r="CO27" s="25"/>
      <c r="CP27" s="19"/>
      <c r="CQ27" s="28"/>
      <c r="CR27" s="25"/>
      <c r="CS27" s="25"/>
      <c r="CT27" s="25"/>
      <c r="CU27" s="27"/>
      <c r="CV27" s="29"/>
      <c r="CW27" s="150"/>
      <c r="CX27" s="17"/>
      <c r="CY27" s="17">
        <v>0</v>
      </c>
      <c r="CZ27" s="17">
        <v>16908</v>
      </c>
      <c r="DA27" s="152">
        <v>0</v>
      </c>
      <c r="DB27" s="22">
        <f t="shared" si="1"/>
        <v>16908</v>
      </c>
      <c r="DC27" s="150">
        <f t="shared" si="3"/>
        <v>933</v>
      </c>
      <c r="DD27" s="17"/>
      <c r="DE27" s="17"/>
      <c r="DF27" s="17"/>
      <c r="DG27" s="152"/>
      <c r="DH27" s="22">
        <v>933</v>
      </c>
      <c r="DI27" s="17">
        <v>18095</v>
      </c>
      <c r="DJ27" s="23"/>
      <c r="DK27" s="17">
        <v>26605</v>
      </c>
      <c r="DL27" s="25"/>
      <c r="DM27" s="24">
        <f t="shared" si="2"/>
        <v>83229</v>
      </c>
      <c r="DN27" s="48"/>
    </row>
    <row r="28" spans="1:118" ht="16.5" thickBot="1">
      <c r="A28" s="178"/>
      <c r="B28" s="133" t="s">
        <v>36</v>
      </c>
      <c r="C28" s="28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7"/>
      <c r="AQ28" s="29"/>
      <c r="AR28" s="134">
        <v>0</v>
      </c>
      <c r="AS28" s="132">
        <v>49</v>
      </c>
      <c r="AT28" s="132">
        <v>0</v>
      </c>
      <c r="AU28" s="132">
        <v>0</v>
      </c>
      <c r="AV28" s="132">
        <v>0</v>
      </c>
      <c r="AW28" s="132">
        <v>0</v>
      </c>
      <c r="AX28" s="132">
        <v>0</v>
      </c>
      <c r="AY28" s="132">
        <v>0</v>
      </c>
      <c r="AZ28" s="132">
        <v>0</v>
      </c>
      <c r="BA28" s="132">
        <v>0</v>
      </c>
      <c r="BB28" s="132">
        <v>1</v>
      </c>
      <c r="BC28" s="132">
        <v>0</v>
      </c>
      <c r="BD28" s="132">
        <v>0</v>
      </c>
      <c r="BE28" s="132">
        <v>0</v>
      </c>
      <c r="BF28" s="132">
        <v>0</v>
      </c>
      <c r="BG28" s="132">
        <v>0</v>
      </c>
      <c r="BH28" s="132">
        <v>1</v>
      </c>
      <c r="BI28" s="132">
        <v>0</v>
      </c>
      <c r="BJ28" s="132">
        <v>0</v>
      </c>
      <c r="BK28" s="132">
        <v>0</v>
      </c>
      <c r="BL28" s="132">
        <v>0</v>
      </c>
      <c r="BM28" s="132">
        <v>0</v>
      </c>
      <c r="BN28" s="132">
        <v>0</v>
      </c>
      <c r="BO28" s="132">
        <v>0</v>
      </c>
      <c r="BP28" s="132">
        <v>0</v>
      </c>
      <c r="BQ28" s="132">
        <v>813</v>
      </c>
      <c r="BR28" s="132">
        <v>0</v>
      </c>
      <c r="BS28" s="132">
        <v>0</v>
      </c>
      <c r="BT28" s="132">
        <v>0</v>
      </c>
      <c r="BU28" s="132">
        <v>3</v>
      </c>
      <c r="BV28" s="132">
        <v>391</v>
      </c>
      <c r="BW28" s="132">
        <v>0</v>
      </c>
      <c r="BX28" s="132">
        <v>320</v>
      </c>
      <c r="BY28" s="132">
        <v>0</v>
      </c>
      <c r="BZ28" s="132">
        <v>0</v>
      </c>
      <c r="CA28" s="132">
        <v>1</v>
      </c>
      <c r="CB28" s="132">
        <v>0</v>
      </c>
      <c r="CC28" s="132">
        <v>0</v>
      </c>
      <c r="CD28" s="132">
        <v>0</v>
      </c>
      <c r="CE28" s="135">
        <v>0</v>
      </c>
      <c r="CF28" s="140">
        <f t="shared" si="0"/>
        <v>1579</v>
      </c>
      <c r="CG28" s="25"/>
      <c r="CH28" s="25"/>
      <c r="CI28" s="27"/>
      <c r="CJ28" s="19"/>
      <c r="CK28" s="25"/>
      <c r="CL28" s="25"/>
      <c r="CM28" s="25"/>
      <c r="CN28" s="25"/>
      <c r="CO28" s="25"/>
      <c r="CP28" s="19"/>
      <c r="CQ28" s="28"/>
      <c r="CR28" s="25"/>
      <c r="CS28" s="25"/>
      <c r="CT28" s="25"/>
      <c r="CU28" s="27"/>
      <c r="CV28" s="29"/>
      <c r="CW28" s="150"/>
      <c r="CX28" s="17"/>
      <c r="CY28" s="17">
        <v>0</v>
      </c>
      <c r="CZ28" s="17">
        <v>896</v>
      </c>
      <c r="DA28" s="152">
        <v>0</v>
      </c>
      <c r="DB28" s="22">
        <f t="shared" si="1"/>
        <v>896</v>
      </c>
      <c r="DC28" s="150">
        <f t="shared" si="3"/>
        <v>104</v>
      </c>
      <c r="DD28" s="17"/>
      <c r="DE28" s="17"/>
      <c r="DF28" s="17"/>
      <c r="DG28" s="152"/>
      <c r="DH28" s="22">
        <v>104</v>
      </c>
      <c r="DI28" s="17">
        <v>10795</v>
      </c>
      <c r="DJ28" s="23"/>
      <c r="DK28" s="17">
        <v>3931</v>
      </c>
      <c r="DL28" s="25"/>
      <c r="DM28" s="24">
        <f t="shared" si="2"/>
        <v>17305</v>
      </c>
      <c r="DN28" s="48"/>
    </row>
    <row r="29" spans="1:118" ht="16.5" thickBot="1">
      <c r="A29" s="178"/>
      <c r="B29" s="131" t="s">
        <v>37</v>
      </c>
      <c r="C29" s="28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7"/>
      <c r="AQ29" s="29"/>
      <c r="AR29" s="134">
        <v>0</v>
      </c>
      <c r="AS29" s="132">
        <v>20</v>
      </c>
      <c r="AT29" s="132">
        <v>0</v>
      </c>
      <c r="AU29" s="132">
        <v>0</v>
      </c>
      <c r="AV29" s="132">
        <v>0</v>
      </c>
      <c r="AW29" s="132">
        <v>8</v>
      </c>
      <c r="AX29" s="132">
        <v>0</v>
      </c>
      <c r="AY29" s="132">
        <v>41</v>
      </c>
      <c r="AZ29" s="132">
        <v>172</v>
      </c>
      <c r="BA29" s="132">
        <v>23</v>
      </c>
      <c r="BB29" s="132">
        <v>19</v>
      </c>
      <c r="BC29" s="132">
        <v>1</v>
      </c>
      <c r="BD29" s="132">
        <v>6</v>
      </c>
      <c r="BE29" s="132">
        <v>0</v>
      </c>
      <c r="BF29" s="132">
        <v>9</v>
      </c>
      <c r="BG29" s="132">
        <v>1</v>
      </c>
      <c r="BH29" s="132">
        <v>17</v>
      </c>
      <c r="BI29" s="132">
        <v>0</v>
      </c>
      <c r="BJ29" s="132">
        <v>24</v>
      </c>
      <c r="BK29" s="132">
        <v>5</v>
      </c>
      <c r="BL29" s="132">
        <v>0</v>
      </c>
      <c r="BM29" s="132">
        <v>4</v>
      </c>
      <c r="BN29" s="132">
        <v>0</v>
      </c>
      <c r="BO29" s="132">
        <v>1</v>
      </c>
      <c r="BP29" s="132">
        <v>11</v>
      </c>
      <c r="BQ29" s="132">
        <v>23</v>
      </c>
      <c r="BR29" s="132">
        <v>215</v>
      </c>
      <c r="BS29" s="132">
        <v>0</v>
      </c>
      <c r="BT29" s="132">
        <v>8</v>
      </c>
      <c r="BU29" s="132">
        <v>19</v>
      </c>
      <c r="BV29" s="132">
        <v>146</v>
      </c>
      <c r="BW29" s="132">
        <v>109</v>
      </c>
      <c r="BX29" s="132">
        <v>9</v>
      </c>
      <c r="BY29" s="132">
        <v>194</v>
      </c>
      <c r="BZ29" s="132">
        <v>8</v>
      </c>
      <c r="CA29" s="132">
        <v>78</v>
      </c>
      <c r="CB29" s="132">
        <v>0</v>
      </c>
      <c r="CC29" s="132">
        <v>16</v>
      </c>
      <c r="CD29" s="132">
        <v>101</v>
      </c>
      <c r="CE29" s="135">
        <v>0</v>
      </c>
      <c r="CF29" s="140">
        <f t="shared" si="0"/>
        <v>1288</v>
      </c>
      <c r="CG29" s="25"/>
      <c r="CH29" s="25"/>
      <c r="CI29" s="27"/>
      <c r="CJ29" s="19"/>
      <c r="CK29" s="25"/>
      <c r="CL29" s="25"/>
      <c r="CM29" s="25"/>
      <c r="CN29" s="25"/>
      <c r="CO29" s="25"/>
      <c r="CP29" s="19"/>
      <c r="CQ29" s="28"/>
      <c r="CR29" s="25"/>
      <c r="CS29" s="25"/>
      <c r="CT29" s="25"/>
      <c r="CU29" s="27"/>
      <c r="CV29" s="29"/>
      <c r="CW29" s="150"/>
      <c r="CX29" s="17"/>
      <c r="CY29" s="17">
        <v>0</v>
      </c>
      <c r="CZ29" s="17">
        <v>13971</v>
      </c>
      <c r="DA29" s="152">
        <v>0</v>
      </c>
      <c r="DB29" s="22">
        <f t="shared" si="1"/>
        <v>13971</v>
      </c>
      <c r="DC29" s="150">
        <f t="shared" si="3"/>
        <v>575</v>
      </c>
      <c r="DD29" s="17"/>
      <c r="DE29" s="17"/>
      <c r="DF29" s="17"/>
      <c r="DG29" s="152"/>
      <c r="DH29" s="22">
        <v>575</v>
      </c>
      <c r="DI29" s="17">
        <v>4983</v>
      </c>
      <c r="DJ29" s="23"/>
      <c r="DK29" s="17">
        <v>1193</v>
      </c>
      <c r="DL29" s="25"/>
      <c r="DM29" s="24">
        <f t="shared" si="2"/>
        <v>22010</v>
      </c>
      <c r="DN29" s="48"/>
    </row>
    <row r="30" spans="1:118" ht="16.5" thickBot="1">
      <c r="A30" s="178"/>
      <c r="B30" s="39" t="s">
        <v>38</v>
      </c>
      <c r="C30" s="28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7"/>
      <c r="AQ30" s="29"/>
      <c r="AR30" s="134">
        <v>0</v>
      </c>
      <c r="AS30" s="132">
        <v>0</v>
      </c>
      <c r="AT30" s="132">
        <v>0</v>
      </c>
      <c r="AU30" s="132">
        <v>0</v>
      </c>
      <c r="AV30" s="132">
        <v>0</v>
      </c>
      <c r="AW30" s="132">
        <v>0</v>
      </c>
      <c r="AX30" s="132">
        <v>0</v>
      </c>
      <c r="AY30" s="132">
        <v>0</v>
      </c>
      <c r="AZ30" s="132">
        <v>0</v>
      </c>
      <c r="BA30" s="132">
        <v>0</v>
      </c>
      <c r="BB30" s="132">
        <v>0</v>
      </c>
      <c r="BC30" s="132">
        <v>0</v>
      </c>
      <c r="BD30" s="132">
        <v>0</v>
      </c>
      <c r="BE30" s="132">
        <v>0</v>
      </c>
      <c r="BF30" s="132">
        <v>0</v>
      </c>
      <c r="BG30" s="132">
        <v>0</v>
      </c>
      <c r="BH30" s="132">
        <v>0</v>
      </c>
      <c r="BI30" s="132">
        <v>54</v>
      </c>
      <c r="BJ30" s="132">
        <v>0</v>
      </c>
      <c r="BK30" s="132">
        <v>0</v>
      </c>
      <c r="BL30" s="132">
        <v>0</v>
      </c>
      <c r="BM30" s="132">
        <v>0</v>
      </c>
      <c r="BN30" s="132">
        <v>0</v>
      </c>
      <c r="BO30" s="132">
        <v>0</v>
      </c>
      <c r="BP30" s="132">
        <v>0</v>
      </c>
      <c r="BQ30" s="132">
        <v>0</v>
      </c>
      <c r="BR30" s="132">
        <v>0</v>
      </c>
      <c r="BS30" s="132">
        <v>0</v>
      </c>
      <c r="BT30" s="132">
        <v>0</v>
      </c>
      <c r="BU30" s="132">
        <v>0</v>
      </c>
      <c r="BV30" s="132">
        <v>0</v>
      </c>
      <c r="BW30" s="132">
        <v>0</v>
      </c>
      <c r="BX30" s="132">
        <v>0</v>
      </c>
      <c r="BY30" s="132">
        <v>0</v>
      </c>
      <c r="BZ30" s="132">
        <v>0</v>
      </c>
      <c r="CA30" s="132">
        <v>0</v>
      </c>
      <c r="CB30" s="132">
        <v>0</v>
      </c>
      <c r="CC30" s="132">
        <v>0</v>
      </c>
      <c r="CD30" s="132">
        <v>0</v>
      </c>
      <c r="CE30" s="135">
        <v>0</v>
      </c>
      <c r="CF30" s="140">
        <f t="shared" si="0"/>
        <v>54</v>
      </c>
      <c r="CG30" s="25"/>
      <c r="CH30" s="25"/>
      <c r="CI30" s="27"/>
      <c r="CJ30" s="19"/>
      <c r="CK30" s="25"/>
      <c r="CL30" s="25"/>
      <c r="CM30" s="25"/>
      <c r="CN30" s="25"/>
      <c r="CO30" s="25"/>
      <c r="CP30" s="19"/>
      <c r="CQ30" s="28"/>
      <c r="CR30" s="25"/>
      <c r="CS30" s="25"/>
      <c r="CT30" s="25"/>
      <c r="CU30" s="27"/>
      <c r="CV30" s="29"/>
      <c r="CW30" s="150"/>
      <c r="CX30" s="17"/>
      <c r="CY30" s="17">
        <v>0</v>
      </c>
      <c r="CZ30" s="17">
        <v>0</v>
      </c>
      <c r="DA30" s="152">
        <v>0</v>
      </c>
      <c r="DB30" s="22">
        <f t="shared" si="1"/>
        <v>0</v>
      </c>
      <c r="DC30" s="150">
        <f t="shared" si="3"/>
        <v>11</v>
      </c>
      <c r="DD30" s="17"/>
      <c r="DE30" s="17"/>
      <c r="DF30" s="17"/>
      <c r="DG30" s="152"/>
      <c r="DH30" s="22">
        <v>11</v>
      </c>
      <c r="DI30" s="17">
        <v>0</v>
      </c>
      <c r="DJ30" s="23"/>
      <c r="DK30" s="17">
        <v>0</v>
      </c>
      <c r="DL30" s="25"/>
      <c r="DM30" s="24">
        <f t="shared" si="2"/>
        <v>65</v>
      </c>
      <c r="DN30" s="48"/>
    </row>
    <row r="31" spans="1:118" ht="16.5" thickBot="1">
      <c r="A31" s="178"/>
      <c r="B31" s="131" t="s">
        <v>39</v>
      </c>
      <c r="C31" s="28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7"/>
      <c r="AQ31" s="29"/>
      <c r="AR31" s="134">
        <v>1798</v>
      </c>
      <c r="AS31" s="132">
        <v>41</v>
      </c>
      <c r="AT31" s="132">
        <v>0</v>
      </c>
      <c r="AU31" s="132">
        <v>0</v>
      </c>
      <c r="AV31" s="132">
        <v>395</v>
      </c>
      <c r="AW31" s="132">
        <v>1199</v>
      </c>
      <c r="AX31" s="132">
        <v>28</v>
      </c>
      <c r="AY31" s="132">
        <v>346</v>
      </c>
      <c r="AZ31" s="132">
        <v>225</v>
      </c>
      <c r="BA31" s="132">
        <v>42</v>
      </c>
      <c r="BB31" s="132">
        <v>45</v>
      </c>
      <c r="BC31" s="132">
        <v>72</v>
      </c>
      <c r="BD31" s="132">
        <v>13</v>
      </c>
      <c r="BE31" s="132">
        <v>44</v>
      </c>
      <c r="BF31" s="132">
        <v>622</v>
      </c>
      <c r="BG31" s="132">
        <v>315</v>
      </c>
      <c r="BH31" s="132">
        <v>1594</v>
      </c>
      <c r="BI31" s="132">
        <v>261</v>
      </c>
      <c r="BJ31" s="132">
        <v>141</v>
      </c>
      <c r="BK31" s="132">
        <v>23</v>
      </c>
      <c r="BL31" s="132">
        <v>0</v>
      </c>
      <c r="BM31" s="132">
        <v>207</v>
      </c>
      <c r="BN31" s="132">
        <v>80</v>
      </c>
      <c r="BO31" s="132">
        <v>12</v>
      </c>
      <c r="BP31" s="132">
        <v>605</v>
      </c>
      <c r="BQ31" s="132">
        <v>27</v>
      </c>
      <c r="BR31" s="132">
        <v>51</v>
      </c>
      <c r="BS31" s="132">
        <v>0</v>
      </c>
      <c r="BT31" s="132">
        <v>1045</v>
      </c>
      <c r="BU31" s="132">
        <v>692</v>
      </c>
      <c r="BV31" s="132">
        <v>1692</v>
      </c>
      <c r="BW31" s="132">
        <v>682</v>
      </c>
      <c r="BX31" s="132">
        <v>808</v>
      </c>
      <c r="BY31" s="132">
        <v>966</v>
      </c>
      <c r="BZ31" s="132">
        <v>508</v>
      </c>
      <c r="CA31" s="132">
        <v>214</v>
      </c>
      <c r="CB31" s="132">
        <v>3054</v>
      </c>
      <c r="CC31" s="132">
        <v>929</v>
      </c>
      <c r="CD31" s="132">
        <v>294</v>
      </c>
      <c r="CE31" s="135">
        <v>0</v>
      </c>
      <c r="CF31" s="140">
        <f t="shared" si="0"/>
        <v>19070</v>
      </c>
      <c r="CG31" s="25"/>
      <c r="CH31" s="25"/>
      <c r="CI31" s="27"/>
      <c r="CJ31" s="19"/>
      <c r="CK31" s="25"/>
      <c r="CL31" s="25"/>
      <c r="CM31" s="25"/>
      <c r="CN31" s="25"/>
      <c r="CO31" s="25"/>
      <c r="CP31" s="19"/>
      <c r="CQ31" s="28"/>
      <c r="CR31" s="25"/>
      <c r="CS31" s="25"/>
      <c r="CT31" s="25"/>
      <c r="CU31" s="27"/>
      <c r="CV31" s="29"/>
      <c r="CW31" s="150"/>
      <c r="CX31" s="17"/>
      <c r="CY31" s="17">
        <v>0</v>
      </c>
      <c r="CZ31" s="17">
        <v>26834</v>
      </c>
      <c r="DA31" s="152">
        <v>0</v>
      </c>
      <c r="DB31" s="22">
        <f t="shared" si="1"/>
        <v>26834</v>
      </c>
      <c r="DC31" s="150">
        <f t="shared" si="3"/>
        <v>0</v>
      </c>
      <c r="DD31" s="17"/>
      <c r="DE31" s="17"/>
      <c r="DF31" s="17"/>
      <c r="DG31" s="152"/>
      <c r="DH31" s="22">
        <v>0</v>
      </c>
      <c r="DI31" s="17">
        <v>0</v>
      </c>
      <c r="DJ31" s="23"/>
      <c r="DK31" s="17">
        <v>102</v>
      </c>
      <c r="DL31" s="25"/>
      <c r="DM31" s="24">
        <f t="shared" si="2"/>
        <v>46006</v>
      </c>
      <c r="DN31" s="48"/>
    </row>
    <row r="32" spans="1:118" ht="16.5" thickBot="1">
      <c r="A32" s="178"/>
      <c r="B32" s="131" t="s">
        <v>40</v>
      </c>
      <c r="C32" s="28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7"/>
      <c r="AQ32" s="29"/>
      <c r="AR32" s="134">
        <v>379</v>
      </c>
      <c r="AS32" s="132">
        <v>7</v>
      </c>
      <c r="AT32" s="132">
        <v>0</v>
      </c>
      <c r="AU32" s="132">
        <v>26</v>
      </c>
      <c r="AV32" s="132">
        <v>0</v>
      </c>
      <c r="AW32" s="132">
        <v>140</v>
      </c>
      <c r="AX32" s="132">
        <v>8</v>
      </c>
      <c r="AY32" s="132">
        <v>10</v>
      </c>
      <c r="AZ32" s="132">
        <v>41</v>
      </c>
      <c r="BA32" s="132">
        <v>1</v>
      </c>
      <c r="BB32" s="132">
        <v>8</v>
      </c>
      <c r="BC32" s="132">
        <v>2</v>
      </c>
      <c r="BD32" s="132">
        <v>4</v>
      </c>
      <c r="BE32" s="132">
        <v>36</v>
      </c>
      <c r="BF32" s="132">
        <v>54</v>
      </c>
      <c r="BG32" s="132">
        <v>2</v>
      </c>
      <c r="BH32" s="132">
        <v>80</v>
      </c>
      <c r="BI32" s="132">
        <v>7</v>
      </c>
      <c r="BJ32" s="132">
        <v>4</v>
      </c>
      <c r="BK32" s="132">
        <v>4</v>
      </c>
      <c r="BL32" s="132">
        <v>0</v>
      </c>
      <c r="BM32" s="132">
        <v>20</v>
      </c>
      <c r="BN32" s="132">
        <v>8</v>
      </c>
      <c r="BO32" s="132">
        <v>0</v>
      </c>
      <c r="BP32" s="132">
        <v>247</v>
      </c>
      <c r="BQ32" s="132">
        <v>28</v>
      </c>
      <c r="BR32" s="132">
        <v>7</v>
      </c>
      <c r="BS32" s="132">
        <v>0</v>
      </c>
      <c r="BT32" s="132">
        <v>283</v>
      </c>
      <c r="BU32" s="132">
        <v>50</v>
      </c>
      <c r="BV32" s="132">
        <v>609</v>
      </c>
      <c r="BW32" s="132">
        <v>23</v>
      </c>
      <c r="BX32" s="132">
        <v>154</v>
      </c>
      <c r="BY32" s="132">
        <v>80</v>
      </c>
      <c r="BZ32" s="132">
        <v>526</v>
      </c>
      <c r="CA32" s="132">
        <v>261</v>
      </c>
      <c r="CB32" s="132">
        <v>1183</v>
      </c>
      <c r="CC32" s="132">
        <v>277</v>
      </c>
      <c r="CD32" s="132">
        <v>41</v>
      </c>
      <c r="CE32" s="135">
        <v>0</v>
      </c>
      <c r="CF32" s="140">
        <f t="shared" si="0"/>
        <v>4610</v>
      </c>
      <c r="CG32" s="25"/>
      <c r="CH32" s="25"/>
      <c r="CI32" s="27"/>
      <c r="CJ32" s="19"/>
      <c r="CK32" s="25"/>
      <c r="CL32" s="25"/>
      <c r="CM32" s="25"/>
      <c r="CN32" s="25"/>
      <c r="CO32" s="25"/>
      <c r="CP32" s="19"/>
      <c r="CQ32" s="28"/>
      <c r="CR32" s="25"/>
      <c r="CS32" s="25"/>
      <c r="CT32" s="25"/>
      <c r="CU32" s="27"/>
      <c r="CV32" s="29"/>
      <c r="CW32" s="150"/>
      <c r="CX32" s="17"/>
      <c r="CY32" s="17">
        <v>0</v>
      </c>
      <c r="CZ32" s="17">
        <v>4350</v>
      </c>
      <c r="DA32" s="152">
        <v>0</v>
      </c>
      <c r="DB32" s="22">
        <f t="shared" si="1"/>
        <v>4350</v>
      </c>
      <c r="DC32" s="150">
        <f t="shared" si="3"/>
        <v>0</v>
      </c>
      <c r="DD32" s="17"/>
      <c r="DE32" s="17"/>
      <c r="DF32" s="17"/>
      <c r="DG32" s="152"/>
      <c r="DH32" s="22">
        <v>0</v>
      </c>
      <c r="DI32" s="17">
        <v>141612</v>
      </c>
      <c r="DJ32" s="23"/>
      <c r="DK32" s="17">
        <v>0</v>
      </c>
      <c r="DL32" s="25"/>
      <c r="DM32" s="24">
        <f t="shared" si="2"/>
        <v>150572</v>
      </c>
      <c r="DN32" s="48"/>
    </row>
    <row r="33" spans="1:118" ht="16.5" thickBot="1">
      <c r="A33" s="178"/>
      <c r="B33" s="131" t="s">
        <v>41</v>
      </c>
      <c r="C33" s="134">
        <v>21730</v>
      </c>
      <c r="D33" s="132">
        <v>3231</v>
      </c>
      <c r="E33" s="132">
        <v>1</v>
      </c>
      <c r="F33" s="132">
        <v>189</v>
      </c>
      <c r="G33" s="132">
        <v>1812</v>
      </c>
      <c r="H33" s="132">
        <v>15235</v>
      </c>
      <c r="I33" s="132">
        <v>1673</v>
      </c>
      <c r="J33" s="132">
        <v>1925</v>
      </c>
      <c r="K33" s="132">
        <v>4287</v>
      </c>
      <c r="L33" s="132">
        <v>1003</v>
      </c>
      <c r="M33" s="132">
        <v>1602</v>
      </c>
      <c r="N33" s="132">
        <v>1484</v>
      </c>
      <c r="O33" s="132">
        <v>316</v>
      </c>
      <c r="P33" s="132">
        <v>4064</v>
      </c>
      <c r="Q33" s="132">
        <v>8017</v>
      </c>
      <c r="R33" s="132">
        <v>2585</v>
      </c>
      <c r="S33" s="132">
        <v>2779</v>
      </c>
      <c r="T33" s="132">
        <v>3173</v>
      </c>
      <c r="U33" s="132">
        <v>5411</v>
      </c>
      <c r="V33" s="132">
        <v>6152</v>
      </c>
      <c r="W33" s="132">
        <v>381</v>
      </c>
      <c r="X33" s="132">
        <v>2417</v>
      </c>
      <c r="Y33" s="132">
        <v>1551</v>
      </c>
      <c r="Z33" s="132">
        <v>1201</v>
      </c>
      <c r="AA33" s="132">
        <v>7748</v>
      </c>
      <c r="AB33" s="132">
        <v>454</v>
      </c>
      <c r="AC33" s="132">
        <v>2703</v>
      </c>
      <c r="AD33" s="132">
        <v>10</v>
      </c>
      <c r="AE33" s="132">
        <v>0</v>
      </c>
      <c r="AF33" s="132">
        <v>0</v>
      </c>
      <c r="AG33" s="132">
        <v>-103134</v>
      </c>
      <c r="AH33" s="132">
        <v>0</v>
      </c>
      <c r="AI33" s="132">
        <v>0</v>
      </c>
      <c r="AJ33" s="132">
        <v>0</v>
      </c>
      <c r="AK33" s="132">
        <v>0</v>
      </c>
      <c r="AL33" s="132">
        <v>0</v>
      </c>
      <c r="AM33" s="132">
        <v>0</v>
      </c>
      <c r="AN33" s="132">
        <v>0</v>
      </c>
      <c r="AO33" s="132">
        <v>0</v>
      </c>
      <c r="AP33" s="135">
        <v>0</v>
      </c>
      <c r="AQ33" s="138">
        <v>0</v>
      </c>
      <c r="AR33" s="134">
        <v>98</v>
      </c>
      <c r="AS33" s="132">
        <v>0</v>
      </c>
      <c r="AT33" s="132">
        <v>0</v>
      </c>
      <c r="AU33" s="132">
        <v>0</v>
      </c>
      <c r="AV33" s="132">
        <v>0</v>
      </c>
      <c r="AW33" s="132">
        <v>0</v>
      </c>
      <c r="AX33" s="132">
        <v>0</v>
      </c>
      <c r="AY33" s="132">
        <v>0</v>
      </c>
      <c r="AZ33" s="132">
        <v>0</v>
      </c>
      <c r="BA33" s="132">
        <v>0</v>
      </c>
      <c r="BB33" s="132">
        <v>0</v>
      </c>
      <c r="BC33" s="132">
        <v>0</v>
      </c>
      <c r="BD33" s="132">
        <v>0</v>
      </c>
      <c r="BE33" s="132">
        <v>0</v>
      </c>
      <c r="BF33" s="132">
        <v>0</v>
      </c>
      <c r="BG33" s="132">
        <v>0</v>
      </c>
      <c r="BH33" s="132">
        <v>0</v>
      </c>
      <c r="BI33" s="132">
        <v>0</v>
      </c>
      <c r="BJ33" s="132">
        <v>0</v>
      </c>
      <c r="BK33" s="132">
        <v>0</v>
      </c>
      <c r="BL33" s="132">
        <v>0</v>
      </c>
      <c r="BM33" s="132">
        <v>0</v>
      </c>
      <c r="BN33" s="132">
        <v>0</v>
      </c>
      <c r="BO33" s="132">
        <v>0</v>
      </c>
      <c r="BP33" s="132">
        <v>0</v>
      </c>
      <c r="BQ33" s="132">
        <v>0</v>
      </c>
      <c r="BR33" s="132">
        <v>0</v>
      </c>
      <c r="BS33" s="132">
        <v>0</v>
      </c>
      <c r="BT33" s="132">
        <v>0</v>
      </c>
      <c r="BU33" s="132">
        <v>49</v>
      </c>
      <c r="BV33" s="132">
        <v>189</v>
      </c>
      <c r="BW33" s="132">
        <v>3</v>
      </c>
      <c r="BX33" s="132">
        <v>564</v>
      </c>
      <c r="BY33" s="132">
        <v>16</v>
      </c>
      <c r="BZ33" s="132">
        <v>0</v>
      </c>
      <c r="CA33" s="132">
        <v>100</v>
      </c>
      <c r="CB33" s="132">
        <v>3670</v>
      </c>
      <c r="CC33" s="132">
        <v>185</v>
      </c>
      <c r="CD33" s="132">
        <v>2</v>
      </c>
      <c r="CE33" s="135">
        <v>0</v>
      </c>
      <c r="CF33" s="140">
        <f t="shared" si="0"/>
        <v>4876</v>
      </c>
      <c r="CG33" s="25"/>
      <c r="CH33" s="25"/>
      <c r="CI33" s="27"/>
      <c r="CJ33" s="19"/>
      <c r="CK33" s="25"/>
      <c r="CL33" s="25"/>
      <c r="CM33" s="25"/>
      <c r="CN33" s="25"/>
      <c r="CO33" s="25"/>
      <c r="CP33" s="19"/>
      <c r="CQ33" s="28"/>
      <c r="CR33" s="25"/>
      <c r="CS33" s="25"/>
      <c r="CT33" s="25"/>
      <c r="CU33" s="27"/>
      <c r="CV33" s="29"/>
      <c r="CW33" s="150"/>
      <c r="CX33" s="17"/>
      <c r="CY33" s="17">
        <v>0</v>
      </c>
      <c r="CZ33" s="17">
        <v>7853</v>
      </c>
      <c r="DA33" s="152">
        <v>0</v>
      </c>
      <c r="DB33" s="22">
        <f t="shared" si="1"/>
        <v>7853</v>
      </c>
      <c r="DC33" s="150">
        <f t="shared" si="3"/>
        <v>0</v>
      </c>
      <c r="DD33" s="17"/>
      <c r="DE33" s="17"/>
      <c r="DF33" s="17"/>
      <c r="DG33" s="152"/>
      <c r="DH33" s="22">
        <v>0</v>
      </c>
      <c r="DI33" s="17">
        <v>0</v>
      </c>
      <c r="DJ33" s="23"/>
      <c r="DK33" s="17">
        <v>0</v>
      </c>
      <c r="DL33" s="25"/>
      <c r="DM33" s="24">
        <f t="shared" si="2"/>
        <v>12729</v>
      </c>
      <c r="DN33" s="48"/>
    </row>
    <row r="34" spans="1:118" ht="16.5" thickBot="1">
      <c r="A34" s="178"/>
      <c r="B34" s="131" t="s">
        <v>42</v>
      </c>
      <c r="C34" s="80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81"/>
      <c r="AQ34" s="138"/>
      <c r="AR34" s="134">
        <v>9</v>
      </c>
      <c r="AS34" s="132">
        <v>0</v>
      </c>
      <c r="AT34" s="132">
        <v>0</v>
      </c>
      <c r="AU34" s="132">
        <v>0</v>
      </c>
      <c r="AV34" s="132">
        <v>16</v>
      </c>
      <c r="AW34" s="132">
        <v>49</v>
      </c>
      <c r="AX34" s="132">
        <v>2</v>
      </c>
      <c r="AY34" s="132">
        <v>10</v>
      </c>
      <c r="AZ34" s="132">
        <v>35</v>
      </c>
      <c r="BA34" s="132">
        <v>7</v>
      </c>
      <c r="BB34" s="132">
        <v>4</v>
      </c>
      <c r="BC34" s="132">
        <v>5</v>
      </c>
      <c r="BD34" s="132">
        <v>5</v>
      </c>
      <c r="BE34" s="132">
        <v>0</v>
      </c>
      <c r="BF34" s="132">
        <v>97</v>
      </c>
      <c r="BG34" s="132">
        <v>11</v>
      </c>
      <c r="BH34" s="132">
        <v>40</v>
      </c>
      <c r="BI34" s="132">
        <v>9</v>
      </c>
      <c r="BJ34" s="132">
        <v>55</v>
      </c>
      <c r="BK34" s="132">
        <v>11</v>
      </c>
      <c r="BL34" s="132">
        <v>0</v>
      </c>
      <c r="BM34" s="132">
        <v>48</v>
      </c>
      <c r="BN34" s="132">
        <v>3</v>
      </c>
      <c r="BO34" s="132">
        <v>5</v>
      </c>
      <c r="BP34" s="132">
        <v>69</v>
      </c>
      <c r="BQ34" s="132">
        <v>0</v>
      </c>
      <c r="BR34" s="132">
        <v>2</v>
      </c>
      <c r="BS34" s="132">
        <v>0</v>
      </c>
      <c r="BT34" s="132">
        <v>14</v>
      </c>
      <c r="BU34" s="132">
        <v>11</v>
      </c>
      <c r="BV34" s="132">
        <v>121</v>
      </c>
      <c r="BW34" s="132">
        <v>183</v>
      </c>
      <c r="BX34" s="132">
        <v>95</v>
      </c>
      <c r="BY34" s="132">
        <v>719</v>
      </c>
      <c r="BZ34" s="132">
        <v>1350</v>
      </c>
      <c r="CA34" s="132">
        <v>0</v>
      </c>
      <c r="CB34" s="132">
        <v>4028</v>
      </c>
      <c r="CC34" s="132">
        <v>430</v>
      </c>
      <c r="CD34" s="132">
        <v>218</v>
      </c>
      <c r="CE34" s="135">
        <v>0</v>
      </c>
      <c r="CF34" s="140">
        <f t="shared" si="0"/>
        <v>7661</v>
      </c>
      <c r="CG34" s="25"/>
      <c r="CH34" s="25"/>
      <c r="CI34" s="27"/>
      <c r="CJ34" s="19"/>
      <c r="CK34" s="25"/>
      <c r="CL34" s="25"/>
      <c r="CM34" s="25"/>
      <c r="CN34" s="25"/>
      <c r="CO34" s="25"/>
      <c r="CP34" s="19"/>
      <c r="CQ34" s="28"/>
      <c r="CR34" s="25"/>
      <c r="CS34" s="25"/>
      <c r="CT34" s="25"/>
      <c r="CU34" s="27"/>
      <c r="CV34" s="29"/>
      <c r="CW34" s="150"/>
      <c r="CX34" s="17"/>
      <c r="CY34" s="17">
        <v>0</v>
      </c>
      <c r="CZ34" s="17">
        <v>30123</v>
      </c>
      <c r="DA34" s="152">
        <v>0</v>
      </c>
      <c r="DB34" s="22">
        <f t="shared" si="1"/>
        <v>30123</v>
      </c>
      <c r="DC34" s="150">
        <f t="shared" si="3"/>
        <v>0</v>
      </c>
      <c r="DD34" s="17"/>
      <c r="DE34" s="17"/>
      <c r="DF34" s="17"/>
      <c r="DG34" s="152"/>
      <c r="DH34" s="22">
        <v>0</v>
      </c>
      <c r="DI34" s="17">
        <v>0</v>
      </c>
      <c r="DJ34" s="23"/>
      <c r="DK34" s="17">
        <v>130</v>
      </c>
      <c r="DL34" s="25"/>
      <c r="DM34" s="24">
        <f t="shared" si="2"/>
        <v>37914</v>
      </c>
      <c r="DN34" s="48"/>
    </row>
    <row r="35" spans="1:118" ht="16.5" thickBot="1">
      <c r="A35" s="178"/>
      <c r="B35" s="131" t="s">
        <v>43</v>
      </c>
      <c r="C35" s="134">
        <v>733</v>
      </c>
      <c r="D35" s="132">
        <v>288</v>
      </c>
      <c r="E35" s="132">
        <v>0</v>
      </c>
      <c r="F35" s="132">
        <v>46</v>
      </c>
      <c r="G35" s="132">
        <v>1182</v>
      </c>
      <c r="H35" s="132">
        <v>811</v>
      </c>
      <c r="I35" s="132">
        <v>8</v>
      </c>
      <c r="J35" s="132">
        <v>165</v>
      </c>
      <c r="K35" s="132">
        <v>240</v>
      </c>
      <c r="L35" s="132">
        <v>7</v>
      </c>
      <c r="M35" s="132">
        <v>111</v>
      </c>
      <c r="N35" s="132">
        <v>515</v>
      </c>
      <c r="O35" s="132">
        <v>7</v>
      </c>
      <c r="P35" s="132">
        <v>0</v>
      </c>
      <c r="Q35" s="132">
        <v>819</v>
      </c>
      <c r="R35" s="132">
        <v>136</v>
      </c>
      <c r="S35" s="132">
        <v>568</v>
      </c>
      <c r="T35" s="132">
        <v>480</v>
      </c>
      <c r="U35" s="132">
        <v>290</v>
      </c>
      <c r="V35" s="132">
        <v>327</v>
      </c>
      <c r="W35" s="132">
        <v>21</v>
      </c>
      <c r="X35" s="132">
        <v>272</v>
      </c>
      <c r="Y35" s="132">
        <v>47</v>
      </c>
      <c r="Z35" s="132">
        <v>36</v>
      </c>
      <c r="AA35" s="132">
        <v>74</v>
      </c>
      <c r="AB35" s="132">
        <v>59</v>
      </c>
      <c r="AC35" s="132">
        <v>53</v>
      </c>
      <c r="AD35" s="132">
        <v>0</v>
      </c>
      <c r="AE35" s="132">
        <v>0</v>
      </c>
      <c r="AF35" s="132">
        <v>0</v>
      </c>
      <c r="AG35" s="132">
        <v>0</v>
      </c>
      <c r="AH35" s="132">
        <v>0</v>
      </c>
      <c r="AI35" s="132">
        <v>-31515</v>
      </c>
      <c r="AJ35" s="132">
        <v>0</v>
      </c>
      <c r="AK35" s="132">
        <v>-494</v>
      </c>
      <c r="AL35" s="132">
        <v>0</v>
      </c>
      <c r="AM35" s="132">
        <v>0</v>
      </c>
      <c r="AN35" s="132">
        <v>0</v>
      </c>
      <c r="AO35" s="132">
        <v>0</v>
      </c>
      <c r="AP35" s="135">
        <v>24714</v>
      </c>
      <c r="AQ35" s="138">
        <v>0</v>
      </c>
      <c r="AR35" s="134">
        <v>1500</v>
      </c>
      <c r="AS35" s="132">
        <v>71</v>
      </c>
      <c r="AT35" s="132">
        <v>0</v>
      </c>
      <c r="AU35" s="132">
        <v>46</v>
      </c>
      <c r="AV35" s="132">
        <v>1710</v>
      </c>
      <c r="AW35" s="132">
        <v>1263</v>
      </c>
      <c r="AX35" s="132">
        <v>9</v>
      </c>
      <c r="AY35" s="132">
        <v>60</v>
      </c>
      <c r="AZ35" s="132">
        <v>105</v>
      </c>
      <c r="BA35" s="132">
        <v>22</v>
      </c>
      <c r="BB35" s="132">
        <v>60</v>
      </c>
      <c r="BC35" s="132">
        <v>64</v>
      </c>
      <c r="BD35" s="132">
        <v>12</v>
      </c>
      <c r="BE35" s="132">
        <v>76</v>
      </c>
      <c r="BF35" s="132">
        <v>259</v>
      </c>
      <c r="BG35" s="132">
        <v>56</v>
      </c>
      <c r="BH35" s="132">
        <v>441</v>
      </c>
      <c r="BI35" s="132">
        <v>17</v>
      </c>
      <c r="BJ35" s="132">
        <v>95</v>
      </c>
      <c r="BK35" s="132">
        <v>16</v>
      </c>
      <c r="BL35" s="132">
        <v>0</v>
      </c>
      <c r="BM35" s="132">
        <v>240</v>
      </c>
      <c r="BN35" s="132">
        <v>86</v>
      </c>
      <c r="BO35" s="132">
        <v>4</v>
      </c>
      <c r="BP35" s="132">
        <v>55</v>
      </c>
      <c r="BQ35" s="132">
        <v>15</v>
      </c>
      <c r="BR35" s="132">
        <v>60</v>
      </c>
      <c r="BS35" s="132">
        <v>0</v>
      </c>
      <c r="BT35" s="132">
        <v>71</v>
      </c>
      <c r="BU35" s="132">
        <v>151</v>
      </c>
      <c r="BV35" s="132">
        <v>2603</v>
      </c>
      <c r="BW35" s="132">
        <v>29</v>
      </c>
      <c r="BX35" s="132">
        <v>2792</v>
      </c>
      <c r="BY35" s="132">
        <v>131</v>
      </c>
      <c r="BZ35" s="132">
        <v>615</v>
      </c>
      <c r="CA35" s="132">
        <v>81</v>
      </c>
      <c r="CB35" s="132">
        <v>1485</v>
      </c>
      <c r="CC35" s="132">
        <v>623</v>
      </c>
      <c r="CD35" s="132">
        <v>473</v>
      </c>
      <c r="CE35" s="135">
        <v>0</v>
      </c>
      <c r="CF35" s="140">
        <f t="shared" si="0"/>
        <v>15396</v>
      </c>
      <c r="CG35" s="25"/>
      <c r="CH35" s="25"/>
      <c r="CI35" s="27"/>
      <c r="CJ35" s="19"/>
      <c r="CK35" s="25"/>
      <c r="CL35" s="25"/>
      <c r="CM35" s="25"/>
      <c r="CN35" s="25"/>
      <c r="CO35" s="25"/>
      <c r="CP35" s="19"/>
      <c r="CQ35" s="28"/>
      <c r="CR35" s="25"/>
      <c r="CS35" s="25"/>
      <c r="CT35" s="25"/>
      <c r="CU35" s="27"/>
      <c r="CV35" s="29"/>
      <c r="CW35" s="150"/>
      <c r="CX35" s="17"/>
      <c r="CY35" s="17">
        <v>0</v>
      </c>
      <c r="CZ35" s="17">
        <v>31770</v>
      </c>
      <c r="DA35" s="152">
        <v>0</v>
      </c>
      <c r="DB35" s="22">
        <f t="shared" si="1"/>
        <v>31770</v>
      </c>
      <c r="DC35" s="150">
        <f t="shared" si="3"/>
        <v>0</v>
      </c>
      <c r="DD35" s="17"/>
      <c r="DE35" s="17"/>
      <c r="DF35" s="17"/>
      <c r="DG35" s="152"/>
      <c r="DH35" s="22">
        <v>0</v>
      </c>
      <c r="DI35" s="17">
        <v>0</v>
      </c>
      <c r="DJ35" s="23"/>
      <c r="DK35" s="17">
        <v>23161</v>
      </c>
      <c r="DL35" s="25"/>
      <c r="DM35" s="24">
        <f t="shared" si="2"/>
        <v>70327</v>
      </c>
      <c r="DN35" s="48"/>
    </row>
    <row r="36" spans="1:118" ht="16.5" thickBot="1">
      <c r="A36" s="178"/>
      <c r="B36" s="39" t="s">
        <v>44</v>
      </c>
      <c r="C36" s="28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7"/>
      <c r="AQ36" s="139"/>
      <c r="AR36" s="134">
        <v>98</v>
      </c>
      <c r="AS36" s="132">
        <v>15</v>
      </c>
      <c r="AT36" s="132">
        <v>0</v>
      </c>
      <c r="AU36" s="132">
        <v>0</v>
      </c>
      <c r="AV36" s="132">
        <v>16</v>
      </c>
      <c r="AW36" s="132">
        <v>129</v>
      </c>
      <c r="AX36" s="132">
        <v>9</v>
      </c>
      <c r="AY36" s="132">
        <v>15</v>
      </c>
      <c r="AZ36" s="132">
        <v>43</v>
      </c>
      <c r="BA36" s="132">
        <v>3</v>
      </c>
      <c r="BB36" s="132">
        <v>7</v>
      </c>
      <c r="BC36" s="132">
        <v>0</v>
      </c>
      <c r="BD36" s="132">
        <v>10</v>
      </c>
      <c r="BE36" s="132">
        <v>1</v>
      </c>
      <c r="BF36" s="132">
        <v>93</v>
      </c>
      <c r="BG36" s="132">
        <v>10</v>
      </c>
      <c r="BH36" s="132">
        <v>48</v>
      </c>
      <c r="BI36" s="132">
        <v>5</v>
      </c>
      <c r="BJ36" s="132">
        <v>42</v>
      </c>
      <c r="BK36" s="132">
        <v>7</v>
      </c>
      <c r="BL36" s="132">
        <v>0</v>
      </c>
      <c r="BM36" s="132">
        <v>46</v>
      </c>
      <c r="BN36" s="132">
        <v>5</v>
      </c>
      <c r="BO36" s="132">
        <v>1</v>
      </c>
      <c r="BP36" s="132">
        <v>53</v>
      </c>
      <c r="BQ36" s="132">
        <v>23</v>
      </c>
      <c r="BR36" s="132">
        <v>12</v>
      </c>
      <c r="BS36" s="132">
        <v>0</v>
      </c>
      <c r="BT36" s="132">
        <v>109</v>
      </c>
      <c r="BU36" s="132">
        <v>163</v>
      </c>
      <c r="BV36" s="132">
        <v>1092</v>
      </c>
      <c r="BW36" s="132">
        <v>74</v>
      </c>
      <c r="BX36" s="132">
        <v>366</v>
      </c>
      <c r="BY36" s="132">
        <v>647</v>
      </c>
      <c r="BZ36" s="132">
        <v>768</v>
      </c>
      <c r="CA36" s="132">
        <v>254</v>
      </c>
      <c r="CB36" s="132">
        <v>2254</v>
      </c>
      <c r="CC36" s="132">
        <v>502</v>
      </c>
      <c r="CD36" s="132">
        <v>83</v>
      </c>
      <c r="CE36" s="135">
        <v>0</v>
      </c>
      <c r="CF36" s="140">
        <f t="shared" si="0"/>
        <v>7003</v>
      </c>
      <c r="CG36" s="25"/>
      <c r="CH36" s="25"/>
      <c r="CI36" s="27"/>
      <c r="CJ36" s="19"/>
      <c r="CK36" s="25"/>
      <c r="CL36" s="25"/>
      <c r="CM36" s="25"/>
      <c r="CN36" s="25"/>
      <c r="CO36" s="25"/>
      <c r="CP36" s="19"/>
      <c r="CQ36" s="28"/>
      <c r="CR36" s="25"/>
      <c r="CS36" s="25"/>
      <c r="CT36" s="25"/>
      <c r="CU36" s="27"/>
      <c r="CV36" s="29"/>
      <c r="CW36" s="150"/>
      <c r="CX36" s="17"/>
      <c r="CY36" s="17">
        <v>0</v>
      </c>
      <c r="CZ36" s="17">
        <v>28800</v>
      </c>
      <c r="DA36" s="152">
        <v>0</v>
      </c>
      <c r="DB36" s="22">
        <f t="shared" si="1"/>
        <v>28800</v>
      </c>
      <c r="DC36" s="150">
        <f t="shared" si="3"/>
        <v>0</v>
      </c>
      <c r="DD36" s="17"/>
      <c r="DE36" s="17"/>
      <c r="DF36" s="17"/>
      <c r="DG36" s="152"/>
      <c r="DH36" s="22">
        <v>0</v>
      </c>
      <c r="DI36" s="17">
        <v>0</v>
      </c>
      <c r="DJ36" s="23"/>
      <c r="DK36" s="17">
        <v>4960</v>
      </c>
      <c r="DL36" s="25"/>
      <c r="DM36" s="24">
        <f t="shared" si="2"/>
        <v>40763</v>
      </c>
      <c r="DN36" s="48"/>
    </row>
    <row r="37" spans="1:118" ht="16.5" thickBot="1">
      <c r="A37" s="178"/>
      <c r="B37" s="131" t="s">
        <v>45</v>
      </c>
      <c r="C37" s="28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7"/>
      <c r="AQ37" s="139"/>
      <c r="AR37" s="134">
        <v>524</v>
      </c>
      <c r="AS37" s="132">
        <v>376</v>
      </c>
      <c r="AT37" s="132">
        <v>0</v>
      </c>
      <c r="AU37" s="132">
        <v>2</v>
      </c>
      <c r="AV37" s="132">
        <v>226</v>
      </c>
      <c r="AW37" s="132">
        <v>1022</v>
      </c>
      <c r="AX37" s="132">
        <v>31</v>
      </c>
      <c r="AY37" s="132">
        <v>346</v>
      </c>
      <c r="AZ37" s="132">
        <v>182</v>
      </c>
      <c r="BA37" s="132">
        <v>43</v>
      </c>
      <c r="BB37" s="132">
        <v>49</v>
      </c>
      <c r="BC37" s="132">
        <v>83</v>
      </c>
      <c r="BD37" s="132">
        <v>65</v>
      </c>
      <c r="BE37" s="132">
        <v>26</v>
      </c>
      <c r="BF37" s="132">
        <v>273</v>
      </c>
      <c r="BG37" s="132">
        <v>174</v>
      </c>
      <c r="BH37" s="132">
        <v>269</v>
      </c>
      <c r="BI37" s="132">
        <v>246</v>
      </c>
      <c r="BJ37" s="132">
        <v>333</v>
      </c>
      <c r="BK37" s="132">
        <v>26</v>
      </c>
      <c r="BL37" s="132">
        <v>1</v>
      </c>
      <c r="BM37" s="132">
        <v>259</v>
      </c>
      <c r="BN37" s="132">
        <v>7</v>
      </c>
      <c r="BO37" s="132">
        <v>44</v>
      </c>
      <c r="BP37" s="132">
        <v>806</v>
      </c>
      <c r="BQ37" s="132">
        <v>90</v>
      </c>
      <c r="BR37" s="132">
        <v>161</v>
      </c>
      <c r="BS37" s="132">
        <v>0</v>
      </c>
      <c r="BT37" s="132">
        <v>1728</v>
      </c>
      <c r="BU37" s="132">
        <v>3619</v>
      </c>
      <c r="BV37" s="132">
        <v>4166</v>
      </c>
      <c r="BW37" s="132">
        <v>790</v>
      </c>
      <c r="BX37" s="132">
        <v>925</v>
      </c>
      <c r="BY37" s="132">
        <v>1262</v>
      </c>
      <c r="BZ37" s="132">
        <v>9271</v>
      </c>
      <c r="CA37" s="132">
        <v>8218</v>
      </c>
      <c r="CB37" s="132">
        <v>2378</v>
      </c>
      <c r="CC37" s="132">
        <v>211</v>
      </c>
      <c r="CD37" s="132">
        <v>111</v>
      </c>
      <c r="CE37" s="135">
        <v>0</v>
      </c>
      <c r="CF37" s="140">
        <f t="shared" si="0"/>
        <v>38343</v>
      </c>
      <c r="CG37" s="25"/>
      <c r="CH37" s="25"/>
      <c r="CI37" s="27"/>
      <c r="CJ37" s="19"/>
      <c r="CK37" s="25"/>
      <c r="CL37" s="25"/>
      <c r="CM37" s="25"/>
      <c r="CN37" s="25"/>
      <c r="CO37" s="25"/>
      <c r="CP37" s="19"/>
      <c r="CQ37" s="28"/>
      <c r="CR37" s="25"/>
      <c r="CS37" s="25"/>
      <c r="CT37" s="25"/>
      <c r="CU37" s="27"/>
      <c r="CV37" s="29"/>
      <c r="CW37" s="150"/>
      <c r="CX37" s="17"/>
      <c r="CY37" s="17">
        <v>400</v>
      </c>
      <c r="CZ37" s="17">
        <v>32459</v>
      </c>
      <c r="DA37" s="152">
        <v>0</v>
      </c>
      <c r="DB37" s="22">
        <f t="shared" si="1"/>
        <v>32859</v>
      </c>
      <c r="DC37" s="150">
        <f t="shared" si="3"/>
        <v>0</v>
      </c>
      <c r="DD37" s="17"/>
      <c r="DE37" s="17"/>
      <c r="DF37" s="17"/>
      <c r="DG37" s="152"/>
      <c r="DH37" s="22">
        <v>0</v>
      </c>
      <c r="DI37" s="17">
        <v>0</v>
      </c>
      <c r="DJ37" s="23"/>
      <c r="DK37" s="17">
        <v>1276</v>
      </c>
      <c r="DL37" s="25"/>
      <c r="DM37" s="24">
        <f t="shared" si="2"/>
        <v>72478</v>
      </c>
      <c r="DN37" s="48"/>
    </row>
    <row r="38" spans="1:118" ht="16.5" thickBot="1">
      <c r="A38" s="178"/>
      <c r="B38" s="131" t="s">
        <v>46</v>
      </c>
      <c r="C38" s="28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7"/>
      <c r="AQ38" s="139"/>
      <c r="AR38" s="134">
        <v>53</v>
      </c>
      <c r="AS38" s="132">
        <v>9</v>
      </c>
      <c r="AT38" s="132">
        <v>0</v>
      </c>
      <c r="AU38" s="132">
        <v>453</v>
      </c>
      <c r="AV38" s="132">
        <v>174</v>
      </c>
      <c r="AW38" s="132">
        <v>2557</v>
      </c>
      <c r="AX38" s="132">
        <v>70</v>
      </c>
      <c r="AY38" s="132">
        <v>190</v>
      </c>
      <c r="AZ38" s="132">
        <v>499</v>
      </c>
      <c r="BA38" s="132">
        <v>126</v>
      </c>
      <c r="BB38" s="132">
        <v>41</v>
      </c>
      <c r="BC38" s="132">
        <v>140</v>
      </c>
      <c r="BD38" s="132">
        <v>327</v>
      </c>
      <c r="BE38" s="132">
        <v>22</v>
      </c>
      <c r="BF38" s="132">
        <v>1087</v>
      </c>
      <c r="BG38" s="132">
        <v>86</v>
      </c>
      <c r="BH38" s="132">
        <v>808</v>
      </c>
      <c r="BI38" s="132">
        <v>142</v>
      </c>
      <c r="BJ38" s="132">
        <v>332</v>
      </c>
      <c r="BK38" s="132">
        <v>45</v>
      </c>
      <c r="BL38" s="132">
        <v>2</v>
      </c>
      <c r="BM38" s="132">
        <v>844</v>
      </c>
      <c r="BN38" s="132">
        <v>101</v>
      </c>
      <c r="BO38" s="132">
        <v>46</v>
      </c>
      <c r="BP38" s="132">
        <v>1210</v>
      </c>
      <c r="BQ38" s="132">
        <v>333</v>
      </c>
      <c r="BR38" s="132">
        <v>178</v>
      </c>
      <c r="BS38" s="132">
        <v>0</v>
      </c>
      <c r="BT38" s="132">
        <v>898</v>
      </c>
      <c r="BU38" s="132">
        <v>1895</v>
      </c>
      <c r="BV38" s="132">
        <v>7011</v>
      </c>
      <c r="BW38" s="132">
        <v>1447</v>
      </c>
      <c r="BX38" s="132">
        <v>9313</v>
      </c>
      <c r="BY38" s="132">
        <v>3379</v>
      </c>
      <c r="BZ38" s="132">
        <v>6717</v>
      </c>
      <c r="CA38" s="132">
        <v>5006</v>
      </c>
      <c r="CB38" s="132">
        <v>6863</v>
      </c>
      <c r="CC38" s="132">
        <v>3413</v>
      </c>
      <c r="CD38" s="132">
        <v>1313</v>
      </c>
      <c r="CE38" s="135">
        <v>0</v>
      </c>
      <c r="CF38" s="140">
        <f t="shared" si="0"/>
        <v>57130</v>
      </c>
      <c r="CG38" s="25"/>
      <c r="CH38" s="25"/>
      <c r="CI38" s="27"/>
      <c r="CJ38" s="19"/>
      <c r="CK38" s="25"/>
      <c r="CL38" s="25"/>
      <c r="CM38" s="25"/>
      <c r="CN38" s="25"/>
      <c r="CO38" s="25"/>
      <c r="CP38" s="19"/>
      <c r="CQ38" s="28"/>
      <c r="CR38" s="25"/>
      <c r="CS38" s="25"/>
      <c r="CT38" s="25"/>
      <c r="CU38" s="27"/>
      <c r="CV38" s="29"/>
      <c r="CW38" s="150"/>
      <c r="CX38" s="17"/>
      <c r="CY38" s="17">
        <v>0</v>
      </c>
      <c r="CZ38" s="17">
        <v>49435</v>
      </c>
      <c r="DA38" s="152">
        <v>0</v>
      </c>
      <c r="DB38" s="22">
        <f t="shared" si="1"/>
        <v>49435</v>
      </c>
      <c r="DC38" s="150">
        <f t="shared" si="3"/>
        <v>0</v>
      </c>
      <c r="DD38" s="17"/>
      <c r="DE38" s="17"/>
      <c r="DF38" s="17"/>
      <c r="DG38" s="152"/>
      <c r="DH38" s="22">
        <v>0</v>
      </c>
      <c r="DI38" s="17">
        <v>40154</v>
      </c>
      <c r="DJ38" s="23"/>
      <c r="DK38" s="17">
        <v>28045</v>
      </c>
      <c r="DL38" s="25"/>
      <c r="DM38" s="24">
        <f t="shared" si="2"/>
        <v>174764</v>
      </c>
      <c r="DN38" s="48"/>
    </row>
    <row r="39" spans="1:118" ht="16.5" thickBot="1">
      <c r="A39" s="178"/>
      <c r="B39" s="131" t="s">
        <v>47</v>
      </c>
      <c r="C39" s="28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7"/>
      <c r="AQ39" s="139"/>
      <c r="AR39" s="134">
        <v>0</v>
      </c>
      <c r="AS39" s="132">
        <v>0</v>
      </c>
      <c r="AT39" s="132">
        <v>0</v>
      </c>
      <c r="AU39" s="132">
        <v>0</v>
      </c>
      <c r="AV39" s="132">
        <v>0</v>
      </c>
      <c r="AW39" s="132">
        <v>0</v>
      </c>
      <c r="AX39" s="132">
        <v>0</v>
      </c>
      <c r="AY39" s="132">
        <v>0</v>
      </c>
      <c r="AZ39" s="132">
        <v>0</v>
      </c>
      <c r="BA39" s="132">
        <v>0</v>
      </c>
      <c r="BB39" s="132">
        <v>0</v>
      </c>
      <c r="BC39" s="132">
        <v>0</v>
      </c>
      <c r="BD39" s="132">
        <v>0</v>
      </c>
      <c r="BE39" s="132">
        <v>0</v>
      </c>
      <c r="BF39" s="132">
        <v>0</v>
      </c>
      <c r="BG39" s="132">
        <v>0</v>
      </c>
      <c r="BH39" s="132">
        <v>0</v>
      </c>
      <c r="BI39" s="132">
        <v>0</v>
      </c>
      <c r="BJ39" s="132">
        <v>0</v>
      </c>
      <c r="BK39" s="132">
        <v>0</v>
      </c>
      <c r="BL39" s="132">
        <v>0</v>
      </c>
      <c r="BM39" s="132">
        <v>0</v>
      </c>
      <c r="BN39" s="132">
        <v>0</v>
      </c>
      <c r="BO39" s="132">
        <v>0</v>
      </c>
      <c r="BP39" s="132">
        <v>0</v>
      </c>
      <c r="BQ39" s="132">
        <v>0</v>
      </c>
      <c r="BR39" s="132">
        <v>0</v>
      </c>
      <c r="BS39" s="132">
        <v>0</v>
      </c>
      <c r="BT39" s="132">
        <v>0</v>
      </c>
      <c r="BU39" s="132">
        <v>0</v>
      </c>
      <c r="BV39" s="132">
        <v>0</v>
      </c>
      <c r="BW39" s="132">
        <v>0</v>
      </c>
      <c r="BX39" s="132">
        <v>0</v>
      </c>
      <c r="BY39" s="132">
        <v>0</v>
      </c>
      <c r="BZ39" s="132">
        <v>0</v>
      </c>
      <c r="CA39" s="132">
        <v>0</v>
      </c>
      <c r="CB39" s="132">
        <v>0</v>
      </c>
      <c r="CC39" s="132">
        <v>0</v>
      </c>
      <c r="CD39" s="132">
        <v>0</v>
      </c>
      <c r="CE39" s="135">
        <v>0</v>
      </c>
      <c r="CF39" s="140">
        <f t="shared" si="0"/>
        <v>0</v>
      </c>
      <c r="CG39" s="25"/>
      <c r="CH39" s="25"/>
      <c r="CI39" s="27"/>
      <c r="CJ39" s="19"/>
      <c r="CK39" s="25"/>
      <c r="CL39" s="25"/>
      <c r="CM39" s="25"/>
      <c r="CN39" s="25"/>
      <c r="CO39" s="25"/>
      <c r="CP39" s="19"/>
      <c r="CQ39" s="28"/>
      <c r="CR39" s="25"/>
      <c r="CS39" s="25"/>
      <c r="CT39" s="25"/>
      <c r="CU39" s="27"/>
      <c r="CV39" s="29"/>
      <c r="CW39" s="150"/>
      <c r="CX39" s="17"/>
      <c r="CY39" s="17">
        <v>109386</v>
      </c>
      <c r="CZ39" s="17">
        <v>3439</v>
      </c>
      <c r="DA39" s="152">
        <v>0</v>
      </c>
      <c r="DB39" s="22">
        <f t="shared" si="1"/>
        <v>112825</v>
      </c>
      <c r="DC39" s="150">
        <f t="shared" si="3"/>
        <v>0</v>
      </c>
      <c r="DD39" s="17"/>
      <c r="DE39" s="17"/>
      <c r="DF39" s="17"/>
      <c r="DG39" s="152"/>
      <c r="DH39" s="22">
        <v>0</v>
      </c>
      <c r="DI39" s="17">
        <v>0</v>
      </c>
      <c r="DJ39" s="23"/>
      <c r="DK39" s="17">
        <v>0</v>
      </c>
      <c r="DL39" s="25"/>
      <c r="DM39" s="24">
        <f t="shared" si="2"/>
        <v>112825</v>
      </c>
      <c r="DN39" s="48"/>
    </row>
    <row r="40" spans="1:118" ht="16.5" thickBot="1">
      <c r="A40" s="178"/>
      <c r="B40" s="131" t="s">
        <v>48</v>
      </c>
      <c r="C40" s="136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137"/>
      <c r="AQ40" s="139"/>
      <c r="AR40" s="134">
        <v>401</v>
      </c>
      <c r="AS40" s="132">
        <v>0</v>
      </c>
      <c r="AT40" s="132">
        <v>0</v>
      </c>
      <c r="AU40" s="132">
        <v>0</v>
      </c>
      <c r="AV40" s="132">
        <v>0</v>
      </c>
      <c r="AW40" s="132">
        <v>0</v>
      </c>
      <c r="AX40" s="132">
        <v>0</v>
      </c>
      <c r="AY40" s="132">
        <v>0</v>
      </c>
      <c r="AZ40" s="132">
        <v>0</v>
      </c>
      <c r="BA40" s="132">
        <v>0</v>
      </c>
      <c r="BB40" s="132">
        <v>0</v>
      </c>
      <c r="BC40" s="132">
        <v>0</v>
      </c>
      <c r="BD40" s="132">
        <v>0</v>
      </c>
      <c r="BE40" s="132">
        <v>0</v>
      </c>
      <c r="BF40" s="132">
        <v>0</v>
      </c>
      <c r="BG40" s="132">
        <v>0</v>
      </c>
      <c r="BH40" s="132">
        <v>0</v>
      </c>
      <c r="BI40" s="132">
        <v>0</v>
      </c>
      <c r="BJ40" s="132">
        <v>0</v>
      </c>
      <c r="BK40" s="132">
        <v>0</v>
      </c>
      <c r="BL40" s="132">
        <v>0</v>
      </c>
      <c r="BM40" s="132">
        <v>0</v>
      </c>
      <c r="BN40" s="132">
        <v>0</v>
      </c>
      <c r="BO40" s="132">
        <v>0</v>
      </c>
      <c r="BP40" s="132">
        <v>0</v>
      </c>
      <c r="BQ40" s="132">
        <v>0</v>
      </c>
      <c r="BR40" s="132">
        <v>0</v>
      </c>
      <c r="BS40" s="132">
        <v>0</v>
      </c>
      <c r="BT40" s="132">
        <v>0</v>
      </c>
      <c r="BU40" s="132">
        <v>0</v>
      </c>
      <c r="BV40" s="132">
        <v>0</v>
      </c>
      <c r="BW40" s="132">
        <v>0</v>
      </c>
      <c r="BX40" s="132">
        <v>0</v>
      </c>
      <c r="BY40" s="132">
        <v>0</v>
      </c>
      <c r="BZ40" s="132">
        <v>224</v>
      </c>
      <c r="CA40" s="132">
        <v>0</v>
      </c>
      <c r="CB40" s="132">
        <v>894</v>
      </c>
      <c r="CC40" s="132">
        <v>544</v>
      </c>
      <c r="CD40" s="132">
        <v>72</v>
      </c>
      <c r="CE40" s="135">
        <v>0</v>
      </c>
      <c r="CF40" s="140">
        <f t="shared" si="0"/>
        <v>2135</v>
      </c>
      <c r="CG40" s="25"/>
      <c r="CH40" s="25"/>
      <c r="CI40" s="27"/>
      <c r="CJ40" s="19"/>
      <c r="CK40" s="25"/>
      <c r="CL40" s="25"/>
      <c r="CM40" s="25"/>
      <c r="CN40" s="25"/>
      <c r="CO40" s="25"/>
      <c r="CP40" s="19"/>
      <c r="CQ40" s="28"/>
      <c r="CR40" s="25"/>
      <c r="CS40" s="25"/>
      <c r="CT40" s="25"/>
      <c r="CU40" s="27"/>
      <c r="CV40" s="29"/>
      <c r="CW40" s="150"/>
      <c r="CX40" s="17"/>
      <c r="CY40" s="17">
        <v>74799</v>
      </c>
      <c r="CZ40" s="17">
        <v>16633</v>
      </c>
      <c r="DA40" s="152">
        <v>2346</v>
      </c>
      <c r="DB40" s="22">
        <f t="shared" si="1"/>
        <v>93778</v>
      </c>
      <c r="DC40" s="150">
        <f t="shared" si="3"/>
        <v>0</v>
      </c>
      <c r="DD40" s="17"/>
      <c r="DE40" s="17"/>
      <c r="DF40" s="17"/>
      <c r="DG40" s="152"/>
      <c r="DH40" s="22">
        <v>0</v>
      </c>
      <c r="DI40" s="17">
        <v>0</v>
      </c>
      <c r="DJ40" s="23"/>
      <c r="DK40" s="17">
        <v>0</v>
      </c>
      <c r="DL40" s="25"/>
      <c r="DM40" s="24">
        <f t="shared" si="2"/>
        <v>95913</v>
      </c>
      <c r="DN40" s="48"/>
    </row>
    <row r="41" spans="1:118" ht="16.5" thickBot="1">
      <c r="A41" s="178"/>
      <c r="B41" s="131" t="s">
        <v>49</v>
      </c>
      <c r="C41" s="28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7"/>
      <c r="AQ41" s="139"/>
      <c r="AR41" s="134">
        <v>0</v>
      </c>
      <c r="AS41" s="132">
        <v>0</v>
      </c>
      <c r="AT41" s="132">
        <v>0</v>
      </c>
      <c r="AU41" s="132">
        <v>0</v>
      </c>
      <c r="AV41" s="132">
        <v>153</v>
      </c>
      <c r="AW41" s="132">
        <v>332</v>
      </c>
      <c r="AX41" s="132">
        <v>3</v>
      </c>
      <c r="AY41" s="132">
        <v>122</v>
      </c>
      <c r="AZ41" s="132">
        <v>81</v>
      </c>
      <c r="BA41" s="132">
        <v>14</v>
      </c>
      <c r="BB41" s="132">
        <v>12</v>
      </c>
      <c r="BC41" s="132">
        <v>26</v>
      </c>
      <c r="BD41" s="132">
        <v>4</v>
      </c>
      <c r="BE41" s="132">
        <v>1</v>
      </c>
      <c r="BF41" s="132">
        <v>96</v>
      </c>
      <c r="BG41" s="132">
        <v>110</v>
      </c>
      <c r="BH41" s="132">
        <v>427</v>
      </c>
      <c r="BI41" s="132">
        <v>48</v>
      </c>
      <c r="BJ41" s="132">
        <v>61</v>
      </c>
      <c r="BK41" s="132">
        <v>8</v>
      </c>
      <c r="BL41" s="132">
        <v>0</v>
      </c>
      <c r="BM41" s="132">
        <v>123</v>
      </c>
      <c r="BN41" s="132">
        <v>14</v>
      </c>
      <c r="BO41" s="132">
        <v>10</v>
      </c>
      <c r="BP41" s="132">
        <v>46</v>
      </c>
      <c r="BQ41" s="132">
        <v>36</v>
      </c>
      <c r="BR41" s="132">
        <v>8</v>
      </c>
      <c r="BS41" s="132">
        <v>0</v>
      </c>
      <c r="BT41" s="132">
        <v>415</v>
      </c>
      <c r="BU41" s="132">
        <v>109</v>
      </c>
      <c r="BV41" s="132">
        <v>330</v>
      </c>
      <c r="BW41" s="132">
        <v>112</v>
      </c>
      <c r="BX41" s="132">
        <v>21</v>
      </c>
      <c r="BY41" s="132">
        <v>36</v>
      </c>
      <c r="BZ41" s="132">
        <v>1</v>
      </c>
      <c r="CA41" s="132">
        <v>302</v>
      </c>
      <c r="CB41" s="132">
        <v>253</v>
      </c>
      <c r="CC41" s="132">
        <v>215</v>
      </c>
      <c r="CD41" s="132">
        <v>396</v>
      </c>
      <c r="CE41" s="135">
        <v>0</v>
      </c>
      <c r="CF41" s="140">
        <f t="shared" si="0"/>
        <v>3925</v>
      </c>
      <c r="CG41" s="25"/>
      <c r="CH41" s="25"/>
      <c r="CI41" s="27"/>
      <c r="CJ41" s="19"/>
      <c r="CK41" s="25"/>
      <c r="CL41" s="25"/>
      <c r="CM41" s="25"/>
      <c r="CN41" s="25"/>
      <c r="CO41" s="25"/>
      <c r="CP41" s="19"/>
      <c r="CQ41" s="28"/>
      <c r="CR41" s="25"/>
      <c r="CS41" s="25"/>
      <c r="CT41" s="25"/>
      <c r="CU41" s="27"/>
      <c r="CV41" s="29"/>
      <c r="CW41" s="150"/>
      <c r="CX41" s="17"/>
      <c r="CY41" s="17">
        <v>0</v>
      </c>
      <c r="CZ41" s="17">
        <v>19049</v>
      </c>
      <c r="DA41" s="152">
        <v>3078</v>
      </c>
      <c r="DB41" s="22">
        <f t="shared" si="1"/>
        <v>22127</v>
      </c>
      <c r="DC41" s="150">
        <f t="shared" si="3"/>
        <v>0</v>
      </c>
      <c r="DD41" s="17"/>
      <c r="DE41" s="17"/>
      <c r="DF41" s="17"/>
      <c r="DG41" s="152"/>
      <c r="DH41" s="22">
        <v>0</v>
      </c>
      <c r="DI41" s="17">
        <v>49</v>
      </c>
      <c r="DJ41" s="23"/>
      <c r="DK41" s="17">
        <v>168</v>
      </c>
      <c r="DL41" s="25"/>
      <c r="DM41" s="24">
        <f t="shared" si="2"/>
        <v>26269</v>
      </c>
      <c r="DN41" s="48"/>
    </row>
    <row r="42" spans="1:118" ht="16.5" thickBot="1">
      <c r="A42" s="178"/>
      <c r="B42" s="131" t="s">
        <v>50</v>
      </c>
      <c r="C42" s="34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6"/>
      <c r="AQ42" s="139"/>
      <c r="AR42" s="145">
        <v>0</v>
      </c>
      <c r="AS42" s="146">
        <v>0</v>
      </c>
      <c r="AT42" s="146">
        <v>0</v>
      </c>
      <c r="AU42" s="146">
        <v>0</v>
      </c>
      <c r="AV42" s="146">
        <v>0</v>
      </c>
      <c r="AW42" s="146">
        <v>0</v>
      </c>
      <c r="AX42" s="146">
        <v>0</v>
      </c>
      <c r="AY42" s="146">
        <v>0</v>
      </c>
      <c r="AZ42" s="146">
        <v>0</v>
      </c>
      <c r="BA42" s="146">
        <v>0</v>
      </c>
      <c r="BB42" s="146">
        <v>0</v>
      </c>
      <c r="BC42" s="146">
        <v>0</v>
      </c>
      <c r="BD42" s="146">
        <v>0</v>
      </c>
      <c r="BE42" s="146">
        <v>0</v>
      </c>
      <c r="BF42" s="146">
        <v>0</v>
      </c>
      <c r="BG42" s="146">
        <v>0</v>
      </c>
      <c r="BH42" s="146">
        <v>0</v>
      </c>
      <c r="BI42" s="146">
        <v>0</v>
      </c>
      <c r="BJ42" s="146">
        <v>0</v>
      </c>
      <c r="BK42" s="146">
        <v>0</v>
      </c>
      <c r="BL42" s="146">
        <v>0</v>
      </c>
      <c r="BM42" s="146">
        <v>0</v>
      </c>
      <c r="BN42" s="146">
        <v>0</v>
      </c>
      <c r="BO42" s="146">
        <v>0</v>
      </c>
      <c r="BP42" s="146">
        <v>0</v>
      </c>
      <c r="BQ42" s="146">
        <v>0</v>
      </c>
      <c r="BR42" s="146">
        <v>0</v>
      </c>
      <c r="BS42" s="146">
        <v>0</v>
      </c>
      <c r="BT42" s="146">
        <v>0</v>
      </c>
      <c r="BU42" s="146">
        <v>0</v>
      </c>
      <c r="BV42" s="146">
        <v>0</v>
      </c>
      <c r="BW42" s="146">
        <v>0</v>
      </c>
      <c r="BX42" s="146">
        <v>0</v>
      </c>
      <c r="BY42" s="146">
        <v>0</v>
      </c>
      <c r="BZ42" s="146">
        <v>0</v>
      </c>
      <c r="CA42" s="146">
        <v>0</v>
      </c>
      <c r="CB42" s="146">
        <v>0</v>
      </c>
      <c r="CC42" s="146">
        <v>0</v>
      </c>
      <c r="CD42" s="146">
        <v>0</v>
      </c>
      <c r="CE42" s="147">
        <v>0</v>
      </c>
      <c r="CF42" s="140">
        <f t="shared" si="0"/>
        <v>0</v>
      </c>
      <c r="CG42" s="25"/>
      <c r="CH42" s="25"/>
      <c r="CI42" s="27"/>
      <c r="CJ42" s="19"/>
      <c r="CK42" s="25"/>
      <c r="CL42" s="25"/>
      <c r="CM42" s="25"/>
      <c r="CN42" s="25"/>
      <c r="CO42" s="25"/>
      <c r="CP42" s="19"/>
      <c r="CQ42" s="34"/>
      <c r="CR42" s="35"/>
      <c r="CS42" s="35"/>
      <c r="CT42" s="35"/>
      <c r="CU42" s="36"/>
      <c r="CV42" s="29"/>
      <c r="CW42" s="62"/>
      <c r="CX42" s="63"/>
      <c r="CY42" s="63">
        <v>0</v>
      </c>
      <c r="CZ42" s="63">
        <v>-51359</v>
      </c>
      <c r="DA42" s="153">
        <v>0</v>
      </c>
      <c r="DB42" s="22">
        <f t="shared" si="1"/>
        <v>-51359</v>
      </c>
      <c r="DC42" s="150">
        <f t="shared" si="3"/>
        <v>0</v>
      </c>
      <c r="DD42" s="63"/>
      <c r="DE42" s="63"/>
      <c r="DF42" s="63"/>
      <c r="DG42" s="153"/>
      <c r="DH42" s="22">
        <v>0</v>
      </c>
      <c r="DI42" s="17">
        <v>0</v>
      </c>
      <c r="DJ42" s="23"/>
      <c r="DK42" s="30">
        <v>66399</v>
      </c>
      <c r="DL42" s="25"/>
      <c r="DM42" s="24">
        <f t="shared" si="2"/>
        <v>15040</v>
      </c>
      <c r="DN42" s="48"/>
    </row>
    <row r="43" spans="1:118" s="45" customFormat="1" ht="16.5" thickBot="1">
      <c r="A43" s="179"/>
      <c r="B43" s="6" t="s">
        <v>51</v>
      </c>
      <c r="C43" s="56">
        <f>SUM(C33:C35)</f>
        <v>22463</v>
      </c>
      <c r="D43" s="56">
        <f t="shared" ref="D43:AP43" si="4">SUM(D33:D35)</f>
        <v>3519</v>
      </c>
      <c r="E43" s="56">
        <f t="shared" si="4"/>
        <v>1</v>
      </c>
      <c r="F43" s="56">
        <f t="shared" si="4"/>
        <v>235</v>
      </c>
      <c r="G43" s="56">
        <f t="shared" si="4"/>
        <v>2994</v>
      </c>
      <c r="H43" s="56">
        <f t="shared" si="4"/>
        <v>16046</v>
      </c>
      <c r="I43" s="56">
        <f t="shared" si="4"/>
        <v>1681</v>
      </c>
      <c r="J43" s="56">
        <f t="shared" si="4"/>
        <v>2090</v>
      </c>
      <c r="K43" s="56">
        <f t="shared" si="4"/>
        <v>4527</v>
      </c>
      <c r="L43" s="56">
        <f>SUM(L33:L35)</f>
        <v>1010</v>
      </c>
      <c r="M43" s="56">
        <f t="shared" si="4"/>
        <v>1713</v>
      </c>
      <c r="N43" s="56">
        <f t="shared" si="4"/>
        <v>1999</v>
      </c>
      <c r="O43" s="56">
        <f t="shared" si="4"/>
        <v>323</v>
      </c>
      <c r="P43" s="56">
        <f t="shared" si="4"/>
        <v>4064</v>
      </c>
      <c r="Q43" s="56">
        <f>SUM(Q33:Q35)</f>
        <v>8836</v>
      </c>
      <c r="R43" s="56">
        <f t="shared" si="4"/>
        <v>2721</v>
      </c>
      <c r="S43" s="56">
        <f t="shared" si="4"/>
        <v>3347</v>
      </c>
      <c r="T43" s="56">
        <f t="shared" si="4"/>
        <v>3653</v>
      </c>
      <c r="U43" s="56">
        <f t="shared" si="4"/>
        <v>5701</v>
      </c>
      <c r="V43" s="56">
        <f t="shared" si="4"/>
        <v>6479</v>
      </c>
      <c r="W43" s="56">
        <f t="shared" si="4"/>
        <v>402</v>
      </c>
      <c r="X43" s="56">
        <f t="shared" si="4"/>
        <v>2689</v>
      </c>
      <c r="Y43" s="56">
        <f t="shared" si="4"/>
        <v>1598</v>
      </c>
      <c r="Z43" s="56">
        <f t="shared" si="4"/>
        <v>1237</v>
      </c>
      <c r="AA43" s="56">
        <f t="shared" si="4"/>
        <v>7822</v>
      </c>
      <c r="AB43" s="56">
        <f t="shared" si="4"/>
        <v>513</v>
      </c>
      <c r="AC43" s="56">
        <f t="shared" si="4"/>
        <v>2756</v>
      </c>
      <c r="AD43" s="56">
        <f t="shared" si="4"/>
        <v>10</v>
      </c>
      <c r="AE43" s="56">
        <f t="shared" si="4"/>
        <v>0</v>
      </c>
      <c r="AF43" s="56">
        <f t="shared" si="4"/>
        <v>0</v>
      </c>
      <c r="AG43" s="56">
        <f t="shared" si="4"/>
        <v>-103134</v>
      </c>
      <c r="AH43" s="56">
        <f t="shared" si="4"/>
        <v>0</v>
      </c>
      <c r="AI43" s="56">
        <f t="shared" si="4"/>
        <v>-31515</v>
      </c>
      <c r="AJ43" s="56">
        <f t="shared" si="4"/>
        <v>0</v>
      </c>
      <c r="AK43" s="56">
        <f t="shared" si="4"/>
        <v>-494</v>
      </c>
      <c r="AL43" s="56">
        <f t="shared" si="4"/>
        <v>0</v>
      </c>
      <c r="AM43" s="56">
        <f t="shared" si="4"/>
        <v>0</v>
      </c>
      <c r="AN43" s="56">
        <f t="shared" si="4"/>
        <v>0</v>
      </c>
      <c r="AO43" s="56">
        <f t="shared" si="4"/>
        <v>0</v>
      </c>
      <c r="AP43" s="56">
        <f t="shared" si="4"/>
        <v>24714</v>
      </c>
      <c r="AQ43" s="130">
        <f>SUM(C43:AP43)</f>
        <v>0</v>
      </c>
      <c r="AR43" s="141">
        <f>SUM(AR3:AR42)</f>
        <v>60642</v>
      </c>
      <c r="AS43" s="141">
        <f t="shared" ref="AS43:CE43" si="5">SUM(AS3:AS42)</f>
        <v>4519</v>
      </c>
      <c r="AT43" s="141">
        <f t="shared" si="5"/>
        <v>0</v>
      </c>
      <c r="AU43" s="141">
        <f t="shared" si="5"/>
        <v>1365</v>
      </c>
      <c r="AV43" s="141">
        <f t="shared" si="5"/>
        <v>6977</v>
      </c>
      <c r="AW43" s="141">
        <f t="shared" si="5"/>
        <v>114057</v>
      </c>
      <c r="AX43" s="141">
        <f t="shared" si="5"/>
        <v>1391</v>
      </c>
      <c r="AY43" s="141">
        <f t="shared" si="5"/>
        <v>7583</v>
      </c>
      <c r="AZ43" s="141">
        <f t="shared" si="5"/>
        <v>27293</v>
      </c>
      <c r="BA43" s="141">
        <f t="shared" si="5"/>
        <v>4389</v>
      </c>
      <c r="BB43" s="141">
        <f t="shared" si="5"/>
        <v>3236</v>
      </c>
      <c r="BC43" s="141">
        <f t="shared" si="5"/>
        <v>3566</v>
      </c>
      <c r="BD43" s="141">
        <f t="shared" si="5"/>
        <v>2343</v>
      </c>
      <c r="BE43" s="141">
        <f t="shared" si="5"/>
        <v>13223</v>
      </c>
      <c r="BF43" s="141">
        <f t="shared" si="5"/>
        <v>40511</v>
      </c>
      <c r="BG43" s="141">
        <f t="shared" si="5"/>
        <v>8894</v>
      </c>
      <c r="BH43" s="141">
        <f t="shared" si="5"/>
        <v>21666</v>
      </c>
      <c r="BI43" s="141">
        <f t="shared" si="5"/>
        <v>12206</v>
      </c>
      <c r="BJ43" s="141">
        <f t="shared" si="5"/>
        <v>14603</v>
      </c>
      <c r="BK43" s="141">
        <f t="shared" si="5"/>
        <v>2159</v>
      </c>
      <c r="BL43" s="141">
        <f t="shared" si="5"/>
        <v>5</v>
      </c>
      <c r="BM43" s="141">
        <f t="shared" si="5"/>
        <v>20564</v>
      </c>
      <c r="BN43" s="141">
        <f t="shared" si="5"/>
        <v>4525</v>
      </c>
      <c r="BO43" s="141">
        <f t="shared" si="5"/>
        <v>943</v>
      </c>
      <c r="BP43" s="141">
        <f t="shared" si="5"/>
        <v>28107</v>
      </c>
      <c r="BQ43" s="141">
        <f t="shared" si="5"/>
        <v>3152</v>
      </c>
      <c r="BR43" s="141">
        <f t="shared" si="5"/>
        <v>4715</v>
      </c>
      <c r="BS43" s="141">
        <f t="shared" si="5"/>
        <v>36</v>
      </c>
      <c r="BT43" s="141">
        <f t="shared" si="5"/>
        <v>17145</v>
      </c>
      <c r="BU43" s="141">
        <f t="shared" si="5"/>
        <v>76327</v>
      </c>
      <c r="BV43" s="141">
        <f t="shared" si="5"/>
        <v>42712</v>
      </c>
      <c r="BW43" s="141">
        <f t="shared" si="5"/>
        <v>12670</v>
      </c>
      <c r="BX43" s="141">
        <f t="shared" si="5"/>
        <v>33235</v>
      </c>
      <c r="BY43" s="141">
        <f t="shared" si="5"/>
        <v>12318</v>
      </c>
      <c r="BZ43" s="141">
        <f t="shared" si="5"/>
        <v>20731</v>
      </c>
      <c r="CA43" s="141">
        <f t="shared" si="5"/>
        <v>17809</v>
      </c>
      <c r="CB43" s="141">
        <f t="shared" si="5"/>
        <v>37802</v>
      </c>
      <c r="CC43" s="141">
        <f t="shared" si="5"/>
        <v>12396</v>
      </c>
      <c r="CD43" s="141">
        <f t="shared" si="5"/>
        <v>5395</v>
      </c>
      <c r="CE43" s="141">
        <f t="shared" si="5"/>
        <v>0</v>
      </c>
      <c r="CF43" s="161">
        <f>SUM(AR43:CE43)</f>
        <v>701210</v>
      </c>
      <c r="CG43" s="39"/>
      <c r="CH43" s="40"/>
      <c r="CI43" s="41"/>
      <c r="CJ43" s="39"/>
      <c r="CK43" s="39"/>
      <c r="CL43" s="40"/>
      <c r="CM43" s="40"/>
      <c r="CN43" s="40"/>
      <c r="CO43" s="41"/>
      <c r="CP43" s="41"/>
      <c r="CQ43" s="29"/>
      <c r="CR43" s="29"/>
      <c r="CS43" s="29"/>
      <c r="CT43" s="29"/>
      <c r="CU43" s="29"/>
      <c r="CV43" s="6"/>
      <c r="CW43" s="39"/>
      <c r="CX43" s="6"/>
      <c r="CY43" s="42">
        <f>SUM(CY3:CY42)</f>
        <v>190450</v>
      </c>
      <c r="CZ43" s="42">
        <f t="shared" ref="CZ43:DB43" si="6">SUM(CZ3:CZ42)</f>
        <v>562868</v>
      </c>
      <c r="DA43" s="42">
        <f t="shared" si="6"/>
        <v>5424</v>
      </c>
      <c r="DB43" s="42">
        <f t="shared" si="6"/>
        <v>758742</v>
      </c>
      <c r="DC43" s="43">
        <f>SUM(DC3:DC42)</f>
        <v>20033</v>
      </c>
      <c r="DD43" s="65"/>
      <c r="DE43" s="117"/>
      <c r="DF43" s="66">
        <f>DF3</f>
        <v>4039</v>
      </c>
      <c r="DG43" s="154"/>
      <c r="DH43" s="22">
        <f>SUM(DH3:DH42)</f>
        <v>24072</v>
      </c>
      <c r="DI43" s="44">
        <f>SUM(DI3:DI42)</f>
        <v>280271</v>
      </c>
      <c r="DJ43" s="44"/>
      <c r="DK43" s="44">
        <f t="shared" ref="DK43" si="7">SUM(DK3:DK42)</f>
        <v>343807</v>
      </c>
      <c r="DL43" s="39"/>
      <c r="DM43" s="24">
        <f t="shared" si="2"/>
        <v>2108102</v>
      </c>
    </row>
    <row r="44" spans="1:118" ht="16.5" thickBot="1">
      <c r="A44" s="184" t="s">
        <v>1</v>
      </c>
      <c r="B44" s="46" t="s">
        <v>11</v>
      </c>
      <c r="C44" s="142">
        <v>172365</v>
      </c>
      <c r="D44" s="143">
        <v>0</v>
      </c>
      <c r="E44" s="143">
        <v>0</v>
      </c>
      <c r="F44" s="143">
        <v>0</v>
      </c>
      <c r="G44" s="143">
        <v>0</v>
      </c>
      <c r="H44" s="143">
        <v>718</v>
      </c>
      <c r="I44" s="143">
        <v>0</v>
      </c>
      <c r="J44" s="143">
        <v>0</v>
      </c>
      <c r="K44" s="143">
        <v>0</v>
      </c>
      <c r="L44" s="143">
        <v>0</v>
      </c>
      <c r="M44" s="143">
        <v>0</v>
      </c>
      <c r="N44" s="143">
        <v>0</v>
      </c>
      <c r="O44" s="143">
        <v>0</v>
      </c>
      <c r="P44" s="143">
        <v>0</v>
      </c>
      <c r="Q44" s="143">
        <v>1493</v>
      </c>
      <c r="R44" s="143">
        <v>0</v>
      </c>
      <c r="S44" s="143">
        <v>0</v>
      </c>
      <c r="T44" s="143">
        <v>0</v>
      </c>
      <c r="U44" s="143">
        <v>0</v>
      </c>
      <c r="V44" s="143">
        <v>0</v>
      </c>
      <c r="W44" s="143">
        <v>0</v>
      </c>
      <c r="X44" s="143">
        <v>0</v>
      </c>
      <c r="Y44" s="143">
        <v>0</v>
      </c>
      <c r="Z44" s="143">
        <v>0</v>
      </c>
      <c r="AA44" s="143">
        <v>0</v>
      </c>
      <c r="AB44" s="143">
        <v>0</v>
      </c>
      <c r="AC44" s="143">
        <v>0</v>
      </c>
      <c r="AD44" s="143">
        <v>0</v>
      </c>
      <c r="AE44" s="143">
        <v>858</v>
      </c>
      <c r="AF44" s="143">
        <v>0</v>
      </c>
      <c r="AG44" s="143">
        <v>0</v>
      </c>
      <c r="AH44" s="143">
        <v>0</v>
      </c>
      <c r="AI44" s="143">
        <v>0</v>
      </c>
      <c r="AJ44" s="143">
        <v>0</v>
      </c>
      <c r="AK44" s="143">
        <v>0</v>
      </c>
      <c r="AL44" s="143">
        <v>49</v>
      </c>
      <c r="AM44" s="143">
        <v>0</v>
      </c>
      <c r="AN44" s="143">
        <v>0</v>
      </c>
      <c r="AO44" s="143">
        <v>0</v>
      </c>
      <c r="AP44" s="144">
        <v>0</v>
      </c>
      <c r="AQ44" s="148">
        <f>SUM(C44:AP44)</f>
        <v>175483</v>
      </c>
      <c r="AV44" s="48"/>
      <c r="BX44" s="48"/>
      <c r="CF44" s="19"/>
      <c r="CG44" s="28"/>
      <c r="CH44" s="25"/>
      <c r="CI44" s="25"/>
      <c r="CJ44" s="12"/>
      <c r="CK44" s="25"/>
      <c r="CL44" s="25"/>
      <c r="CM44" s="25"/>
      <c r="CN44" s="25"/>
      <c r="CO44" s="25"/>
      <c r="CP44" s="26"/>
      <c r="CQ44" s="20"/>
      <c r="CR44" s="15"/>
      <c r="CS44" s="15"/>
      <c r="CT44" s="15"/>
      <c r="CU44" s="18"/>
      <c r="CV44" s="19"/>
      <c r="CW44" s="25"/>
      <c r="CX44" s="25"/>
      <c r="CY44" s="25"/>
      <c r="CZ44" s="25"/>
      <c r="DA44" s="25"/>
      <c r="DB44" s="19"/>
      <c r="DC44" s="25"/>
      <c r="DD44" s="25"/>
      <c r="DE44" s="25"/>
      <c r="DF44" s="25"/>
      <c r="DG44" s="25"/>
      <c r="DH44" s="49"/>
      <c r="DI44" s="50"/>
      <c r="DJ44" s="27"/>
      <c r="DK44" s="51"/>
      <c r="DL44" s="28"/>
      <c r="DM44" s="24">
        <f>AQ44</f>
        <v>175483</v>
      </c>
    </row>
    <row r="45" spans="1:118" ht="16.5" thickBot="1">
      <c r="A45" s="185"/>
      <c r="B45" s="46" t="s">
        <v>12</v>
      </c>
      <c r="C45" s="134">
        <v>0</v>
      </c>
      <c r="D45" s="132">
        <v>10313</v>
      </c>
      <c r="E45" s="132">
        <v>0</v>
      </c>
      <c r="F45" s="132">
        <v>0</v>
      </c>
      <c r="G45" s="132">
        <v>0</v>
      </c>
      <c r="H45" s="132">
        <v>4125</v>
      </c>
      <c r="I45" s="132">
        <v>0</v>
      </c>
      <c r="J45" s="132">
        <v>0</v>
      </c>
      <c r="K45" s="132">
        <v>0</v>
      </c>
      <c r="L45" s="132">
        <v>0</v>
      </c>
      <c r="M45" s="132">
        <v>0</v>
      </c>
      <c r="N45" s="132">
        <v>0</v>
      </c>
      <c r="O45" s="132">
        <v>0</v>
      </c>
      <c r="P45" s="132">
        <v>0</v>
      </c>
      <c r="Q45" s="132">
        <v>0</v>
      </c>
      <c r="R45" s="132">
        <v>0</v>
      </c>
      <c r="S45" s="132">
        <v>0</v>
      </c>
      <c r="T45" s="132">
        <v>0</v>
      </c>
      <c r="U45" s="132">
        <v>0</v>
      </c>
      <c r="V45" s="132">
        <v>0</v>
      </c>
      <c r="W45" s="132">
        <v>0</v>
      </c>
      <c r="X45" s="132">
        <v>0</v>
      </c>
      <c r="Y45" s="132">
        <v>0</v>
      </c>
      <c r="Z45" s="132">
        <v>0</v>
      </c>
      <c r="AA45" s="132">
        <v>0</v>
      </c>
      <c r="AB45" s="132">
        <v>0</v>
      </c>
      <c r="AC45" s="132">
        <v>0</v>
      </c>
      <c r="AD45" s="132">
        <v>0</v>
      </c>
      <c r="AE45" s="132">
        <v>0</v>
      </c>
      <c r="AF45" s="132">
        <v>0</v>
      </c>
      <c r="AG45" s="132">
        <v>26</v>
      </c>
      <c r="AH45" s="132">
        <v>0</v>
      </c>
      <c r="AI45" s="132">
        <v>0</v>
      </c>
      <c r="AJ45" s="132">
        <v>0</v>
      </c>
      <c r="AK45" s="132">
        <v>0</v>
      </c>
      <c r="AL45" s="132">
        <v>13</v>
      </c>
      <c r="AM45" s="132">
        <v>0</v>
      </c>
      <c r="AN45" s="132">
        <v>0</v>
      </c>
      <c r="AO45" s="132">
        <v>0</v>
      </c>
      <c r="AP45" s="135">
        <v>0</v>
      </c>
      <c r="AQ45" s="148">
        <f t="shared" ref="AQ45:AQ83" si="8">SUM(C45:AP45)</f>
        <v>14477</v>
      </c>
      <c r="CF45" s="19"/>
      <c r="CG45" s="28"/>
      <c r="CH45" s="25"/>
      <c r="CI45" s="25"/>
      <c r="CJ45" s="19"/>
      <c r="CK45" s="25"/>
      <c r="CL45" s="25"/>
      <c r="CM45" s="25"/>
      <c r="CN45" s="25"/>
      <c r="CO45" s="25"/>
      <c r="CP45" s="26"/>
      <c r="CQ45" s="28"/>
      <c r="CR45" s="25"/>
      <c r="CS45" s="25"/>
      <c r="CT45" s="25"/>
      <c r="CU45" s="27"/>
      <c r="CV45" s="19"/>
      <c r="CW45" s="25"/>
      <c r="CX45" s="25"/>
      <c r="CY45" s="25"/>
      <c r="CZ45" s="25"/>
      <c r="DA45" s="25"/>
      <c r="DB45" s="19"/>
      <c r="DC45" s="25"/>
      <c r="DD45" s="25"/>
      <c r="DE45" s="25"/>
      <c r="DF45" s="25"/>
      <c r="DG45" s="25"/>
      <c r="DH45" s="52"/>
      <c r="DI45" s="50"/>
      <c r="DJ45" s="27"/>
      <c r="DK45" s="52"/>
      <c r="DL45" s="28"/>
      <c r="DM45" s="24">
        <f t="shared" ref="DM45:DM84" si="9">AQ45</f>
        <v>14477</v>
      </c>
    </row>
    <row r="46" spans="1:118" ht="16.5" thickBot="1">
      <c r="A46" s="185"/>
      <c r="B46" s="46" t="s">
        <v>13</v>
      </c>
      <c r="C46" s="134">
        <v>0</v>
      </c>
      <c r="D46" s="132">
        <v>0</v>
      </c>
      <c r="E46" s="132">
        <v>0</v>
      </c>
      <c r="F46" s="132">
        <v>0</v>
      </c>
      <c r="G46" s="132">
        <v>0</v>
      </c>
      <c r="H46" s="132">
        <v>0</v>
      </c>
      <c r="I46" s="132">
        <v>0</v>
      </c>
      <c r="J46" s="132">
        <v>0</v>
      </c>
      <c r="K46" s="132">
        <v>0</v>
      </c>
      <c r="L46" s="132">
        <v>0</v>
      </c>
      <c r="M46" s="132">
        <v>0</v>
      </c>
      <c r="N46" s="132">
        <v>0</v>
      </c>
      <c r="O46" s="132">
        <v>0</v>
      </c>
      <c r="P46" s="132">
        <v>0</v>
      </c>
      <c r="Q46" s="132">
        <v>0</v>
      </c>
      <c r="R46" s="132">
        <v>0</v>
      </c>
      <c r="S46" s="132">
        <v>0</v>
      </c>
      <c r="T46" s="132">
        <v>0</v>
      </c>
      <c r="U46" s="132">
        <v>0</v>
      </c>
      <c r="V46" s="132">
        <v>0</v>
      </c>
      <c r="W46" s="132">
        <v>0</v>
      </c>
      <c r="X46" s="132">
        <v>0</v>
      </c>
      <c r="Y46" s="132">
        <v>0</v>
      </c>
      <c r="Z46" s="132">
        <v>0</v>
      </c>
      <c r="AA46" s="132">
        <v>0</v>
      </c>
      <c r="AB46" s="132">
        <v>0</v>
      </c>
      <c r="AC46" s="132">
        <v>0</v>
      </c>
      <c r="AD46" s="132">
        <v>0</v>
      </c>
      <c r="AE46" s="132">
        <v>0</v>
      </c>
      <c r="AF46" s="132">
        <v>0</v>
      </c>
      <c r="AG46" s="132">
        <v>0</v>
      </c>
      <c r="AH46" s="132">
        <v>0</v>
      </c>
      <c r="AI46" s="132">
        <v>0</v>
      </c>
      <c r="AJ46" s="132">
        <v>0</v>
      </c>
      <c r="AK46" s="132">
        <v>0</v>
      </c>
      <c r="AL46" s="132">
        <v>0</v>
      </c>
      <c r="AM46" s="132">
        <v>0</v>
      </c>
      <c r="AN46" s="132">
        <v>0</v>
      </c>
      <c r="AO46" s="132">
        <v>0</v>
      </c>
      <c r="AP46" s="135">
        <v>0</v>
      </c>
      <c r="AQ46" s="148">
        <f t="shared" si="8"/>
        <v>0</v>
      </c>
      <c r="CF46" s="19"/>
      <c r="CG46" s="28"/>
      <c r="CH46" s="25"/>
      <c r="CI46" s="25"/>
      <c r="CJ46" s="19"/>
      <c r="CK46" s="25"/>
      <c r="CL46" s="25"/>
      <c r="CM46" s="25"/>
      <c r="CN46" s="25"/>
      <c r="CO46" s="25"/>
      <c r="CP46" s="26"/>
      <c r="CQ46" s="28"/>
      <c r="CR46" s="25"/>
      <c r="CS46" s="25"/>
      <c r="CT46" s="25"/>
      <c r="CU46" s="27"/>
      <c r="CV46" s="19"/>
      <c r="CW46" s="25"/>
      <c r="CX46" s="25"/>
      <c r="CY46" s="25"/>
      <c r="CZ46" s="25"/>
      <c r="DA46" s="25"/>
      <c r="DB46" s="19"/>
      <c r="DC46" s="25"/>
      <c r="DD46" s="25"/>
      <c r="DE46" s="25"/>
      <c r="DF46" s="25"/>
      <c r="DG46" s="25"/>
      <c r="DH46" s="52"/>
      <c r="DI46" s="50"/>
      <c r="DJ46" s="27"/>
      <c r="DK46" s="52"/>
      <c r="DL46" s="28"/>
      <c r="DM46" s="24">
        <f t="shared" si="9"/>
        <v>0</v>
      </c>
    </row>
    <row r="47" spans="1:118" ht="16.5" thickBot="1">
      <c r="A47" s="185"/>
      <c r="B47" s="53" t="s">
        <v>14</v>
      </c>
      <c r="C47" s="134">
        <v>0</v>
      </c>
      <c r="D47" s="132">
        <v>0</v>
      </c>
      <c r="E47" s="132">
        <v>0</v>
      </c>
      <c r="F47" s="132">
        <v>2134</v>
      </c>
      <c r="G47" s="132">
        <v>0</v>
      </c>
      <c r="H47" s="132">
        <v>0</v>
      </c>
      <c r="I47" s="132">
        <v>0</v>
      </c>
      <c r="J47" s="132">
        <v>0</v>
      </c>
      <c r="K47" s="132">
        <v>0</v>
      </c>
      <c r="L47" s="132">
        <v>0</v>
      </c>
      <c r="M47" s="132">
        <v>0</v>
      </c>
      <c r="N47" s="132">
        <v>0</v>
      </c>
      <c r="O47" s="132">
        <v>0</v>
      </c>
      <c r="P47" s="132">
        <v>0</v>
      </c>
      <c r="Q47" s="132">
        <v>0</v>
      </c>
      <c r="R47" s="132">
        <v>0</v>
      </c>
      <c r="S47" s="132">
        <v>0</v>
      </c>
      <c r="T47" s="132">
        <v>0</v>
      </c>
      <c r="U47" s="132">
        <v>0</v>
      </c>
      <c r="V47" s="132">
        <v>0</v>
      </c>
      <c r="W47" s="132">
        <v>0</v>
      </c>
      <c r="X47" s="132">
        <v>0</v>
      </c>
      <c r="Y47" s="132">
        <v>0</v>
      </c>
      <c r="Z47" s="132">
        <v>0</v>
      </c>
      <c r="AA47" s="132">
        <v>0</v>
      </c>
      <c r="AB47" s="132">
        <v>0</v>
      </c>
      <c r="AC47" s="132">
        <v>0</v>
      </c>
      <c r="AD47" s="132">
        <v>0</v>
      </c>
      <c r="AE47" s="132">
        <v>0</v>
      </c>
      <c r="AF47" s="132">
        <v>16</v>
      </c>
      <c r="AG47" s="132">
        <v>0</v>
      </c>
      <c r="AH47" s="132">
        <v>0</v>
      </c>
      <c r="AI47" s="132">
        <v>0</v>
      </c>
      <c r="AJ47" s="132">
        <v>0</v>
      </c>
      <c r="AK47" s="132">
        <v>0</v>
      </c>
      <c r="AL47" s="132">
        <v>167</v>
      </c>
      <c r="AM47" s="132">
        <v>0</v>
      </c>
      <c r="AN47" s="132">
        <v>0</v>
      </c>
      <c r="AO47" s="132">
        <v>0</v>
      </c>
      <c r="AP47" s="135">
        <v>0</v>
      </c>
      <c r="AQ47" s="148">
        <f t="shared" si="8"/>
        <v>2317</v>
      </c>
      <c r="CF47" s="19"/>
      <c r="CG47" s="28"/>
      <c r="CH47" s="25"/>
      <c r="CI47" s="25"/>
      <c r="CJ47" s="19"/>
      <c r="CK47" s="25"/>
      <c r="CL47" s="25"/>
      <c r="CM47" s="25"/>
      <c r="CN47" s="25"/>
      <c r="CO47" s="25"/>
      <c r="CP47" s="26"/>
      <c r="CQ47" s="28"/>
      <c r="CR47" s="25"/>
      <c r="CS47" s="25"/>
      <c r="CT47" s="25"/>
      <c r="CU47" s="27"/>
      <c r="CV47" s="19"/>
      <c r="CW47" s="25"/>
      <c r="CX47" s="25"/>
      <c r="CY47" s="25"/>
      <c r="CZ47" s="25"/>
      <c r="DA47" s="25"/>
      <c r="DB47" s="19"/>
      <c r="DC47" s="25"/>
      <c r="DD47" s="25"/>
      <c r="DE47" s="25"/>
      <c r="DF47" s="25"/>
      <c r="DG47" s="25"/>
      <c r="DH47" s="52"/>
      <c r="DI47" s="50"/>
      <c r="DJ47" s="27"/>
      <c r="DK47" s="52"/>
      <c r="DL47" s="28"/>
      <c r="DM47" s="24">
        <f t="shared" si="9"/>
        <v>2317</v>
      </c>
    </row>
    <row r="48" spans="1:118" ht="16.5" thickBot="1">
      <c r="A48" s="185"/>
      <c r="B48" s="46" t="s">
        <v>15</v>
      </c>
      <c r="C48" s="134">
        <v>0</v>
      </c>
      <c r="D48" s="132">
        <v>0</v>
      </c>
      <c r="E48" s="132">
        <v>249</v>
      </c>
      <c r="F48" s="132">
        <v>0</v>
      </c>
      <c r="G48" s="132">
        <v>27850</v>
      </c>
      <c r="H48" s="132">
        <v>0</v>
      </c>
      <c r="I48" s="132">
        <v>0</v>
      </c>
      <c r="J48" s="132">
        <v>0</v>
      </c>
      <c r="K48" s="132">
        <v>0</v>
      </c>
      <c r="L48" s="132">
        <v>0</v>
      </c>
      <c r="M48" s="132">
        <v>0</v>
      </c>
      <c r="N48" s="132">
        <v>0</v>
      </c>
      <c r="O48" s="132">
        <v>0</v>
      </c>
      <c r="P48" s="132">
        <v>0</v>
      </c>
      <c r="Q48" s="132">
        <v>0</v>
      </c>
      <c r="R48" s="132">
        <v>0</v>
      </c>
      <c r="S48" s="132">
        <v>40</v>
      </c>
      <c r="T48" s="132">
        <v>0</v>
      </c>
      <c r="U48" s="132">
        <v>0</v>
      </c>
      <c r="V48" s="132">
        <v>0</v>
      </c>
      <c r="W48" s="132">
        <v>0</v>
      </c>
      <c r="X48" s="132">
        <v>0</v>
      </c>
      <c r="Y48" s="132">
        <v>0</v>
      </c>
      <c r="Z48" s="132">
        <v>0</v>
      </c>
      <c r="AA48" s="132">
        <v>0</v>
      </c>
      <c r="AB48" s="132">
        <v>0</v>
      </c>
      <c r="AC48" s="132">
        <v>0</v>
      </c>
      <c r="AD48" s="132">
        <v>0</v>
      </c>
      <c r="AE48" s="132">
        <v>0</v>
      </c>
      <c r="AF48" s="132">
        <v>0</v>
      </c>
      <c r="AG48" s="132">
        <v>32</v>
      </c>
      <c r="AH48" s="132">
        <v>0</v>
      </c>
      <c r="AI48" s="132">
        <v>0</v>
      </c>
      <c r="AJ48" s="132">
        <v>0</v>
      </c>
      <c r="AK48" s="132">
        <v>0</v>
      </c>
      <c r="AL48" s="132">
        <v>546</v>
      </c>
      <c r="AM48" s="132">
        <v>0</v>
      </c>
      <c r="AN48" s="132">
        <v>0</v>
      </c>
      <c r="AO48" s="132">
        <v>0</v>
      </c>
      <c r="AP48" s="135">
        <v>0</v>
      </c>
      <c r="AQ48" s="148">
        <f t="shared" si="8"/>
        <v>28717</v>
      </c>
      <c r="CF48" s="19"/>
      <c r="CG48" s="28"/>
      <c r="CH48" s="25"/>
      <c r="CI48" s="25"/>
      <c r="CJ48" s="19"/>
      <c r="CK48" s="25"/>
      <c r="CL48" s="25"/>
      <c r="CM48" s="25"/>
      <c r="CN48" s="25"/>
      <c r="CO48" s="25"/>
      <c r="CP48" s="26"/>
      <c r="CQ48" s="28"/>
      <c r="CR48" s="25"/>
      <c r="CS48" s="25"/>
      <c r="CT48" s="25"/>
      <c r="CU48" s="27"/>
      <c r="CV48" s="19"/>
      <c r="CW48" s="25"/>
      <c r="CX48" s="25"/>
      <c r="CY48" s="25"/>
      <c r="CZ48" s="25"/>
      <c r="DA48" s="25"/>
      <c r="DB48" s="19"/>
      <c r="DC48" s="25"/>
      <c r="DD48" s="25"/>
      <c r="DE48" s="25"/>
      <c r="DF48" s="25"/>
      <c r="DG48" s="25"/>
      <c r="DH48" s="52"/>
      <c r="DI48" s="50"/>
      <c r="DJ48" s="27"/>
      <c r="DK48" s="52"/>
      <c r="DL48" s="28"/>
      <c r="DM48" s="24">
        <f t="shared" si="9"/>
        <v>28717</v>
      </c>
    </row>
    <row r="49" spans="1:117" ht="16.5" thickBot="1">
      <c r="A49" s="185"/>
      <c r="B49" s="46" t="s">
        <v>16</v>
      </c>
      <c r="C49" s="134">
        <v>467</v>
      </c>
      <c r="D49" s="132">
        <v>691</v>
      </c>
      <c r="E49" s="132">
        <v>0</v>
      </c>
      <c r="F49" s="132">
        <v>0</v>
      </c>
      <c r="G49" s="132">
        <v>0</v>
      </c>
      <c r="H49" s="132">
        <v>164122</v>
      </c>
      <c r="I49" s="132">
        <v>0</v>
      </c>
      <c r="J49" s="132">
        <v>0</v>
      </c>
      <c r="K49" s="132">
        <v>0</v>
      </c>
      <c r="L49" s="132">
        <v>0</v>
      </c>
      <c r="M49" s="132">
        <v>2</v>
      </c>
      <c r="N49" s="132">
        <v>31</v>
      </c>
      <c r="O49" s="132">
        <v>0</v>
      </c>
      <c r="P49" s="132">
        <v>0</v>
      </c>
      <c r="Q49" s="132">
        <v>659</v>
      </c>
      <c r="R49" s="132">
        <v>81</v>
      </c>
      <c r="S49" s="132">
        <v>25</v>
      </c>
      <c r="T49" s="132">
        <v>0</v>
      </c>
      <c r="U49" s="132">
        <v>1</v>
      </c>
      <c r="V49" s="132">
        <v>64</v>
      </c>
      <c r="W49" s="132">
        <v>0</v>
      </c>
      <c r="X49" s="132">
        <v>0</v>
      </c>
      <c r="Y49" s="132">
        <v>0</v>
      </c>
      <c r="Z49" s="132">
        <v>0</v>
      </c>
      <c r="AA49" s="132">
        <v>0</v>
      </c>
      <c r="AB49" s="132">
        <v>0</v>
      </c>
      <c r="AC49" s="132">
        <v>0</v>
      </c>
      <c r="AD49" s="132">
        <v>0</v>
      </c>
      <c r="AE49" s="132">
        <v>0</v>
      </c>
      <c r="AF49" s="132">
        <v>14</v>
      </c>
      <c r="AG49" s="132">
        <v>1353</v>
      </c>
      <c r="AH49" s="132">
        <v>446</v>
      </c>
      <c r="AI49" s="132">
        <v>10</v>
      </c>
      <c r="AJ49" s="132">
        <v>0</v>
      </c>
      <c r="AK49" s="132">
        <v>0</v>
      </c>
      <c r="AL49" s="132">
        <v>2199</v>
      </c>
      <c r="AM49" s="132">
        <v>0</v>
      </c>
      <c r="AN49" s="132">
        <v>0</v>
      </c>
      <c r="AO49" s="132">
        <v>4</v>
      </c>
      <c r="AP49" s="135">
        <v>0</v>
      </c>
      <c r="AQ49" s="148">
        <f t="shared" si="8"/>
        <v>170169</v>
      </c>
      <c r="CF49" s="19"/>
      <c r="CG49" s="28"/>
      <c r="CH49" s="25"/>
      <c r="CI49" s="25"/>
      <c r="CJ49" s="19"/>
      <c r="CK49" s="25"/>
      <c r="CL49" s="25"/>
      <c r="CM49" s="25"/>
      <c r="CN49" s="25"/>
      <c r="CO49" s="25"/>
      <c r="CP49" s="26"/>
      <c r="CQ49" s="28"/>
      <c r="CR49" s="25"/>
      <c r="CS49" s="25"/>
      <c r="CT49" s="25"/>
      <c r="CU49" s="27"/>
      <c r="CV49" s="19"/>
      <c r="CW49" s="25"/>
      <c r="CX49" s="25"/>
      <c r="CY49" s="25"/>
      <c r="CZ49" s="25"/>
      <c r="DA49" s="25"/>
      <c r="DB49" s="19"/>
      <c r="DC49" s="25"/>
      <c r="DD49" s="25"/>
      <c r="DE49" s="25"/>
      <c r="DF49" s="25"/>
      <c r="DG49" s="25"/>
      <c r="DH49" s="52"/>
      <c r="DI49" s="50"/>
      <c r="DJ49" s="27"/>
      <c r="DK49" s="52"/>
      <c r="DL49" s="28"/>
      <c r="DM49" s="24">
        <f t="shared" si="9"/>
        <v>170169</v>
      </c>
    </row>
    <row r="50" spans="1:117" ht="16.5" thickBot="1">
      <c r="A50" s="185"/>
      <c r="B50" s="46" t="s">
        <v>17</v>
      </c>
      <c r="C50" s="134">
        <v>0</v>
      </c>
      <c r="D50" s="132">
        <v>0</v>
      </c>
      <c r="E50" s="132">
        <v>0</v>
      </c>
      <c r="F50" s="132">
        <v>0</v>
      </c>
      <c r="G50" s="132">
        <v>0</v>
      </c>
      <c r="H50" s="132">
        <v>0</v>
      </c>
      <c r="I50" s="132">
        <v>3900</v>
      </c>
      <c r="J50" s="132">
        <v>0</v>
      </c>
      <c r="K50" s="132">
        <v>0</v>
      </c>
      <c r="L50" s="132">
        <v>0</v>
      </c>
      <c r="M50" s="132">
        <v>0</v>
      </c>
      <c r="N50" s="132">
        <v>0</v>
      </c>
      <c r="O50" s="132">
        <v>0</v>
      </c>
      <c r="P50" s="132">
        <v>0</v>
      </c>
      <c r="Q50" s="132">
        <v>0</v>
      </c>
      <c r="R50" s="132">
        <v>0</v>
      </c>
      <c r="S50" s="132">
        <v>0</v>
      </c>
      <c r="T50" s="132">
        <v>0</v>
      </c>
      <c r="U50" s="132">
        <v>0</v>
      </c>
      <c r="V50" s="132">
        <v>0</v>
      </c>
      <c r="W50" s="132">
        <v>0</v>
      </c>
      <c r="X50" s="132">
        <v>0</v>
      </c>
      <c r="Y50" s="132">
        <v>0</v>
      </c>
      <c r="Z50" s="132">
        <v>0</v>
      </c>
      <c r="AA50" s="132">
        <v>0</v>
      </c>
      <c r="AB50" s="132">
        <v>0</v>
      </c>
      <c r="AC50" s="132">
        <v>0</v>
      </c>
      <c r="AD50" s="132">
        <v>0</v>
      </c>
      <c r="AE50" s="132">
        <v>0</v>
      </c>
      <c r="AF50" s="132">
        <v>0</v>
      </c>
      <c r="AG50" s="132">
        <v>654</v>
      </c>
      <c r="AH50" s="132">
        <v>0</v>
      </c>
      <c r="AI50" s="132">
        <v>0</v>
      </c>
      <c r="AJ50" s="132">
        <v>0</v>
      </c>
      <c r="AK50" s="132">
        <v>0</v>
      </c>
      <c r="AL50" s="132">
        <v>141</v>
      </c>
      <c r="AM50" s="132">
        <v>0</v>
      </c>
      <c r="AN50" s="132">
        <v>0</v>
      </c>
      <c r="AO50" s="132">
        <v>0</v>
      </c>
      <c r="AP50" s="135">
        <v>0</v>
      </c>
      <c r="AQ50" s="148">
        <f t="shared" si="8"/>
        <v>4695</v>
      </c>
      <c r="CF50" s="19"/>
      <c r="CG50" s="28"/>
      <c r="CH50" s="25"/>
      <c r="CI50" s="25"/>
      <c r="CJ50" s="19"/>
      <c r="CK50" s="25"/>
      <c r="CL50" s="25"/>
      <c r="CM50" s="25"/>
      <c r="CN50" s="25"/>
      <c r="CO50" s="25"/>
      <c r="CP50" s="26"/>
      <c r="CQ50" s="28"/>
      <c r="CR50" s="25"/>
      <c r="CS50" s="25"/>
      <c r="CT50" s="25"/>
      <c r="CU50" s="27"/>
      <c r="CV50" s="19"/>
      <c r="CW50" s="25"/>
      <c r="CX50" s="25"/>
      <c r="CY50" s="25"/>
      <c r="CZ50" s="25"/>
      <c r="DA50" s="25"/>
      <c r="DB50" s="19"/>
      <c r="DC50" s="25"/>
      <c r="DD50" s="25"/>
      <c r="DE50" s="25"/>
      <c r="DF50" s="25"/>
      <c r="DG50" s="25"/>
      <c r="DH50" s="52"/>
      <c r="DI50" s="50"/>
      <c r="DJ50" s="27"/>
      <c r="DK50" s="52"/>
      <c r="DL50" s="28"/>
      <c r="DM50" s="24">
        <f t="shared" si="9"/>
        <v>4695</v>
      </c>
    </row>
    <row r="51" spans="1:117" ht="16.5" thickBot="1">
      <c r="A51" s="185"/>
      <c r="B51" s="46" t="s">
        <v>18</v>
      </c>
      <c r="C51" s="134">
        <v>0</v>
      </c>
      <c r="D51" s="132">
        <v>0</v>
      </c>
      <c r="E51" s="132">
        <v>0</v>
      </c>
      <c r="F51" s="132">
        <v>0</v>
      </c>
      <c r="G51" s="132">
        <v>0</v>
      </c>
      <c r="H51" s="132">
        <v>0</v>
      </c>
      <c r="I51" s="132">
        <v>0</v>
      </c>
      <c r="J51" s="132">
        <v>10253</v>
      </c>
      <c r="K51" s="132">
        <v>195</v>
      </c>
      <c r="L51" s="132">
        <v>0</v>
      </c>
      <c r="M51" s="132">
        <v>0</v>
      </c>
      <c r="N51" s="132">
        <v>0</v>
      </c>
      <c r="O51" s="132">
        <v>0</v>
      </c>
      <c r="P51" s="132">
        <v>0</v>
      </c>
      <c r="Q51" s="132">
        <v>7</v>
      </c>
      <c r="R51" s="132">
        <v>128</v>
      </c>
      <c r="S51" s="132">
        <v>0</v>
      </c>
      <c r="T51" s="132">
        <v>0</v>
      </c>
      <c r="U51" s="132">
        <v>0</v>
      </c>
      <c r="V51" s="132">
        <v>5</v>
      </c>
      <c r="W51" s="132">
        <v>0</v>
      </c>
      <c r="X51" s="132">
        <v>0</v>
      </c>
      <c r="Y51" s="132">
        <v>0</v>
      </c>
      <c r="Z51" s="132">
        <v>0</v>
      </c>
      <c r="AA51" s="132">
        <v>0</v>
      </c>
      <c r="AB51" s="132">
        <v>0</v>
      </c>
      <c r="AC51" s="132">
        <v>144</v>
      </c>
      <c r="AD51" s="132">
        <v>0</v>
      </c>
      <c r="AE51" s="132">
        <v>0</v>
      </c>
      <c r="AF51" s="132">
        <v>5</v>
      </c>
      <c r="AG51" s="132">
        <v>54</v>
      </c>
      <c r="AH51" s="132">
        <v>0</v>
      </c>
      <c r="AI51" s="132">
        <v>0</v>
      </c>
      <c r="AJ51" s="132">
        <v>0</v>
      </c>
      <c r="AK51" s="132">
        <v>0</v>
      </c>
      <c r="AL51" s="132">
        <v>50</v>
      </c>
      <c r="AM51" s="132">
        <v>0</v>
      </c>
      <c r="AN51" s="132">
        <v>0</v>
      </c>
      <c r="AO51" s="132">
        <v>1</v>
      </c>
      <c r="AP51" s="135">
        <v>0</v>
      </c>
      <c r="AQ51" s="148">
        <f t="shared" si="8"/>
        <v>10842</v>
      </c>
      <c r="CF51" s="19"/>
      <c r="CG51" s="28"/>
      <c r="CH51" s="25"/>
      <c r="CI51" s="25"/>
      <c r="CJ51" s="19"/>
      <c r="CK51" s="25"/>
      <c r="CL51" s="25"/>
      <c r="CM51" s="25"/>
      <c r="CN51" s="25"/>
      <c r="CO51" s="25"/>
      <c r="CP51" s="26"/>
      <c r="CQ51" s="28"/>
      <c r="CR51" s="25"/>
      <c r="CS51" s="25"/>
      <c r="CT51" s="25"/>
      <c r="CU51" s="27"/>
      <c r="CV51" s="19"/>
      <c r="CW51" s="25"/>
      <c r="CX51" s="25"/>
      <c r="CY51" s="25"/>
      <c r="CZ51" s="25"/>
      <c r="DA51" s="25"/>
      <c r="DB51" s="19"/>
      <c r="DC51" s="25"/>
      <c r="DD51" s="25"/>
      <c r="DE51" s="25"/>
      <c r="DF51" s="25"/>
      <c r="DG51" s="25"/>
      <c r="DH51" s="52"/>
      <c r="DI51" s="50"/>
      <c r="DJ51" s="27"/>
      <c r="DK51" s="52"/>
      <c r="DL51" s="28"/>
      <c r="DM51" s="24">
        <f t="shared" si="9"/>
        <v>10842</v>
      </c>
    </row>
    <row r="52" spans="1:117" ht="16.5" thickBot="1">
      <c r="A52" s="185"/>
      <c r="B52" s="46" t="s">
        <v>19</v>
      </c>
      <c r="C52" s="134">
        <v>0</v>
      </c>
      <c r="D52" s="132">
        <v>0</v>
      </c>
      <c r="E52" s="132">
        <v>0</v>
      </c>
      <c r="F52" s="132">
        <v>0</v>
      </c>
      <c r="G52" s="132">
        <v>0</v>
      </c>
      <c r="H52" s="132">
        <v>0</v>
      </c>
      <c r="I52" s="132">
        <v>0</v>
      </c>
      <c r="J52" s="132">
        <v>263</v>
      </c>
      <c r="K52" s="132">
        <v>37717</v>
      </c>
      <c r="L52" s="132">
        <v>1</v>
      </c>
      <c r="M52" s="132">
        <v>1</v>
      </c>
      <c r="N52" s="132">
        <v>0</v>
      </c>
      <c r="O52" s="132">
        <v>0</v>
      </c>
      <c r="P52" s="132">
        <v>0</v>
      </c>
      <c r="Q52" s="132">
        <v>0</v>
      </c>
      <c r="R52" s="132">
        <v>0</v>
      </c>
      <c r="S52" s="132">
        <v>8</v>
      </c>
      <c r="T52" s="132">
        <v>0</v>
      </c>
      <c r="U52" s="132">
        <v>3</v>
      </c>
      <c r="V52" s="132">
        <v>0</v>
      </c>
      <c r="W52" s="132">
        <v>0</v>
      </c>
      <c r="X52" s="132">
        <v>3</v>
      </c>
      <c r="Y52" s="132">
        <v>0</v>
      </c>
      <c r="Z52" s="132">
        <v>0</v>
      </c>
      <c r="AA52" s="132">
        <v>0</v>
      </c>
      <c r="AB52" s="132">
        <v>0</v>
      </c>
      <c r="AC52" s="132">
        <v>9</v>
      </c>
      <c r="AD52" s="132">
        <v>0</v>
      </c>
      <c r="AE52" s="132">
        <v>0</v>
      </c>
      <c r="AF52" s="132">
        <v>0</v>
      </c>
      <c r="AG52" s="132">
        <v>181</v>
      </c>
      <c r="AH52" s="132">
        <v>0</v>
      </c>
      <c r="AI52" s="132">
        <v>0</v>
      </c>
      <c r="AJ52" s="132">
        <v>0</v>
      </c>
      <c r="AK52" s="132">
        <v>0</v>
      </c>
      <c r="AL52" s="132">
        <v>80</v>
      </c>
      <c r="AM52" s="132">
        <v>0</v>
      </c>
      <c r="AN52" s="132">
        <v>2</v>
      </c>
      <c r="AO52" s="132">
        <v>1</v>
      </c>
      <c r="AP52" s="135">
        <v>0</v>
      </c>
      <c r="AQ52" s="148">
        <f t="shared" si="8"/>
        <v>38269</v>
      </c>
      <c r="CF52" s="19"/>
      <c r="CG52" s="28"/>
      <c r="CH52" s="25"/>
      <c r="CI52" s="25"/>
      <c r="CJ52" s="19"/>
      <c r="CK52" s="25"/>
      <c r="CL52" s="25"/>
      <c r="CM52" s="25"/>
      <c r="CN52" s="25"/>
      <c r="CO52" s="25"/>
      <c r="CP52" s="26"/>
      <c r="CQ52" s="28"/>
      <c r="CR52" s="25"/>
      <c r="CS52" s="25"/>
      <c r="CT52" s="25"/>
      <c r="CU52" s="27"/>
      <c r="CV52" s="19"/>
      <c r="CW52" s="25"/>
      <c r="CX52" s="25"/>
      <c r="CY52" s="25"/>
      <c r="CZ52" s="25"/>
      <c r="DA52" s="25"/>
      <c r="DB52" s="19"/>
      <c r="DC52" s="25"/>
      <c r="DD52" s="25"/>
      <c r="DE52" s="25"/>
      <c r="DF52" s="25"/>
      <c r="DG52" s="25"/>
      <c r="DH52" s="52"/>
      <c r="DI52" s="50"/>
      <c r="DJ52" s="27"/>
      <c r="DK52" s="52"/>
      <c r="DL52" s="28"/>
      <c r="DM52" s="24">
        <f t="shared" si="9"/>
        <v>38269</v>
      </c>
    </row>
    <row r="53" spans="1:117" ht="16.5" thickBot="1">
      <c r="A53" s="185"/>
      <c r="B53" s="46" t="s">
        <v>20</v>
      </c>
      <c r="C53" s="134">
        <v>0</v>
      </c>
      <c r="D53" s="132">
        <v>0</v>
      </c>
      <c r="E53" s="132">
        <v>0</v>
      </c>
      <c r="F53" s="132">
        <v>0</v>
      </c>
      <c r="G53" s="132">
        <v>0</v>
      </c>
      <c r="H53" s="132">
        <v>0</v>
      </c>
      <c r="I53" s="132">
        <v>0</v>
      </c>
      <c r="J53" s="132">
        <v>7</v>
      </c>
      <c r="K53" s="132">
        <v>8</v>
      </c>
      <c r="L53" s="132">
        <v>6197</v>
      </c>
      <c r="M53" s="132">
        <v>0</v>
      </c>
      <c r="N53" s="132">
        <v>2</v>
      </c>
      <c r="O53" s="132">
        <v>1</v>
      </c>
      <c r="P53" s="132">
        <v>0</v>
      </c>
      <c r="Q53" s="132">
        <v>0</v>
      </c>
      <c r="R53" s="132">
        <v>7</v>
      </c>
      <c r="S53" s="132">
        <v>0</v>
      </c>
      <c r="T53" s="132">
        <v>0</v>
      </c>
      <c r="U53" s="132">
        <v>1</v>
      </c>
      <c r="V53" s="132">
        <v>12</v>
      </c>
      <c r="W53" s="132">
        <v>0</v>
      </c>
      <c r="X53" s="132">
        <v>0</v>
      </c>
      <c r="Y53" s="132">
        <v>0</v>
      </c>
      <c r="Z53" s="132">
        <v>2</v>
      </c>
      <c r="AA53" s="132">
        <v>0</v>
      </c>
      <c r="AB53" s="132">
        <v>0</v>
      </c>
      <c r="AC53" s="132">
        <v>0</v>
      </c>
      <c r="AD53" s="132">
        <v>0</v>
      </c>
      <c r="AE53" s="132">
        <v>0</v>
      </c>
      <c r="AF53" s="132">
        <v>0</v>
      </c>
      <c r="AG53" s="132">
        <v>5</v>
      </c>
      <c r="AH53" s="132">
        <v>0</v>
      </c>
      <c r="AI53" s="132">
        <v>0</v>
      </c>
      <c r="AJ53" s="132">
        <v>0</v>
      </c>
      <c r="AK53" s="132">
        <v>0</v>
      </c>
      <c r="AL53" s="132">
        <v>17</v>
      </c>
      <c r="AM53" s="132">
        <v>0</v>
      </c>
      <c r="AN53" s="132">
        <v>0</v>
      </c>
      <c r="AO53" s="132">
        <v>0</v>
      </c>
      <c r="AP53" s="135">
        <v>0</v>
      </c>
      <c r="AQ53" s="148">
        <f t="shared" si="8"/>
        <v>6259</v>
      </c>
      <c r="CF53" s="19"/>
      <c r="CG53" s="28"/>
      <c r="CH53" s="25"/>
      <c r="CI53" s="25"/>
      <c r="CJ53" s="19"/>
      <c r="CK53" s="25"/>
      <c r="CL53" s="25"/>
      <c r="CM53" s="25"/>
      <c r="CN53" s="25"/>
      <c r="CO53" s="25"/>
      <c r="CP53" s="26"/>
      <c r="CQ53" s="28"/>
      <c r="CR53" s="25"/>
      <c r="CS53" s="25"/>
      <c r="CT53" s="25"/>
      <c r="CU53" s="27"/>
      <c r="CV53" s="19"/>
      <c r="CW53" s="25"/>
      <c r="CX53" s="25"/>
      <c r="CY53" s="25"/>
      <c r="CZ53" s="25"/>
      <c r="DA53" s="25"/>
      <c r="DB53" s="19"/>
      <c r="DC53" s="25"/>
      <c r="DD53" s="25"/>
      <c r="DE53" s="25"/>
      <c r="DF53" s="25"/>
      <c r="DG53" s="25"/>
      <c r="DH53" s="52"/>
      <c r="DI53" s="50"/>
      <c r="DJ53" s="27"/>
      <c r="DK53" s="52"/>
      <c r="DL53" s="28"/>
      <c r="DM53" s="24">
        <f t="shared" si="9"/>
        <v>6259</v>
      </c>
    </row>
    <row r="54" spans="1:117" ht="16.5" thickBot="1">
      <c r="A54" s="185"/>
      <c r="B54" s="46" t="s">
        <v>21</v>
      </c>
      <c r="C54" s="134">
        <v>0</v>
      </c>
      <c r="D54" s="132">
        <v>1</v>
      </c>
      <c r="E54" s="132">
        <v>0</v>
      </c>
      <c r="F54" s="132">
        <v>0</v>
      </c>
      <c r="G54" s="132">
        <v>0</v>
      </c>
      <c r="H54" s="132">
        <v>0</v>
      </c>
      <c r="I54" s="132">
        <v>0</v>
      </c>
      <c r="J54" s="132">
        <v>0</v>
      </c>
      <c r="K54" s="132">
        <v>0</v>
      </c>
      <c r="L54" s="132">
        <v>4</v>
      </c>
      <c r="M54" s="132">
        <v>4734</v>
      </c>
      <c r="N54" s="132">
        <v>3</v>
      </c>
      <c r="O54" s="132">
        <v>0</v>
      </c>
      <c r="P54" s="132">
        <v>0</v>
      </c>
      <c r="Q54" s="132">
        <v>0</v>
      </c>
      <c r="R54" s="132">
        <v>8</v>
      </c>
      <c r="S54" s="132">
        <v>0</v>
      </c>
      <c r="T54" s="132">
        <v>1</v>
      </c>
      <c r="U54" s="132">
        <v>109</v>
      </c>
      <c r="V54" s="132">
        <v>0</v>
      </c>
      <c r="W54" s="132">
        <v>0</v>
      </c>
      <c r="X54" s="132">
        <v>0</v>
      </c>
      <c r="Y54" s="132">
        <v>0</v>
      </c>
      <c r="Z54" s="132">
        <v>0</v>
      </c>
      <c r="AA54" s="132">
        <v>0</v>
      </c>
      <c r="AB54" s="132">
        <v>1</v>
      </c>
      <c r="AC54" s="132">
        <v>61</v>
      </c>
      <c r="AD54" s="132">
        <v>0</v>
      </c>
      <c r="AE54" s="132">
        <v>0</v>
      </c>
      <c r="AF54" s="132">
        <v>12</v>
      </c>
      <c r="AG54" s="132">
        <v>16</v>
      </c>
      <c r="AH54" s="132">
        <v>0</v>
      </c>
      <c r="AI54" s="132">
        <v>0</v>
      </c>
      <c r="AJ54" s="132">
        <v>0</v>
      </c>
      <c r="AK54" s="132">
        <v>0</v>
      </c>
      <c r="AL54" s="132">
        <v>209</v>
      </c>
      <c r="AM54" s="132">
        <v>0</v>
      </c>
      <c r="AN54" s="132">
        <v>0</v>
      </c>
      <c r="AO54" s="132">
        <v>0</v>
      </c>
      <c r="AP54" s="135">
        <v>0</v>
      </c>
      <c r="AQ54" s="148">
        <f t="shared" si="8"/>
        <v>5159</v>
      </c>
      <c r="CF54" s="19"/>
      <c r="CG54" s="28"/>
      <c r="CH54" s="25"/>
      <c r="CI54" s="25"/>
      <c r="CJ54" s="19"/>
      <c r="CK54" s="25"/>
      <c r="CL54" s="25"/>
      <c r="CM54" s="25"/>
      <c r="CN54" s="25"/>
      <c r="CO54" s="25"/>
      <c r="CP54" s="26"/>
      <c r="CQ54" s="28"/>
      <c r="CR54" s="25"/>
      <c r="CS54" s="25"/>
      <c r="CT54" s="25"/>
      <c r="CU54" s="27"/>
      <c r="CV54" s="19"/>
      <c r="CW54" s="25"/>
      <c r="CX54" s="25"/>
      <c r="CY54" s="25"/>
      <c r="CZ54" s="25"/>
      <c r="DA54" s="25"/>
      <c r="DB54" s="19"/>
      <c r="DC54" s="25"/>
      <c r="DD54" s="25"/>
      <c r="DE54" s="25"/>
      <c r="DF54" s="25"/>
      <c r="DG54" s="25"/>
      <c r="DH54" s="52"/>
      <c r="DI54" s="50"/>
      <c r="DJ54" s="27"/>
      <c r="DK54" s="52"/>
      <c r="DL54" s="28"/>
      <c r="DM54" s="24">
        <f t="shared" si="9"/>
        <v>5159</v>
      </c>
    </row>
    <row r="55" spans="1:117" ht="16.5" thickBot="1">
      <c r="A55" s="185"/>
      <c r="B55" s="46" t="s">
        <v>22</v>
      </c>
      <c r="C55" s="134">
        <v>0</v>
      </c>
      <c r="D55" s="132">
        <v>0</v>
      </c>
      <c r="E55" s="132">
        <v>0</v>
      </c>
      <c r="F55" s="132">
        <v>0</v>
      </c>
      <c r="G55" s="132">
        <v>0</v>
      </c>
      <c r="H55" s="132">
        <v>22</v>
      </c>
      <c r="I55" s="132">
        <v>0</v>
      </c>
      <c r="J55" s="132">
        <v>4</v>
      </c>
      <c r="K55" s="132">
        <v>0</v>
      </c>
      <c r="L55" s="132">
        <v>0</v>
      </c>
      <c r="M55" s="132">
        <v>0</v>
      </c>
      <c r="N55" s="132">
        <v>5309</v>
      </c>
      <c r="O55" s="132">
        <v>42</v>
      </c>
      <c r="P55" s="132">
        <v>0</v>
      </c>
      <c r="Q55" s="132">
        <v>146</v>
      </c>
      <c r="R55" s="132">
        <v>59</v>
      </c>
      <c r="S55" s="132">
        <v>0</v>
      </c>
      <c r="T55" s="132">
        <v>0</v>
      </c>
      <c r="U55" s="132">
        <v>40</v>
      </c>
      <c r="V55" s="132">
        <v>1</v>
      </c>
      <c r="W55" s="132">
        <v>43</v>
      </c>
      <c r="X55" s="132">
        <v>0</v>
      </c>
      <c r="Y55" s="132">
        <v>0</v>
      </c>
      <c r="Z55" s="132">
        <v>0</v>
      </c>
      <c r="AA55" s="132">
        <v>0</v>
      </c>
      <c r="AB55" s="132">
        <v>0</v>
      </c>
      <c r="AC55" s="132">
        <v>0</v>
      </c>
      <c r="AD55" s="132">
        <v>0</v>
      </c>
      <c r="AE55" s="132">
        <v>0</v>
      </c>
      <c r="AF55" s="132">
        <v>0</v>
      </c>
      <c r="AG55" s="132">
        <v>26</v>
      </c>
      <c r="AH55" s="132">
        <v>0</v>
      </c>
      <c r="AI55" s="132">
        <v>0</v>
      </c>
      <c r="AJ55" s="132">
        <v>0</v>
      </c>
      <c r="AK55" s="132">
        <v>0</v>
      </c>
      <c r="AL55" s="132">
        <v>44</v>
      </c>
      <c r="AM55" s="132">
        <v>0</v>
      </c>
      <c r="AN55" s="132">
        <v>0</v>
      </c>
      <c r="AO55" s="132">
        <v>0</v>
      </c>
      <c r="AP55" s="135">
        <v>0</v>
      </c>
      <c r="AQ55" s="148">
        <f t="shared" si="8"/>
        <v>5736</v>
      </c>
      <c r="CF55" s="19"/>
      <c r="CG55" s="28"/>
      <c r="CH55" s="25"/>
      <c r="CI55" s="25"/>
      <c r="CJ55" s="19"/>
      <c r="CK55" s="25"/>
      <c r="CL55" s="25"/>
      <c r="CM55" s="25"/>
      <c r="CN55" s="25"/>
      <c r="CO55" s="25"/>
      <c r="CP55" s="26"/>
      <c r="CQ55" s="28"/>
      <c r="CR55" s="25"/>
      <c r="CS55" s="25"/>
      <c r="CT55" s="25"/>
      <c r="CU55" s="27"/>
      <c r="CV55" s="19"/>
      <c r="CW55" s="25"/>
      <c r="CX55" s="25"/>
      <c r="CY55" s="25"/>
      <c r="CZ55" s="25"/>
      <c r="DA55" s="25"/>
      <c r="DB55" s="19"/>
      <c r="DC55" s="25"/>
      <c r="DD55" s="25"/>
      <c r="DE55" s="25"/>
      <c r="DF55" s="25"/>
      <c r="DG55" s="25"/>
      <c r="DH55" s="52"/>
      <c r="DI55" s="50"/>
      <c r="DJ55" s="27"/>
      <c r="DK55" s="52"/>
      <c r="DL55" s="28"/>
      <c r="DM55" s="24">
        <f t="shared" si="9"/>
        <v>5736</v>
      </c>
    </row>
    <row r="56" spans="1:117" ht="16.5" thickBot="1">
      <c r="A56" s="185"/>
      <c r="B56" s="46" t="s">
        <v>23</v>
      </c>
      <c r="C56" s="134">
        <v>0</v>
      </c>
      <c r="D56" s="132">
        <v>0</v>
      </c>
      <c r="E56" s="132">
        <v>0</v>
      </c>
      <c r="F56" s="132">
        <v>0</v>
      </c>
      <c r="G56" s="132">
        <v>0</v>
      </c>
      <c r="H56" s="132">
        <v>0</v>
      </c>
      <c r="I56" s="132">
        <v>0</v>
      </c>
      <c r="J56" s="132">
        <v>0</v>
      </c>
      <c r="K56" s="132">
        <v>0</v>
      </c>
      <c r="L56" s="132">
        <v>0</v>
      </c>
      <c r="M56" s="132">
        <v>0</v>
      </c>
      <c r="N56" s="132">
        <v>3</v>
      </c>
      <c r="O56" s="132">
        <v>3547</v>
      </c>
      <c r="P56" s="132">
        <v>0</v>
      </c>
      <c r="Q56" s="132">
        <v>0</v>
      </c>
      <c r="R56" s="132">
        <v>0</v>
      </c>
      <c r="S56" s="132">
        <v>0</v>
      </c>
      <c r="T56" s="132">
        <v>0</v>
      </c>
      <c r="U56" s="132">
        <v>0</v>
      </c>
      <c r="V56" s="132">
        <v>0</v>
      </c>
      <c r="W56" s="132">
        <v>0</v>
      </c>
      <c r="X56" s="132">
        <v>0</v>
      </c>
      <c r="Y56" s="132">
        <v>0</v>
      </c>
      <c r="Z56" s="132">
        <v>0</v>
      </c>
      <c r="AA56" s="132">
        <v>0</v>
      </c>
      <c r="AB56" s="132">
        <v>0</v>
      </c>
      <c r="AC56" s="132">
        <v>0</v>
      </c>
      <c r="AD56" s="132">
        <v>0</v>
      </c>
      <c r="AE56" s="132">
        <v>0</v>
      </c>
      <c r="AF56" s="132">
        <v>0</v>
      </c>
      <c r="AG56" s="132">
        <v>107</v>
      </c>
      <c r="AH56" s="132">
        <v>0</v>
      </c>
      <c r="AI56" s="132">
        <v>0</v>
      </c>
      <c r="AJ56" s="132">
        <v>0</v>
      </c>
      <c r="AK56" s="132">
        <v>0</v>
      </c>
      <c r="AL56" s="132">
        <v>298</v>
      </c>
      <c r="AM56" s="132">
        <v>0</v>
      </c>
      <c r="AN56" s="132">
        <v>0</v>
      </c>
      <c r="AO56" s="132">
        <v>0</v>
      </c>
      <c r="AP56" s="135">
        <v>0</v>
      </c>
      <c r="AQ56" s="148">
        <f t="shared" si="8"/>
        <v>3955</v>
      </c>
      <c r="CF56" s="19"/>
      <c r="CG56" s="28"/>
      <c r="CH56" s="25"/>
      <c r="CI56" s="25"/>
      <c r="CJ56" s="19"/>
      <c r="CK56" s="25"/>
      <c r="CL56" s="25"/>
      <c r="CM56" s="25"/>
      <c r="CN56" s="25"/>
      <c r="CO56" s="25"/>
      <c r="CP56" s="26"/>
      <c r="CQ56" s="28"/>
      <c r="CR56" s="25"/>
      <c r="CS56" s="25"/>
      <c r="CT56" s="25"/>
      <c r="CU56" s="27"/>
      <c r="CV56" s="19"/>
      <c r="CW56" s="25"/>
      <c r="CX56" s="25"/>
      <c r="CY56" s="25"/>
      <c r="CZ56" s="25"/>
      <c r="DA56" s="25"/>
      <c r="DB56" s="19"/>
      <c r="DC56" s="25"/>
      <c r="DD56" s="25"/>
      <c r="DE56" s="25"/>
      <c r="DF56" s="25"/>
      <c r="DG56" s="25"/>
      <c r="DH56" s="52"/>
      <c r="DI56" s="50"/>
      <c r="DJ56" s="27"/>
      <c r="DK56" s="52"/>
      <c r="DL56" s="28"/>
      <c r="DM56" s="24">
        <f t="shared" si="9"/>
        <v>3955</v>
      </c>
    </row>
    <row r="57" spans="1:117" ht="16.5" thickBot="1">
      <c r="A57" s="185"/>
      <c r="B57" s="46" t="s">
        <v>24</v>
      </c>
      <c r="C57" s="134">
        <v>0</v>
      </c>
      <c r="D57" s="132">
        <v>0</v>
      </c>
      <c r="E57" s="132">
        <v>0</v>
      </c>
      <c r="F57" s="132">
        <v>0</v>
      </c>
      <c r="G57" s="132">
        <v>6</v>
      </c>
      <c r="H57" s="132">
        <v>0</v>
      </c>
      <c r="I57" s="132">
        <v>0</v>
      </c>
      <c r="J57" s="132">
        <v>0</v>
      </c>
      <c r="K57" s="132">
        <v>0</v>
      </c>
      <c r="L57" s="132">
        <v>0</v>
      </c>
      <c r="M57" s="132">
        <v>0</v>
      </c>
      <c r="N57" s="132">
        <v>0</v>
      </c>
      <c r="O57" s="132">
        <v>0</v>
      </c>
      <c r="P57" s="132">
        <v>13017</v>
      </c>
      <c r="Q57" s="132">
        <v>0</v>
      </c>
      <c r="R57" s="132">
        <v>0</v>
      </c>
      <c r="S57" s="132">
        <v>0</v>
      </c>
      <c r="T57" s="132">
        <v>0</v>
      </c>
      <c r="U57" s="132">
        <v>0</v>
      </c>
      <c r="V57" s="132">
        <v>0</v>
      </c>
      <c r="W57" s="132">
        <v>0</v>
      </c>
      <c r="X57" s="132">
        <v>0</v>
      </c>
      <c r="Y57" s="132">
        <v>0</v>
      </c>
      <c r="Z57" s="132">
        <v>0</v>
      </c>
      <c r="AA57" s="132">
        <v>0</v>
      </c>
      <c r="AB57" s="132">
        <v>0</v>
      </c>
      <c r="AC57" s="132">
        <v>0</v>
      </c>
      <c r="AD57" s="132">
        <v>0</v>
      </c>
      <c r="AE57" s="132">
        <v>0</v>
      </c>
      <c r="AF57" s="132">
        <v>0</v>
      </c>
      <c r="AG57" s="132">
        <v>42</v>
      </c>
      <c r="AH57" s="132">
        <v>0</v>
      </c>
      <c r="AI57" s="132">
        <v>0</v>
      </c>
      <c r="AJ57" s="132">
        <v>0</v>
      </c>
      <c r="AK57" s="132">
        <v>0</v>
      </c>
      <c r="AL57" s="132">
        <v>24</v>
      </c>
      <c r="AM57" s="132">
        <v>0</v>
      </c>
      <c r="AN57" s="132">
        <v>0</v>
      </c>
      <c r="AO57" s="132">
        <v>0</v>
      </c>
      <c r="AP57" s="135">
        <v>0</v>
      </c>
      <c r="AQ57" s="148">
        <f t="shared" si="8"/>
        <v>13089</v>
      </c>
      <c r="CF57" s="19"/>
      <c r="CG57" s="28"/>
      <c r="CH57" s="25"/>
      <c r="CI57" s="25"/>
      <c r="CJ57" s="19"/>
      <c r="CK57" s="25"/>
      <c r="CL57" s="25"/>
      <c r="CM57" s="25"/>
      <c r="CN57" s="25"/>
      <c r="CO57" s="25"/>
      <c r="CP57" s="26"/>
      <c r="CQ57" s="28"/>
      <c r="CR57" s="25"/>
      <c r="CS57" s="25"/>
      <c r="CT57" s="25"/>
      <c r="CU57" s="27"/>
      <c r="CV57" s="19"/>
      <c r="CW57" s="25"/>
      <c r="CX57" s="25"/>
      <c r="CY57" s="25"/>
      <c r="CZ57" s="25"/>
      <c r="DA57" s="25"/>
      <c r="DB57" s="19"/>
      <c r="DC57" s="25"/>
      <c r="DD57" s="25"/>
      <c r="DE57" s="25"/>
      <c r="DF57" s="25"/>
      <c r="DG57" s="25"/>
      <c r="DH57" s="52"/>
      <c r="DI57" s="50"/>
      <c r="DJ57" s="27"/>
      <c r="DK57" s="52"/>
      <c r="DL57" s="28"/>
      <c r="DM57" s="24">
        <f t="shared" si="9"/>
        <v>13089</v>
      </c>
    </row>
    <row r="58" spans="1:117" ht="16.5" thickBot="1">
      <c r="A58" s="185"/>
      <c r="B58" s="46" t="s">
        <v>25</v>
      </c>
      <c r="C58" s="134">
        <v>0</v>
      </c>
      <c r="D58" s="132">
        <v>0</v>
      </c>
      <c r="E58" s="132">
        <v>0</v>
      </c>
      <c r="F58" s="132">
        <v>0</v>
      </c>
      <c r="G58" s="132">
        <v>0</v>
      </c>
      <c r="H58" s="132">
        <v>322</v>
      </c>
      <c r="I58" s="132">
        <v>0</v>
      </c>
      <c r="J58" s="132">
        <v>0</v>
      </c>
      <c r="K58" s="132">
        <v>0</v>
      </c>
      <c r="L58" s="132">
        <v>0</v>
      </c>
      <c r="M58" s="132">
        <v>0</v>
      </c>
      <c r="N58" s="132">
        <v>346</v>
      </c>
      <c r="O58" s="132">
        <v>2</v>
      </c>
      <c r="P58" s="132">
        <v>0</v>
      </c>
      <c r="Q58" s="132">
        <v>55774</v>
      </c>
      <c r="R58" s="132">
        <v>65</v>
      </c>
      <c r="S58" s="132">
        <v>32</v>
      </c>
      <c r="T58" s="132">
        <v>1</v>
      </c>
      <c r="U58" s="132">
        <v>0</v>
      </c>
      <c r="V58" s="132">
        <v>469</v>
      </c>
      <c r="W58" s="132">
        <v>2</v>
      </c>
      <c r="X58" s="132">
        <v>0</v>
      </c>
      <c r="Y58" s="132">
        <v>0</v>
      </c>
      <c r="Z58" s="132">
        <v>46</v>
      </c>
      <c r="AA58" s="132">
        <v>0</v>
      </c>
      <c r="AB58" s="132">
        <v>0</v>
      </c>
      <c r="AC58" s="132">
        <v>5</v>
      </c>
      <c r="AD58" s="132">
        <v>0</v>
      </c>
      <c r="AE58" s="132">
        <v>0</v>
      </c>
      <c r="AF58" s="132">
        <v>108</v>
      </c>
      <c r="AG58" s="132">
        <v>2386</v>
      </c>
      <c r="AH58" s="132">
        <v>0</v>
      </c>
      <c r="AI58" s="132">
        <v>0</v>
      </c>
      <c r="AJ58" s="132">
        <v>0</v>
      </c>
      <c r="AK58" s="132">
        <v>0</v>
      </c>
      <c r="AL58" s="132">
        <v>2562</v>
      </c>
      <c r="AM58" s="132">
        <v>0</v>
      </c>
      <c r="AN58" s="132">
        <v>0</v>
      </c>
      <c r="AO58" s="132">
        <v>0</v>
      </c>
      <c r="AP58" s="135">
        <v>0</v>
      </c>
      <c r="AQ58" s="148">
        <f t="shared" si="8"/>
        <v>62120</v>
      </c>
      <c r="CF58" s="19"/>
      <c r="CG58" s="28"/>
      <c r="CH58" s="25"/>
      <c r="CI58" s="25"/>
      <c r="CJ58" s="19"/>
      <c r="CK58" s="25"/>
      <c r="CL58" s="25"/>
      <c r="CM58" s="25"/>
      <c r="CN58" s="25"/>
      <c r="CO58" s="25"/>
      <c r="CP58" s="26"/>
      <c r="CQ58" s="28"/>
      <c r="CR58" s="25"/>
      <c r="CS58" s="25"/>
      <c r="CT58" s="25"/>
      <c r="CU58" s="27"/>
      <c r="CV58" s="19"/>
      <c r="CW58" s="25"/>
      <c r="CX58" s="25"/>
      <c r="CY58" s="25"/>
      <c r="CZ58" s="25"/>
      <c r="DA58" s="25"/>
      <c r="DB58" s="19"/>
      <c r="DC58" s="25"/>
      <c r="DD58" s="25"/>
      <c r="DE58" s="25"/>
      <c r="DF58" s="25"/>
      <c r="DG58" s="25"/>
      <c r="DH58" s="52"/>
      <c r="DI58" s="50"/>
      <c r="DJ58" s="27"/>
      <c r="DK58" s="52"/>
      <c r="DL58" s="28"/>
      <c r="DM58" s="24">
        <f t="shared" si="9"/>
        <v>62120</v>
      </c>
    </row>
    <row r="59" spans="1:117" ht="16.5" thickBot="1">
      <c r="A59" s="185"/>
      <c r="B59" s="46" t="s">
        <v>26</v>
      </c>
      <c r="C59" s="134">
        <v>0</v>
      </c>
      <c r="D59" s="132">
        <v>0</v>
      </c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620</v>
      </c>
      <c r="K59" s="132">
        <v>0</v>
      </c>
      <c r="L59" s="132">
        <v>25</v>
      </c>
      <c r="M59" s="132">
        <v>0</v>
      </c>
      <c r="N59" s="132">
        <v>58</v>
      </c>
      <c r="O59" s="132">
        <v>32</v>
      </c>
      <c r="P59" s="132">
        <v>0</v>
      </c>
      <c r="Q59" s="132">
        <v>195</v>
      </c>
      <c r="R59" s="132">
        <v>7417</v>
      </c>
      <c r="S59" s="132">
        <v>11</v>
      </c>
      <c r="T59" s="132">
        <v>42</v>
      </c>
      <c r="U59" s="132">
        <v>4</v>
      </c>
      <c r="V59" s="132">
        <v>17</v>
      </c>
      <c r="W59" s="132">
        <v>0</v>
      </c>
      <c r="X59" s="132">
        <v>0</v>
      </c>
      <c r="Y59" s="132">
        <v>0</v>
      </c>
      <c r="Z59" s="132">
        <v>10</v>
      </c>
      <c r="AA59" s="132">
        <v>0</v>
      </c>
      <c r="AB59" s="132">
        <v>0</v>
      </c>
      <c r="AC59" s="132">
        <v>1075</v>
      </c>
      <c r="AD59" s="132">
        <v>0</v>
      </c>
      <c r="AE59" s="132">
        <v>0</v>
      </c>
      <c r="AF59" s="132">
        <v>0</v>
      </c>
      <c r="AG59" s="132">
        <v>143</v>
      </c>
      <c r="AH59" s="132">
        <v>0</v>
      </c>
      <c r="AI59" s="132">
        <v>0</v>
      </c>
      <c r="AJ59" s="132">
        <v>0</v>
      </c>
      <c r="AK59" s="132">
        <v>0</v>
      </c>
      <c r="AL59" s="132">
        <v>23</v>
      </c>
      <c r="AM59" s="132">
        <v>0</v>
      </c>
      <c r="AN59" s="132">
        <v>0</v>
      </c>
      <c r="AO59" s="132">
        <v>0</v>
      </c>
      <c r="AP59" s="135">
        <v>0</v>
      </c>
      <c r="AQ59" s="148">
        <f t="shared" si="8"/>
        <v>9672</v>
      </c>
      <c r="CF59" s="19"/>
      <c r="CG59" s="28"/>
      <c r="CH59" s="25"/>
      <c r="CI59" s="25"/>
      <c r="CJ59" s="19"/>
      <c r="CK59" s="25"/>
      <c r="CL59" s="25"/>
      <c r="CM59" s="25"/>
      <c r="CN59" s="25"/>
      <c r="CO59" s="25"/>
      <c r="CP59" s="26"/>
      <c r="CQ59" s="28"/>
      <c r="CR59" s="25"/>
      <c r="CS59" s="25"/>
      <c r="CT59" s="25"/>
      <c r="CU59" s="27"/>
      <c r="CV59" s="19"/>
      <c r="CW59" s="25"/>
      <c r="CX59" s="25"/>
      <c r="CY59" s="25"/>
      <c r="CZ59" s="25"/>
      <c r="DA59" s="25"/>
      <c r="DB59" s="19"/>
      <c r="DC59" s="25"/>
      <c r="DD59" s="25"/>
      <c r="DE59" s="25"/>
      <c r="DF59" s="25"/>
      <c r="DG59" s="25"/>
      <c r="DH59" s="52"/>
      <c r="DI59" s="50"/>
      <c r="DJ59" s="27"/>
      <c r="DK59" s="52"/>
      <c r="DL59" s="28"/>
      <c r="DM59" s="24">
        <f t="shared" si="9"/>
        <v>9672</v>
      </c>
    </row>
    <row r="60" spans="1:117" ht="16.5" thickBot="1">
      <c r="A60" s="185"/>
      <c r="B60" s="46" t="s">
        <v>27</v>
      </c>
      <c r="C60" s="134">
        <v>0</v>
      </c>
      <c r="D60" s="132">
        <v>0</v>
      </c>
      <c r="E60" s="132">
        <v>0</v>
      </c>
      <c r="F60" s="132">
        <v>54</v>
      </c>
      <c r="G60" s="132">
        <v>508</v>
      </c>
      <c r="H60" s="132">
        <v>2</v>
      </c>
      <c r="I60" s="132">
        <v>0</v>
      </c>
      <c r="J60" s="132">
        <v>29</v>
      </c>
      <c r="K60" s="132">
        <v>0</v>
      </c>
      <c r="L60" s="132">
        <v>0</v>
      </c>
      <c r="M60" s="132">
        <v>18</v>
      </c>
      <c r="N60" s="132">
        <v>172</v>
      </c>
      <c r="O60" s="132">
        <v>0</v>
      </c>
      <c r="P60" s="132">
        <v>0</v>
      </c>
      <c r="Q60" s="132">
        <v>15</v>
      </c>
      <c r="R60" s="132">
        <v>11</v>
      </c>
      <c r="S60" s="132">
        <v>36239</v>
      </c>
      <c r="T60" s="132">
        <v>137</v>
      </c>
      <c r="U60" s="132">
        <v>68</v>
      </c>
      <c r="V60" s="132">
        <v>15</v>
      </c>
      <c r="W60" s="132">
        <v>0</v>
      </c>
      <c r="X60" s="132">
        <v>11</v>
      </c>
      <c r="Y60" s="132">
        <v>0</v>
      </c>
      <c r="Z60" s="132">
        <v>0</v>
      </c>
      <c r="AA60" s="132">
        <v>0</v>
      </c>
      <c r="AB60" s="132">
        <v>0</v>
      </c>
      <c r="AC60" s="132">
        <v>2</v>
      </c>
      <c r="AD60" s="132">
        <v>0</v>
      </c>
      <c r="AE60" s="132">
        <v>0</v>
      </c>
      <c r="AF60" s="132">
        <v>25</v>
      </c>
      <c r="AG60" s="132">
        <v>500</v>
      </c>
      <c r="AH60" s="132">
        <v>0</v>
      </c>
      <c r="AI60" s="132">
        <v>1</v>
      </c>
      <c r="AJ60" s="132">
        <v>0</v>
      </c>
      <c r="AK60" s="132">
        <v>0</v>
      </c>
      <c r="AL60" s="132">
        <v>271</v>
      </c>
      <c r="AM60" s="132">
        <v>0</v>
      </c>
      <c r="AN60" s="132">
        <v>0</v>
      </c>
      <c r="AO60" s="132">
        <v>0</v>
      </c>
      <c r="AP60" s="135">
        <v>0</v>
      </c>
      <c r="AQ60" s="148">
        <f t="shared" si="8"/>
        <v>38078</v>
      </c>
      <c r="CF60" s="19"/>
      <c r="CG60" s="28"/>
      <c r="CH60" s="25"/>
      <c r="CI60" s="25"/>
      <c r="CJ60" s="19"/>
      <c r="CK60" s="25"/>
      <c r="CL60" s="25"/>
      <c r="CM60" s="25"/>
      <c r="CN60" s="25"/>
      <c r="CO60" s="25"/>
      <c r="CP60" s="26"/>
      <c r="CQ60" s="28"/>
      <c r="CR60" s="25"/>
      <c r="CS60" s="25"/>
      <c r="CT60" s="25"/>
      <c r="CU60" s="27"/>
      <c r="CV60" s="19"/>
      <c r="CW60" s="25"/>
      <c r="CX60" s="25"/>
      <c r="CY60" s="25"/>
      <c r="CZ60" s="25"/>
      <c r="DA60" s="25"/>
      <c r="DB60" s="19"/>
      <c r="DC60" s="25"/>
      <c r="DD60" s="25"/>
      <c r="DE60" s="25"/>
      <c r="DF60" s="25"/>
      <c r="DG60" s="25"/>
      <c r="DH60" s="52"/>
      <c r="DI60" s="50"/>
      <c r="DJ60" s="27"/>
      <c r="DK60" s="52"/>
      <c r="DL60" s="28"/>
      <c r="DM60" s="24">
        <f t="shared" si="9"/>
        <v>38078</v>
      </c>
    </row>
    <row r="61" spans="1:117" ht="16.5" thickBot="1">
      <c r="A61" s="185"/>
      <c r="B61" s="46" t="s">
        <v>28</v>
      </c>
      <c r="C61" s="134">
        <v>0</v>
      </c>
      <c r="D61" s="132">
        <v>0</v>
      </c>
      <c r="E61" s="132">
        <v>0</v>
      </c>
      <c r="F61" s="132">
        <v>0</v>
      </c>
      <c r="G61" s="132">
        <v>0</v>
      </c>
      <c r="H61" s="132">
        <v>0</v>
      </c>
      <c r="I61" s="132">
        <v>0</v>
      </c>
      <c r="J61" s="132">
        <v>0</v>
      </c>
      <c r="K61" s="132">
        <v>0</v>
      </c>
      <c r="L61" s="132">
        <v>0</v>
      </c>
      <c r="M61" s="132">
        <v>0</v>
      </c>
      <c r="N61" s="132">
        <v>84</v>
      </c>
      <c r="O61" s="132">
        <v>0</v>
      </c>
      <c r="P61" s="132">
        <v>0</v>
      </c>
      <c r="Q61" s="132">
        <v>1</v>
      </c>
      <c r="R61" s="132">
        <v>1</v>
      </c>
      <c r="S61" s="132">
        <v>110</v>
      </c>
      <c r="T61" s="132">
        <v>18494</v>
      </c>
      <c r="U61" s="132">
        <v>90</v>
      </c>
      <c r="V61" s="132">
        <v>7</v>
      </c>
      <c r="W61" s="132">
        <v>0</v>
      </c>
      <c r="X61" s="132">
        <v>0</v>
      </c>
      <c r="Y61" s="132">
        <v>0</v>
      </c>
      <c r="Z61" s="132">
        <v>0</v>
      </c>
      <c r="AA61" s="132">
        <v>0</v>
      </c>
      <c r="AB61" s="132">
        <v>0</v>
      </c>
      <c r="AC61" s="132">
        <v>0</v>
      </c>
      <c r="AD61" s="132">
        <v>0</v>
      </c>
      <c r="AE61" s="132">
        <v>0</v>
      </c>
      <c r="AF61" s="132">
        <v>0</v>
      </c>
      <c r="AG61" s="132">
        <v>39</v>
      </c>
      <c r="AH61" s="132">
        <v>0</v>
      </c>
      <c r="AI61" s="132">
        <v>0</v>
      </c>
      <c r="AJ61" s="132">
        <v>0</v>
      </c>
      <c r="AK61" s="132">
        <v>0</v>
      </c>
      <c r="AL61" s="132">
        <v>23</v>
      </c>
      <c r="AM61" s="132">
        <v>0</v>
      </c>
      <c r="AN61" s="132">
        <v>0</v>
      </c>
      <c r="AO61" s="132">
        <v>0</v>
      </c>
      <c r="AP61" s="135">
        <v>0</v>
      </c>
      <c r="AQ61" s="148">
        <f t="shared" si="8"/>
        <v>18849</v>
      </c>
      <c r="CF61" s="19"/>
      <c r="CG61" s="28"/>
      <c r="CH61" s="25"/>
      <c r="CI61" s="25"/>
      <c r="CJ61" s="19"/>
      <c r="CK61" s="25"/>
      <c r="CL61" s="25"/>
      <c r="CM61" s="25"/>
      <c r="CN61" s="25"/>
      <c r="CO61" s="25"/>
      <c r="CP61" s="26"/>
      <c r="CQ61" s="28"/>
      <c r="CR61" s="25"/>
      <c r="CS61" s="25"/>
      <c r="CT61" s="25"/>
      <c r="CU61" s="27"/>
      <c r="CV61" s="19"/>
      <c r="CW61" s="25"/>
      <c r="CX61" s="25"/>
      <c r="CY61" s="25"/>
      <c r="CZ61" s="25"/>
      <c r="DA61" s="25"/>
      <c r="DB61" s="19"/>
      <c r="DC61" s="25"/>
      <c r="DD61" s="25"/>
      <c r="DE61" s="25"/>
      <c r="DF61" s="25"/>
      <c r="DG61" s="25"/>
      <c r="DH61" s="52"/>
      <c r="DI61" s="50"/>
      <c r="DJ61" s="27"/>
      <c r="DK61" s="52"/>
      <c r="DL61" s="28"/>
      <c r="DM61" s="24">
        <f t="shared" si="9"/>
        <v>18849</v>
      </c>
    </row>
    <row r="62" spans="1:117" ht="16.5" thickBot="1">
      <c r="A62" s="185"/>
      <c r="B62" s="46" t="s">
        <v>29</v>
      </c>
      <c r="C62" s="134">
        <v>0</v>
      </c>
      <c r="D62" s="132">
        <v>0</v>
      </c>
      <c r="E62" s="132">
        <v>0</v>
      </c>
      <c r="F62" s="132">
        <v>0</v>
      </c>
      <c r="G62" s="132">
        <v>0</v>
      </c>
      <c r="H62" s="132">
        <v>0</v>
      </c>
      <c r="I62" s="132">
        <v>0</v>
      </c>
      <c r="J62" s="132">
        <v>0</v>
      </c>
      <c r="K62" s="132">
        <v>0</v>
      </c>
      <c r="L62" s="132">
        <v>0</v>
      </c>
      <c r="M62" s="132">
        <v>42</v>
      </c>
      <c r="N62" s="132">
        <v>32</v>
      </c>
      <c r="O62" s="132">
        <v>0</v>
      </c>
      <c r="P62" s="132">
        <v>0</v>
      </c>
      <c r="Q62" s="132">
        <v>0</v>
      </c>
      <c r="R62" s="132">
        <v>130</v>
      </c>
      <c r="S62" s="132">
        <v>518</v>
      </c>
      <c r="T62" s="132">
        <v>1698</v>
      </c>
      <c r="U62" s="132">
        <v>17726</v>
      </c>
      <c r="V62" s="132">
        <v>41</v>
      </c>
      <c r="W62" s="132">
        <v>0</v>
      </c>
      <c r="X62" s="132">
        <v>4</v>
      </c>
      <c r="Y62" s="132">
        <v>6</v>
      </c>
      <c r="Z62" s="132">
        <v>0</v>
      </c>
      <c r="AA62" s="132">
        <v>26</v>
      </c>
      <c r="AB62" s="132">
        <v>28</v>
      </c>
      <c r="AC62" s="132">
        <v>42</v>
      </c>
      <c r="AD62" s="132">
        <v>0</v>
      </c>
      <c r="AE62" s="132">
        <v>0</v>
      </c>
      <c r="AF62" s="132">
        <v>27</v>
      </c>
      <c r="AG62" s="132">
        <v>139</v>
      </c>
      <c r="AH62" s="132">
        <v>0</v>
      </c>
      <c r="AI62" s="132">
        <v>0</v>
      </c>
      <c r="AJ62" s="132">
        <v>0</v>
      </c>
      <c r="AK62" s="132">
        <v>0</v>
      </c>
      <c r="AL62" s="132">
        <v>284</v>
      </c>
      <c r="AM62" s="132">
        <v>0</v>
      </c>
      <c r="AN62" s="132">
        <v>0</v>
      </c>
      <c r="AO62" s="132">
        <v>11</v>
      </c>
      <c r="AP62" s="135">
        <v>0</v>
      </c>
      <c r="AQ62" s="148">
        <f t="shared" si="8"/>
        <v>20754</v>
      </c>
      <c r="CF62" s="19"/>
      <c r="CG62" s="28"/>
      <c r="CH62" s="25"/>
      <c r="CI62" s="25"/>
      <c r="CJ62" s="19"/>
      <c r="CK62" s="25"/>
      <c r="CL62" s="25"/>
      <c r="CM62" s="25"/>
      <c r="CN62" s="25"/>
      <c r="CO62" s="25"/>
      <c r="CP62" s="26"/>
      <c r="CQ62" s="28"/>
      <c r="CR62" s="25"/>
      <c r="CS62" s="25"/>
      <c r="CT62" s="25"/>
      <c r="CU62" s="27"/>
      <c r="CV62" s="19"/>
      <c r="CW62" s="25"/>
      <c r="CX62" s="25"/>
      <c r="CY62" s="25"/>
      <c r="CZ62" s="25"/>
      <c r="DA62" s="25"/>
      <c r="DB62" s="19"/>
      <c r="DC62" s="25"/>
      <c r="DD62" s="25"/>
      <c r="DE62" s="25"/>
      <c r="DF62" s="25"/>
      <c r="DG62" s="25"/>
      <c r="DH62" s="52"/>
      <c r="DI62" s="50"/>
      <c r="DJ62" s="27"/>
      <c r="DK62" s="52"/>
      <c r="DL62" s="28"/>
      <c r="DM62" s="24">
        <f t="shared" si="9"/>
        <v>20754</v>
      </c>
    </row>
    <row r="63" spans="1:117" ht="16.5" thickBot="1">
      <c r="A63" s="185"/>
      <c r="B63" s="46" t="s">
        <v>30</v>
      </c>
      <c r="C63" s="134">
        <v>0</v>
      </c>
      <c r="D63" s="132">
        <v>0</v>
      </c>
      <c r="E63" s="132">
        <v>0</v>
      </c>
      <c r="F63" s="132">
        <v>0</v>
      </c>
      <c r="G63" s="132">
        <v>0</v>
      </c>
      <c r="H63" s="132">
        <v>0</v>
      </c>
      <c r="I63" s="132">
        <v>0</v>
      </c>
      <c r="J63" s="132">
        <v>0</v>
      </c>
      <c r="K63" s="132">
        <v>0</v>
      </c>
      <c r="L63" s="132">
        <v>0</v>
      </c>
      <c r="M63" s="132">
        <v>0</v>
      </c>
      <c r="N63" s="132">
        <v>0</v>
      </c>
      <c r="O63" s="132">
        <v>0</v>
      </c>
      <c r="P63" s="132">
        <v>0</v>
      </c>
      <c r="Q63" s="132">
        <v>0</v>
      </c>
      <c r="R63" s="132">
        <v>2</v>
      </c>
      <c r="S63" s="132">
        <v>0</v>
      </c>
      <c r="T63" s="132">
        <v>10</v>
      </c>
      <c r="U63" s="132">
        <v>26</v>
      </c>
      <c r="V63" s="132">
        <v>2625</v>
      </c>
      <c r="W63" s="132">
        <v>0</v>
      </c>
      <c r="X63" s="132">
        <v>2</v>
      </c>
      <c r="Y63" s="132">
        <v>0</v>
      </c>
      <c r="Z63" s="132">
        <v>0</v>
      </c>
      <c r="AA63" s="132">
        <v>99</v>
      </c>
      <c r="AB63" s="132">
        <v>0</v>
      </c>
      <c r="AC63" s="132">
        <v>6</v>
      </c>
      <c r="AD63" s="132">
        <v>0</v>
      </c>
      <c r="AE63" s="132">
        <v>0</v>
      </c>
      <c r="AF63" s="132">
        <v>6</v>
      </c>
      <c r="AG63" s="132">
        <v>222</v>
      </c>
      <c r="AH63" s="132">
        <v>0</v>
      </c>
      <c r="AI63" s="132">
        <v>0</v>
      </c>
      <c r="AJ63" s="132">
        <v>0</v>
      </c>
      <c r="AK63" s="132">
        <v>0</v>
      </c>
      <c r="AL63" s="132">
        <v>24</v>
      </c>
      <c r="AM63" s="132">
        <v>0</v>
      </c>
      <c r="AN63" s="132">
        <v>0</v>
      </c>
      <c r="AO63" s="132">
        <v>2</v>
      </c>
      <c r="AP63" s="135">
        <v>0</v>
      </c>
      <c r="AQ63" s="148">
        <f t="shared" si="8"/>
        <v>3024</v>
      </c>
      <c r="CF63" s="19"/>
      <c r="CG63" s="28"/>
      <c r="CH63" s="25"/>
      <c r="CI63" s="25"/>
      <c r="CJ63" s="19"/>
      <c r="CK63" s="25"/>
      <c r="CL63" s="25"/>
      <c r="CM63" s="25"/>
      <c r="CN63" s="25"/>
      <c r="CO63" s="25"/>
      <c r="CP63" s="26"/>
      <c r="CQ63" s="28"/>
      <c r="CR63" s="25"/>
      <c r="CS63" s="25"/>
      <c r="CT63" s="25"/>
      <c r="CU63" s="27"/>
      <c r="CV63" s="19"/>
      <c r="CW63" s="25"/>
      <c r="CX63" s="25"/>
      <c r="CY63" s="25"/>
      <c r="CZ63" s="25"/>
      <c r="DA63" s="25"/>
      <c r="DB63" s="19"/>
      <c r="DC63" s="25"/>
      <c r="DD63" s="25"/>
      <c r="DE63" s="25"/>
      <c r="DF63" s="25"/>
      <c r="DG63" s="25"/>
      <c r="DH63" s="52"/>
      <c r="DI63" s="50"/>
      <c r="DJ63" s="27"/>
      <c r="DK63" s="52"/>
      <c r="DL63" s="28"/>
      <c r="DM63" s="24">
        <f t="shared" si="9"/>
        <v>3024</v>
      </c>
    </row>
    <row r="64" spans="1:117" ht="16.5" thickBot="1">
      <c r="A64" s="185"/>
      <c r="B64" s="46" t="s">
        <v>31</v>
      </c>
      <c r="C64" s="134">
        <v>0</v>
      </c>
      <c r="D64" s="132">
        <v>0</v>
      </c>
      <c r="E64" s="132">
        <v>0</v>
      </c>
      <c r="F64" s="132">
        <v>0</v>
      </c>
      <c r="G64" s="132">
        <v>0</v>
      </c>
      <c r="H64" s="132">
        <v>0</v>
      </c>
      <c r="I64" s="132">
        <v>0</v>
      </c>
      <c r="J64" s="132">
        <v>0</v>
      </c>
      <c r="K64" s="132">
        <v>0</v>
      </c>
      <c r="L64" s="132">
        <v>0</v>
      </c>
      <c r="M64" s="132">
        <v>0</v>
      </c>
      <c r="N64" s="132">
        <v>0</v>
      </c>
      <c r="O64" s="132">
        <v>0</v>
      </c>
      <c r="P64" s="132">
        <v>0</v>
      </c>
      <c r="Q64" s="132">
        <v>0</v>
      </c>
      <c r="R64" s="132">
        <v>0</v>
      </c>
      <c r="S64" s="132">
        <v>0</v>
      </c>
      <c r="T64" s="132">
        <v>0</v>
      </c>
      <c r="U64" s="132">
        <v>0</v>
      </c>
      <c r="V64" s="132">
        <v>0</v>
      </c>
      <c r="W64" s="132">
        <v>20</v>
      </c>
      <c r="X64" s="132">
        <v>0</v>
      </c>
      <c r="Y64" s="132">
        <v>0</v>
      </c>
      <c r="Z64" s="132">
        <v>0</v>
      </c>
      <c r="AA64" s="132">
        <v>0</v>
      </c>
      <c r="AB64" s="132">
        <v>0</v>
      </c>
      <c r="AC64" s="132">
        <v>0</v>
      </c>
      <c r="AD64" s="132">
        <v>0</v>
      </c>
      <c r="AE64" s="132">
        <v>0</v>
      </c>
      <c r="AF64" s="132">
        <v>0</v>
      </c>
      <c r="AG64" s="132">
        <v>0</v>
      </c>
      <c r="AH64" s="132">
        <v>0</v>
      </c>
      <c r="AI64" s="132">
        <v>0</v>
      </c>
      <c r="AJ64" s="132">
        <v>0</v>
      </c>
      <c r="AK64" s="132">
        <v>0</v>
      </c>
      <c r="AL64" s="132">
        <v>16</v>
      </c>
      <c r="AM64" s="132">
        <v>0</v>
      </c>
      <c r="AN64" s="132">
        <v>0</v>
      </c>
      <c r="AO64" s="132">
        <v>0</v>
      </c>
      <c r="AP64" s="135">
        <v>0</v>
      </c>
      <c r="AQ64" s="148">
        <f t="shared" si="8"/>
        <v>36</v>
      </c>
      <c r="CF64" s="19"/>
      <c r="CG64" s="28"/>
      <c r="CH64" s="25"/>
      <c r="CI64" s="25"/>
      <c r="CJ64" s="19"/>
      <c r="CK64" s="25"/>
      <c r="CL64" s="25"/>
      <c r="CM64" s="25"/>
      <c r="CN64" s="25"/>
      <c r="CO64" s="25"/>
      <c r="CP64" s="26"/>
      <c r="CQ64" s="28"/>
      <c r="CR64" s="25"/>
      <c r="CS64" s="25"/>
      <c r="CT64" s="25"/>
      <c r="CU64" s="27"/>
      <c r="CV64" s="19"/>
      <c r="CW64" s="25"/>
      <c r="CX64" s="25"/>
      <c r="CY64" s="25"/>
      <c r="CZ64" s="25"/>
      <c r="DA64" s="25"/>
      <c r="DB64" s="19"/>
      <c r="DC64" s="25"/>
      <c r="DD64" s="25"/>
      <c r="DE64" s="25"/>
      <c r="DF64" s="25"/>
      <c r="DG64" s="25"/>
      <c r="DH64" s="52"/>
      <c r="DI64" s="50"/>
      <c r="DJ64" s="27"/>
      <c r="DK64" s="52"/>
      <c r="DL64" s="28"/>
      <c r="DM64" s="24">
        <f t="shared" si="9"/>
        <v>36</v>
      </c>
    </row>
    <row r="65" spans="1:117" ht="16.5" thickBot="1">
      <c r="A65" s="185"/>
      <c r="B65" s="46" t="s">
        <v>32</v>
      </c>
      <c r="C65" s="134">
        <v>0</v>
      </c>
      <c r="D65" s="132">
        <v>0</v>
      </c>
      <c r="E65" s="132">
        <v>0</v>
      </c>
      <c r="F65" s="132">
        <v>0</v>
      </c>
      <c r="G65" s="132">
        <v>0</v>
      </c>
      <c r="H65" s="132">
        <v>0</v>
      </c>
      <c r="I65" s="132">
        <v>0</v>
      </c>
      <c r="J65" s="132">
        <v>0</v>
      </c>
      <c r="K65" s="132">
        <v>0</v>
      </c>
      <c r="L65" s="132">
        <v>0</v>
      </c>
      <c r="M65" s="132">
        <v>0</v>
      </c>
      <c r="N65" s="132">
        <v>0</v>
      </c>
      <c r="O65" s="132">
        <v>5</v>
      </c>
      <c r="P65" s="132">
        <v>0</v>
      </c>
      <c r="Q65" s="132">
        <v>13</v>
      </c>
      <c r="R65" s="132">
        <v>6</v>
      </c>
      <c r="S65" s="132">
        <v>218</v>
      </c>
      <c r="T65" s="132">
        <v>2</v>
      </c>
      <c r="U65" s="132">
        <v>53</v>
      </c>
      <c r="V65" s="132">
        <v>6</v>
      </c>
      <c r="W65" s="132">
        <v>5</v>
      </c>
      <c r="X65" s="132">
        <v>31076</v>
      </c>
      <c r="Y65" s="132">
        <v>64</v>
      </c>
      <c r="Z65" s="132">
        <v>17</v>
      </c>
      <c r="AA65" s="132">
        <v>0</v>
      </c>
      <c r="AB65" s="132">
        <v>0</v>
      </c>
      <c r="AC65" s="132">
        <v>8</v>
      </c>
      <c r="AD65" s="132">
        <v>0</v>
      </c>
      <c r="AE65" s="132">
        <v>0</v>
      </c>
      <c r="AF65" s="132">
        <v>0</v>
      </c>
      <c r="AG65" s="132">
        <v>284</v>
      </c>
      <c r="AH65" s="132">
        <v>0</v>
      </c>
      <c r="AI65" s="132">
        <v>0</v>
      </c>
      <c r="AJ65" s="132">
        <v>0</v>
      </c>
      <c r="AK65" s="132">
        <v>0</v>
      </c>
      <c r="AL65" s="132">
        <v>118</v>
      </c>
      <c r="AM65" s="132">
        <v>0</v>
      </c>
      <c r="AN65" s="132">
        <v>0</v>
      </c>
      <c r="AO65" s="132">
        <v>0</v>
      </c>
      <c r="AP65" s="135">
        <v>0</v>
      </c>
      <c r="AQ65" s="148">
        <f t="shared" si="8"/>
        <v>31875</v>
      </c>
      <c r="CF65" s="19"/>
      <c r="CG65" s="28"/>
      <c r="CH65" s="25"/>
      <c r="CI65" s="25"/>
      <c r="CJ65" s="19"/>
      <c r="CK65" s="25"/>
      <c r="CL65" s="25"/>
      <c r="CM65" s="25"/>
      <c r="CN65" s="25"/>
      <c r="CO65" s="25"/>
      <c r="CP65" s="26"/>
      <c r="CQ65" s="28"/>
      <c r="CR65" s="25"/>
      <c r="CS65" s="25"/>
      <c r="CT65" s="25"/>
      <c r="CU65" s="27"/>
      <c r="CV65" s="19"/>
      <c r="CW65" s="25"/>
      <c r="CX65" s="25"/>
      <c r="CY65" s="25"/>
      <c r="CZ65" s="25"/>
      <c r="DA65" s="25"/>
      <c r="DB65" s="19"/>
      <c r="DC65" s="25"/>
      <c r="DD65" s="25"/>
      <c r="DE65" s="25"/>
      <c r="DF65" s="25"/>
      <c r="DG65" s="25"/>
      <c r="DH65" s="52"/>
      <c r="DI65" s="50"/>
      <c r="DJ65" s="27"/>
      <c r="DK65" s="52"/>
      <c r="DL65" s="28"/>
      <c r="DM65" s="24">
        <f t="shared" si="9"/>
        <v>31875</v>
      </c>
    </row>
    <row r="66" spans="1:117" ht="16.5" thickBot="1">
      <c r="A66" s="185"/>
      <c r="B66" s="46" t="s">
        <v>33</v>
      </c>
      <c r="C66" s="134">
        <v>0</v>
      </c>
      <c r="D66" s="132">
        <v>0</v>
      </c>
      <c r="E66" s="132">
        <v>0</v>
      </c>
      <c r="F66" s="132">
        <v>0</v>
      </c>
      <c r="G66" s="132">
        <v>0</v>
      </c>
      <c r="H66" s="132">
        <v>0</v>
      </c>
      <c r="I66" s="132">
        <v>0</v>
      </c>
      <c r="J66" s="132">
        <v>0</v>
      </c>
      <c r="K66" s="132">
        <v>0</v>
      </c>
      <c r="L66" s="132">
        <v>0</v>
      </c>
      <c r="M66" s="132">
        <v>0</v>
      </c>
      <c r="N66" s="132">
        <v>0</v>
      </c>
      <c r="O66" s="132">
        <v>0</v>
      </c>
      <c r="P66" s="132">
        <v>0</v>
      </c>
      <c r="Q66" s="132">
        <v>0</v>
      </c>
      <c r="R66" s="132">
        <v>0</v>
      </c>
      <c r="S66" s="132">
        <v>0</v>
      </c>
      <c r="T66" s="132">
        <v>0</v>
      </c>
      <c r="U66" s="132">
        <v>0</v>
      </c>
      <c r="V66" s="132">
        <v>0</v>
      </c>
      <c r="W66" s="132">
        <v>0</v>
      </c>
      <c r="X66" s="132">
        <v>0</v>
      </c>
      <c r="Y66" s="132">
        <v>5014</v>
      </c>
      <c r="Z66" s="132">
        <v>0</v>
      </c>
      <c r="AA66" s="132">
        <v>0</v>
      </c>
      <c r="AB66" s="132">
        <v>0</v>
      </c>
      <c r="AC66" s="132">
        <v>0</v>
      </c>
      <c r="AD66" s="132">
        <v>0</v>
      </c>
      <c r="AE66" s="132">
        <v>0</v>
      </c>
      <c r="AF66" s="132">
        <v>0</v>
      </c>
      <c r="AG66" s="132">
        <v>0</v>
      </c>
      <c r="AH66" s="132">
        <v>0</v>
      </c>
      <c r="AI66" s="132">
        <v>0</v>
      </c>
      <c r="AJ66" s="132">
        <v>0</v>
      </c>
      <c r="AK66" s="132">
        <v>0</v>
      </c>
      <c r="AL66" s="132">
        <v>4</v>
      </c>
      <c r="AM66" s="132">
        <v>0</v>
      </c>
      <c r="AN66" s="132">
        <v>0</v>
      </c>
      <c r="AO66" s="132">
        <v>0</v>
      </c>
      <c r="AP66" s="135">
        <v>0</v>
      </c>
      <c r="AQ66" s="148">
        <f t="shared" si="8"/>
        <v>5018</v>
      </c>
      <c r="CF66" s="19"/>
      <c r="CG66" s="28"/>
      <c r="CH66" s="25"/>
      <c r="CI66" s="25"/>
      <c r="CJ66" s="19"/>
      <c r="CK66" s="25"/>
      <c r="CL66" s="25"/>
      <c r="CM66" s="25"/>
      <c r="CN66" s="25"/>
      <c r="CO66" s="25"/>
      <c r="CP66" s="26"/>
      <c r="CQ66" s="28"/>
      <c r="CR66" s="25"/>
      <c r="CS66" s="25"/>
      <c r="CT66" s="25"/>
      <c r="CU66" s="27"/>
      <c r="CV66" s="19"/>
      <c r="CW66" s="25"/>
      <c r="CX66" s="25"/>
      <c r="CY66" s="25"/>
      <c r="CZ66" s="25"/>
      <c r="DA66" s="25"/>
      <c r="DB66" s="19"/>
      <c r="DC66" s="25"/>
      <c r="DD66" s="25"/>
      <c r="DE66" s="25"/>
      <c r="DF66" s="25"/>
      <c r="DG66" s="25"/>
      <c r="DH66" s="52"/>
      <c r="DI66" s="50"/>
      <c r="DJ66" s="27"/>
      <c r="DK66" s="52"/>
      <c r="DL66" s="28"/>
      <c r="DM66" s="24">
        <f t="shared" si="9"/>
        <v>5018</v>
      </c>
    </row>
    <row r="67" spans="1:117" ht="16.5" thickBot="1">
      <c r="A67" s="185"/>
      <c r="B67" s="46" t="s">
        <v>34</v>
      </c>
      <c r="C67" s="134">
        <v>0</v>
      </c>
      <c r="D67" s="132">
        <v>0</v>
      </c>
      <c r="E67" s="132">
        <v>0</v>
      </c>
      <c r="F67" s="132">
        <v>0</v>
      </c>
      <c r="G67" s="132">
        <v>0</v>
      </c>
      <c r="H67" s="132">
        <v>0</v>
      </c>
      <c r="I67" s="132">
        <v>0</v>
      </c>
      <c r="J67" s="132">
        <v>0</v>
      </c>
      <c r="K67" s="132">
        <v>0</v>
      </c>
      <c r="L67" s="132">
        <v>0</v>
      </c>
      <c r="M67" s="132">
        <v>0</v>
      </c>
      <c r="N67" s="132">
        <v>0</v>
      </c>
      <c r="O67" s="132">
        <v>0</v>
      </c>
      <c r="P67" s="132">
        <v>0</v>
      </c>
      <c r="Q67" s="132">
        <v>0</v>
      </c>
      <c r="R67" s="132">
        <v>231</v>
      </c>
      <c r="S67" s="132">
        <v>0</v>
      </c>
      <c r="T67" s="132">
        <v>0</v>
      </c>
      <c r="U67" s="132">
        <v>0</v>
      </c>
      <c r="V67" s="132">
        <v>5</v>
      </c>
      <c r="W67" s="132">
        <v>0</v>
      </c>
      <c r="X67" s="132">
        <v>0</v>
      </c>
      <c r="Y67" s="132">
        <v>129</v>
      </c>
      <c r="Z67" s="132">
        <v>786</v>
      </c>
      <c r="AA67" s="132">
        <v>0</v>
      </c>
      <c r="AB67" s="132">
        <v>0</v>
      </c>
      <c r="AC67" s="132">
        <v>0</v>
      </c>
      <c r="AD67" s="132">
        <v>0</v>
      </c>
      <c r="AE67" s="132">
        <v>0</v>
      </c>
      <c r="AF67" s="132">
        <v>0</v>
      </c>
      <c r="AG67" s="132">
        <v>400</v>
      </c>
      <c r="AH67" s="132">
        <v>0</v>
      </c>
      <c r="AI67" s="132">
        <v>0</v>
      </c>
      <c r="AJ67" s="132">
        <v>0</v>
      </c>
      <c r="AK67" s="132">
        <v>0</v>
      </c>
      <c r="AL67" s="132">
        <v>0</v>
      </c>
      <c r="AM67" s="132">
        <v>0</v>
      </c>
      <c r="AN67" s="132">
        <v>17</v>
      </c>
      <c r="AO67" s="132">
        <v>0</v>
      </c>
      <c r="AP67" s="135">
        <v>0</v>
      </c>
      <c r="AQ67" s="148">
        <f t="shared" si="8"/>
        <v>1568</v>
      </c>
      <c r="CF67" s="19"/>
      <c r="CG67" s="28"/>
      <c r="CH67" s="25"/>
      <c r="CI67" s="25"/>
      <c r="CJ67" s="19"/>
      <c r="CK67" s="25"/>
      <c r="CL67" s="25"/>
      <c r="CM67" s="25"/>
      <c r="CN67" s="25"/>
      <c r="CO67" s="25"/>
      <c r="CP67" s="26"/>
      <c r="CQ67" s="28"/>
      <c r="CR67" s="25"/>
      <c r="CS67" s="25"/>
      <c r="CT67" s="25"/>
      <c r="CU67" s="27"/>
      <c r="CV67" s="19"/>
      <c r="CW67" s="25"/>
      <c r="CX67" s="25"/>
      <c r="CY67" s="25"/>
      <c r="CZ67" s="25"/>
      <c r="DA67" s="25"/>
      <c r="DB67" s="19"/>
      <c r="DC67" s="25"/>
      <c r="DD67" s="25"/>
      <c r="DE67" s="25"/>
      <c r="DF67" s="25"/>
      <c r="DG67" s="25"/>
      <c r="DH67" s="52"/>
      <c r="DI67" s="50"/>
      <c r="DJ67" s="27"/>
      <c r="DK67" s="52"/>
      <c r="DL67" s="28"/>
      <c r="DM67" s="24">
        <f t="shared" si="9"/>
        <v>1568</v>
      </c>
    </row>
    <row r="68" spans="1:117" ht="16.5" thickBot="1">
      <c r="A68" s="185"/>
      <c r="B68" s="46" t="s">
        <v>35</v>
      </c>
      <c r="C68" s="134">
        <v>0</v>
      </c>
      <c r="D68" s="132">
        <v>0</v>
      </c>
      <c r="E68" s="132">
        <v>0</v>
      </c>
      <c r="F68" s="132">
        <v>0</v>
      </c>
      <c r="G68" s="132">
        <v>0</v>
      </c>
      <c r="H68" s="132">
        <v>0</v>
      </c>
      <c r="I68" s="132">
        <v>0</v>
      </c>
      <c r="J68" s="132">
        <v>0</v>
      </c>
      <c r="K68" s="132">
        <v>0</v>
      </c>
      <c r="L68" s="132">
        <v>0</v>
      </c>
      <c r="M68" s="132">
        <v>3</v>
      </c>
      <c r="N68" s="132">
        <v>0</v>
      </c>
      <c r="O68" s="132">
        <v>0</v>
      </c>
      <c r="P68" s="132">
        <v>0</v>
      </c>
      <c r="Q68" s="132">
        <v>0</v>
      </c>
      <c r="R68" s="132">
        <v>0</v>
      </c>
      <c r="S68" s="132">
        <v>0</v>
      </c>
      <c r="T68" s="132">
        <v>0</v>
      </c>
      <c r="U68" s="132">
        <v>27</v>
      </c>
      <c r="V68" s="132">
        <v>22</v>
      </c>
      <c r="W68" s="132">
        <v>0</v>
      </c>
      <c r="X68" s="132">
        <v>25</v>
      </c>
      <c r="Y68" s="132">
        <v>0</v>
      </c>
      <c r="Z68" s="132">
        <v>0</v>
      </c>
      <c r="AA68" s="132">
        <v>32551</v>
      </c>
      <c r="AB68" s="132">
        <v>0</v>
      </c>
      <c r="AC68" s="132">
        <v>7</v>
      </c>
      <c r="AD68" s="132">
        <v>0</v>
      </c>
      <c r="AE68" s="132">
        <v>0</v>
      </c>
      <c r="AF68" s="132">
        <v>0</v>
      </c>
      <c r="AG68" s="132">
        <v>629</v>
      </c>
      <c r="AH68" s="132">
        <v>0</v>
      </c>
      <c r="AI68" s="132">
        <v>0</v>
      </c>
      <c r="AJ68" s="132">
        <v>0</v>
      </c>
      <c r="AK68" s="132">
        <v>0</v>
      </c>
      <c r="AL68" s="132">
        <v>1089</v>
      </c>
      <c r="AM68" s="132">
        <v>0</v>
      </c>
      <c r="AN68" s="132">
        <v>0</v>
      </c>
      <c r="AO68" s="132">
        <v>0</v>
      </c>
      <c r="AP68" s="135">
        <v>0</v>
      </c>
      <c r="AQ68" s="148">
        <f t="shared" si="8"/>
        <v>34353</v>
      </c>
      <c r="CF68" s="19"/>
      <c r="CG68" s="28"/>
      <c r="CH68" s="25"/>
      <c r="CI68" s="25"/>
      <c r="CJ68" s="19"/>
      <c r="CK68" s="25"/>
      <c r="CL68" s="25"/>
      <c r="CM68" s="25"/>
      <c r="CN68" s="25"/>
      <c r="CO68" s="25"/>
      <c r="CP68" s="26"/>
      <c r="CQ68" s="28"/>
      <c r="CR68" s="25"/>
      <c r="CS68" s="25"/>
      <c r="CT68" s="25"/>
      <c r="CU68" s="27"/>
      <c r="CV68" s="19"/>
      <c r="CW68" s="25"/>
      <c r="CX68" s="25"/>
      <c r="CY68" s="25"/>
      <c r="CZ68" s="25"/>
      <c r="DA68" s="25"/>
      <c r="DB68" s="19"/>
      <c r="DC68" s="25"/>
      <c r="DD68" s="25"/>
      <c r="DE68" s="25"/>
      <c r="DF68" s="25"/>
      <c r="DG68" s="25"/>
      <c r="DH68" s="52"/>
      <c r="DI68" s="50"/>
      <c r="DJ68" s="27"/>
      <c r="DK68" s="52"/>
      <c r="DL68" s="28"/>
      <c r="DM68" s="24">
        <f t="shared" si="9"/>
        <v>34353</v>
      </c>
    </row>
    <row r="69" spans="1:117" ht="16.5" thickBot="1">
      <c r="A69" s="185"/>
      <c r="B69" s="46" t="s">
        <v>36</v>
      </c>
      <c r="C69" s="134">
        <v>0</v>
      </c>
      <c r="D69" s="132">
        <v>0</v>
      </c>
      <c r="E69" s="132">
        <v>0</v>
      </c>
      <c r="F69" s="132">
        <v>0</v>
      </c>
      <c r="G69" s="132">
        <v>0</v>
      </c>
      <c r="H69" s="132">
        <v>0</v>
      </c>
      <c r="I69" s="132">
        <v>0</v>
      </c>
      <c r="J69" s="132">
        <v>0</v>
      </c>
      <c r="K69" s="132">
        <v>0</v>
      </c>
      <c r="L69" s="132">
        <v>0</v>
      </c>
      <c r="M69" s="132">
        <v>0</v>
      </c>
      <c r="N69" s="132">
        <v>0</v>
      </c>
      <c r="O69" s="132">
        <v>0</v>
      </c>
      <c r="P69" s="132">
        <v>0</v>
      </c>
      <c r="Q69" s="132">
        <v>0</v>
      </c>
      <c r="R69" s="132">
        <v>0</v>
      </c>
      <c r="S69" s="132">
        <v>0</v>
      </c>
      <c r="T69" s="132">
        <v>0</v>
      </c>
      <c r="U69" s="132">
        <v>184</v>
      </c>
      <c r="V69" s="132">
        <v>0</v>
      </c>
      <c r="W69" s="132">
        <v>0</v>
      </c>
      <c r="X69" s="132">
        <v>0</v>
      </c>
      <c r="Y69" s="132">
        <v>0</v>
      </c>
      <c r="Z69" s="132">
        <v>0</v>
      </c>
      <c r="AA69" s="132">
        <v>1</v>
      </c>
      <c r="AB69" s="132">
        <v>5957</v>
      </c>
      <c r="AC69" s="132">
        <v>0</v>
      </c>
      <c r="AD69" s="132">
        <v>0</v>
      </c>
      <c r="AE69" s="132">
        <v>0</v>
      </c>
      <c r="AF69" s="132">
        <v>0</v>
      </c>
      <c r="AG69" s="132">
        <v>47</v>
      </c>
      <c r="AH69" s="132">
        <v>0</v>
      </c>
      <c r="AI69" s="132">
        <v>0</v>
      </c>
      <c r="AJ69" s="132">
        <v>0</v>
      </c>
      <c r="AK69" s="132">
        <v>0</v>
      </c>
      <c r="AL69" s="132">
        <v>32</v>
      </c>
      <c r="AM69" s="132">
        <v>0</v>
      </c>
      <c r="AN69" s="132">
        <v>0</v>
      </c>
      <c r="AO69" s="132">
        <v>0</v>
      </c>
      <c r="AP69" s="135">
        <v>0</v>
      </c>
      <c r="AQ69" s="148">
        <f t="shared" si="8"/>
        <v>6221</v>
      </c>
      <c r="CF69" s="19"/>
      <c r="CG69" s="28"/>
      <c r="CH69" s="25"/>
      <c r="CI69" s="25"/>
      <c r="CJ69" s="19"/>
      <c r="CK69" s="25"/>
      <c r="CL69" s="25"/>
      <c r="CM69" s="25"/>
      <c r="CN69" s="25"/>
      <c r="CO69" s="25"/>
      <c r="CP69" s="26"/>
      <c r="CQ69" s="28"/>
      <c r="CR69" s="25"/>
      <c r="CS69" s="25"/>
      <c r="CT69" s="25"/>
      <c r="CU69" s="27"/>
      <c r="CV69" s="19"/>
      <c r="CW69" s="25"/>
      <c r="CX69" s="25"/>
      <c r="CY69" s="25"/>
      <c r="CZ69" s="25"/>
      <c r="DA69" s="25"/>
      <c r="DB69" s="19"/>
      <c r="DC69" s="25"/>
      <c r="DD69" s="25"/>
      <c r="DE69" s="25"/>
      <c r="DF69" s="25"/>
      <c r="DG69" s="25"/>
      <c r="DH69" s="52"/>
      <c r="DI69" s="50"/>
      <c r="DJ69" s="27"/>
      <c r="DK69" s="52"/>
      <c r="DL69" s="28"/>
      <c r="DM69" s="24">
        <f t="shared" si="9"/>
        <v>6221</v>
      </c>
    </row>
    <row r="70" spans="1:117" ht="16.5" thickBot="1">
      <c r="A70" s="185"/>
      <c r="B70" s="46" t="s">
        <v>37</v>
      </c>
      <c r="C70" s="134">
        <v>0</v>
      </c>
      <c r="D70" s="132">
        <v>0</v>
      </c>
      <c r="E70" s="132">
        <v>0</v>
      </c>
      <c r="F70" s="132">
        <v>0</v>
      </c>
      <c r="G70" s="132">
        <v>0</v>
      </c>
      <c r="H70" s="132">
        <v>0</v>
      </c>
      <c r="I70" s="132">
        <v>0</v>
      </c>
      <c r="J70" s="132">
        <v>159</v>
      </c>
      <c r="K70" s="132">
        <v>0</v>
      </c>
      <c r="L70" s="132">
        <v>0</v>
      </c>
      <c r="M70" s="132">
        <v>196</v>
      </c>
      <c r="N70" s="132">
        <v>0</v>
      </c>
      <c r="O70" s="132">
        <v>0</v>
      </c>
      <c r="P70" s="132">
        <v>0</v>
      </c>
      <c r="Q70" s="132">
        <v>0</v>
      </c>
      <c r="R70" s="132">
        <v>40</v>
      </c>
      <c r="S70" s="132">
        <v>1</v>
      </c>
      <c r="T70" s="132">
        <v>0</v>
      </c>
      <c r="U70" s="132">
        <v>16</v>
      </c>
      <c r="V70" s="132">
        <v>0</v>
      </c>
      <c r="W70" s="132">
        <v>0</v>
      </c>
      <c r="X70" s="132">
        <v>0</v>
      </c>
      <c r="Y70" s="132">
        <v>0</v>
      </c>
      <c r="Z70" s="132">
        <v>0</v>
      </c>
      <c r="AA70" s="132">
        <v>14</v>
      </c>
      <c r="AB70" s="132">
        <v>0</v>
      </c>
      <c r="AC70" s="132">
        <v>8246</v>
      </c>
      <c r="AD70" s="132">
        <v>0</v>
      </c>
      <c r="AE70" s="132">
        <v>0</v>
      </c>
      <c r="AF70" s="132">
        <v>6</v>
      </c>
      <c r="AG70" s="132">
        <v>100</v>
      </c>
      <c r="AH70" s="132">
        <v>0</v>
      </c>
      <c r="AI70" s="132">
        <v>0</v>
      </c>
      <c r="AJ70" s="132">
        <v>0</v>
      </c>
      <c r="AK70" s="132">
        <v>0</v>
      </c>
      <c r="AL70" s="132">
        <v>16</v>
      </c>
      <c r="AM70" s="132">
        <v>0</v>
      </c>
      <c r="AN70" s="132">
        <v>0</v>
      </c>
      <c r="AO70" s="132">
        <v>1</v>
      </c>
      <c r="AP70" s="135">
        <v>0</v>
      </c>
      <c r="AQ70" s="148">
        <f t="shared" si="8"/>
        <v>8795</v>
      </c>
      <c r="CF70" s="19"/>
      <c r="CG70" s="28"/>
      <c r="CH70" s="25"/>
      <c r="CI70" s="25"/>
      <c r="CJ70" s="19"/>
      <c r="CK70" s="25"/>
      <c r="CL70" s="25"/>
      <c r="CM70" s="25"/>
      <c r="CN70" s="25"/>
      <c r="CO70" s="25"/>
      <c r="CP70" s="26"/>
      <c r="CQ70" s="28"/>
      <c r="CR70" s="25"/>
      <c r="CS70" s="25"/>
      <c r="CT70" s="25"/>
      <c r="CU70" s="27"/>
      <c r="CV70" s="19"/>
      <c r="CW70" s="25"/>
      <c r="CX70" s="25"/>
      <c r="CY70" s="25"/>
      <c r="CZ70" s="25"/>
      <c r="DA70" s="25"/>
      <c r="DB70" s="19"/>
      <c r="DC70" s="25"/>
      <c r="DD70" s="25"/>
      <c r="DE70" s="25"/>
      <c r="DF70" s="25"/>
      <c r="DG70" s="25"/>
      <c r="DH70" s="52"/>
      <c r="DI70" s="50"/>
      <c r="DJ70" s="27"/>
      <c r="DK70" s="52"/>
      <c r="DL70" s="28"/>
      <c r="DM70" s="24">
        <f t="shared" si="9"/>
        <v>8795</v>
      </c>
    </row>
    <row r="71" spans="1:117" ht="16.5" thickBot="1">
      <c r="A71" s="185"/>
      <c r="B71" s="46" t="s">
        <v>38</v>
      </c>
      <c r="C71" s="134">
        <v>0</v>
      </c>
      <c r="D71" s="132">
        <v>0</v>
      </c>
      <c r="E71" s="132">
        <v>0</v>
      </c>
      <c r="F71" s="132">
        <v>0</v>
      </c>
      <c r="G71" s="132">
        <v>0</v>
      </c>
      <c r="H71" s="132">
        <v>0</v>
      </c>
      <c r="I71" s="132">
        <v>0</v>
      </c>
      <c r="J71" s="132">
        <v>0</v>
      </c>
      <c r="K71" s="132">
        <v>0</v>
      </c>
      <c r="L71" s="132">
        <v>0</v>
      </c>
      <c r="M71" s="132">
        <v>0</v>
      </c>
      <c r="N71" s="132">
        <v>0</v>
      </c>
      <c r="O71" s="132">
        <v>0</v>
      </c>
      <c r="P71" s="132">
        <v>0</v>
      </c>
      <c r="Q71" s="132">
        <v>0</v>
      </c>
      <c r="R71" s="132">
        <v>0</v>
      </c>
      <c r="S71" s="132">
        <v>0</v>
      </c>
      <c r="T71" s="132">
        <v>0</v>
      </c>
      <c r="U71" s="132">
        <v>0</v>
      </c>
      <c r="V71" s="132">
        <v>0</v>
      </c>
      <c r="W71" s="132">
        <v>0</v>
      </c>
      <c r="X71" s="132">
        <v>0</v>
      </c>
      <c r="Y71" s="132">
        <v>0</v>
      </c>
      <c r="Z71" s="132">
        <v>0</v>
      </c>
      <c r="AA71" s="132">
        <v>0</v>
      </c>
      <c r="AB71" s="132">
        <v>0</v>
      </c>
      <c r="AC71" s="132">
        <v>0</v>
      </c>
      <c r="AD71" s="132">
        <v>55</v>
      </c>
      <c r="AE71" s="132">
        <v>0</v>
      </c>
      <c r="AF71" s="132">
        <v>0</v>
      </c>
      <c r="AG71" s="132">
        <v>0</v>
      </c>
      <c r="AH71" s="132">
        <v>0</v>
      </c>
      <c r="AI71" s="132">
        <v>0</v>
      </c>
      <c r="AJ71" s="132">
        <v>0</v>
      </c>
      <c r="AK71" s="132">
        <v>0</v>
      </c>
      <c r="AL71" s="132">
        <v>0</v>
      </c>
      <c r="AM71" s="132">
        <v>0</v>
      </c>
      <c r="AN71" s="132">
        <v>0</v>
      </c>
      <c r="AO71" s="132">
        <v>0</v>
      </c>
      <c r="AP71" s="135">
        <v>0</v>
      </c>
      <c r="AQ71" s="148">
        <f t="shared" si="8"/>
        <v>55</v>
      </c>
      <c r="CF71" s="19"/>
      <c r="CG71" s="28"/>
      <c r="CH71" s="25"/>
      <c r="CI71" s="25"/>
      <c r="CJ71" s="19"/>
      <c r="CK71" s="25"/>
      <c r="CL71" s="25"/>
      <c r="CM71" s="25"/>
      <c r="CN71" s="25"/>
      <c r="CO71" s="25"/>
      <c r="CP71" s="26"/>
      <c r="CQ71" s="28"/>
      <c r="CR71" s="25"/>
      <c r="CS71" s="25"/>
      <c r="CT71" s="25"/>
      <c r="CU71" s="27"/>
      <c r="CV71" s="19"/>
      <c r="CW71" s="25"/>
      <c r="CX71" s="25"/>
      <c r="CY71" s="25"/>
      <c r="CZ71" s="25"/>
      <c r="DA71" s="25"/>
      <c r="DB71" s="19"/>
      <c r="DC71" s="25"/>
      <c r="DD71" s="25"/>
      <c r="DE71" s="25"/>
      <c r="DF71" s="25"/>
      <c r="DG71" s="25"/>
      <c r="DH71" s="52"/>
      <c r="DI71" s="50"/>
      <c r="DJ71" s="27"/>
      <c r="DK71" s="52"/>
      <c r="DL71" s="28"/>
      <c r="DM71" s="24">
        <f t="shared" si="9"/>
        <v>55</v>
      </c>
    </row>
    <row r="72" spans="1:117" ht="16.5" thickBot="1">
      <c r="A72" s="185"/>
      <c r="B72" s="46" t="s">
        <v>39</v>
      </c>
      <c r="C72" s="134">
        <v>0</v>
      </c>
      <c r="D72" s="132">
        <v>0</v>
      </c>
      <c r="E72" s="132">
        <v>0</v>
      </c>
      <c r="F72" s="132">
        <v>0</v>
      </c>
      <c r="G72" s="132">
        <v>0</v>
      </c>
      <c r="H72" s="132">
        <v>0</v>
      </c>
      <c r="I72" s="132">
        <v>0</v>
      </c>
      <c r="J72" s="132">
        <v>0</v>
      </c>
      <c r="K72" s="132">
        <v>0</v>
      </c>
      <c r="L72" s="132">
        <v>0</v>
      </c>
      <c r="M72" s="132">
        <v>0</v>
      </c>
      <c r="N72" s="132">
        <v>0</v>
      </c>
      <c r="O72" s="132">
        <v>0</v>
      </c>
      <c r="P72" s="132">
        <v>0</v>
      </c>
      <c r="Q72" s="132">
        <v>0</v>
      </c>
      <c r="R72" s="132">
        <v>0</v>
      </c>
      <c r="S72" s="132">
        <v>0</v>
      </c>
      <c r="T72" s="132">
        <v>0</v>
      </c>
      <c r="U72" s="132">
        <v>0</v>
      </c>
      <c r="V72" s="132">
        <v>0</v>
      </c>
      <c r="W72" s="132">
        <v>0</v>
      </c>
      <c r="X72" s="132">
        <v>0</v>
      </c>
      <c r="Y72" s="132">
        <v>0</v>
      </c>
      <c r="Z72" s="132">
        <v>0</v>
      </c>
      <c r="AA72" s="132">
        <v>0</v>
      </c>
      <c r="AB72" s="132">
        <v>0</v>
      </c>
      <c r="AC72" s="132">
        <v>0</v>
      </c>
      <c r="AD72" s="132">
        <v>0</v>
      </c>
      <c r="AE72" s="132">
        <v>37891</v>
      </c>
      <c r="AF72" s="132">
        <v>334</v>
      </c>
      <c r="AG72" s="132">
        <v>0</v>
      </c>
      <c r="AH72" s="132">
        <v>0</v>
      </c>
      <c r="AI72" s="132">
        <v>0</v>
      </c>
      <c r="AJ72" s="132">
        <v>0</v>
      </c>
      <c r="AK72" s="132">
        <v>0</v>
      </c>
      <c r="AL72" s="132">
        <v>15</v>
      </c>
      <c r="AM72" s="132">
        <v>0</v>
      </c>
      <c r="AN72" s="132">
        <v>0</v>
      </c>
      <c r="AO72" s="132">
        <v>0</v>
      </c>
      <c r="AP72" s="135">
        <v>0</v>
      </c>
      <c r="AQ72" s="148">
        <f t="shared" si="8"/>
        <v>38240</v>
      </c>
      <c r="CF72" s="19"/>
      <c r="CG72" s="28"/>
      <c r="CH72" s="25"/>
      <c r="CI72" s="25"/>
      <c r="CJ72" s="19"/>
      <c r="CK72" s="25"/>
      <c r="CL72" s="25"/>
      <c r="CM72" s="25"/>
      <c r="CN72" s="25"/>
      <c r="CO72" s="25"/>
      <c r="CP72" s="26"/>
      <c r="CQ72" s="28"/>
      <c r="CR72" s="25"/>
      <c r="CS72" s="25"/>
      <c r="CT72" s="25"/>
      <c r="CU72" s="27"/>
      <c r="CV72" s="19"/>
      <c r="CW72" s="25"/>
      <c r="CX72" s="25"/>
      <c r="CY72" s="25"/>
      <c r="CZ72" s="25"/>
      <c r="DA72" s="25"/>
      <c r="DB72" s="19"/>
      <c r="DC72" s="25"/>
      <c r="DD72" s="25"/>
      <c r="DE72" s="25"/>
      <c r="DF72" s="25"/>
      <c r="DG72" s="25"/>
      <c r="DH72" s="52"/>
      <c r="DI72" s="50"/>
      <c r="DJ72" s="27"/>
      <c r="DK72" s="52"/>
      <c r="DL72" s="28"/>
      <c r="DM72" s="24">
        <f t="shared" si="9"/>
        <v>38240</v>
      </c>
    </row>
    <row r="73" spans="1:117" ht="16.5" thickBot="1">
      <c r="A73" s="185"/>
      <c r="B73" s="46" t="s">
        <v>40</v>
      </c>
      <c r="C73" s="134">
        <v>0</v>
      </c>
      <c r="D73" s="132">
        <v>2</v>
      </c>
      <c r="E73" s="132">
        <v>0</v>
      </c>
      <c r="F73" s="132">
        <v>0</v>
      </c>
      <c r="G73" s="132">
        <v>0</v>
      </c>
      <c r="H73" s="132">
        <v>0</v>
      </c>
      <c r="I73" s="132">
        <v>0</v>
      </c>
      <c r="J73" s="132">
        <v>0</v>
      </c>
      <c r="K73" s="132">
        <v>0</v>
      </c>
      <c r="L73" s="132">
        <v>0</v>
      </c>
      <c r="M73" s="132">
        <v>0</v>
      </c>
      <c r="N73" s="132">
        <v>0</v>
      </c>
      <c r="O73" s="132">
        <v>0</v>
      </c>
      <c r="P73" s="132">
        <v>0</v>
      </c>
      <c r="Q73" s="132">
        <v>0</v>
      </c>
      <c r="R73" s="132">
        <v>0</v>
      </c>
      <c r="S73" s="132">
        <v>13</v>
      </c>
      <c r="T73" s="132">
        <v>0</v>
      </c>
      <c r="U73" s="132">
        <v>2</v>
      </c>
      <c r="V73" s="132">
        <v>0</v>
      </c>
      <c r="W73" s="132">
        <v>0</v>
      </c>
      <c r="X73" s="132">
        <v>11</v>
      </c>
      <c r="Y73" s="132">
        <v>0</v>
      </c>
      <c r="Z73" s="132">
        <v>0</v>
      </c>
      <c r="AA73" s="132">
        <v>0</v>
      </c>
      <c r="AB73" s="132">
        <v>0</v>
      </c>
      <c r="AC73" s="132">
        <v>42</v>
      </c>
      <c r="AD73" s="132">
        <v>0</v>
      </c>
      <c r="AE73" s="132">
        <v>254</v>
      </c>
      <c r="AF73" s="132">
        <v>129133</v>
      </c>
      <c r="AG73" s="132">
        <v>369</v>
      </c>
      <c r="AH73" s="132">
        <v>0</v>
      </c>
      <c r="AI73" s="132">
        <v>50</v>
      </c>
      <c r="AJ73" s="132">
        <v>0</v>
      </c>
      <c r="AK73" s="132">
        <v>0</v>
      </c>
      <c r="AL73" s="132">
        <v>877</v>
      </c>
      <c r="AM73" s="132">
        <v>0</v>
      </c>
      <c r="AN73" s="132">
        <v>0</v>
      </c>
      <c r="AO73" s="132">
        <v>158</v>
      </c>
      <c r="AP73" s="135">
        <v>0</v>
      </c>
      <c r="AQ73" s="148">
        <f t="shared" si="8"/>
        <v>130911</v>
      </c>
      <c r="CF73" s="19"/>
      <c r="CG73" s="28"/>
      <c r="CH73" s="25"/>
      <c r="CI73" s="25"/>
      <c r="CJ73" s="19"/>
      <c r="CK73" s="25"/>
      <c r="CL73" s="25"/>
      <c r="CM73" s="25"/>
      <c r="CN73" s="25"/>
      <c r="CO73" s="25"/>
      <c r="CP73" s="26"/>
      <c r="CQ73" s="28"/>
      <c r="CR73" s="25"/>
      <c r="CS73" s="25"/>
      <c r="CT73" s="25"/>
      <c r="CU73" s="27"/>
      <c r="CV73" s="19"/>
      <c r="CW73" s="25"/>
      <c r="CX73" s="25"/>
      <c r="CY73" s="25"/>
      <c r="CZ73" s="25"/>
      <c r="DA73" s="25"/>
      <c r="DB73" s="19"/>
      <c r="DC73" s="25"/>
      <c r="DD73" s="25"/>
      <c r="DE73" s="25"/>
      <c r="DF73" s="25"/>
      <c r="DG73" s="25"/>
      <c r="DH73" s="52"/>
      <c r="DI73" s="50"/>
      <c r="DJ73" s="27"/>
      <c r="DK73" s="52"/>
      <c r="DL73" s="28"/>
      <c r="DM73" s="24">
        <f t="shared" si="9"/>
        <v>130911</v>
      </c>
    </row>
    <row r="74" spans="1:117" ht="16.5" thickBot="1">
      <c r="A74" s="185"/>
      <c r="B74" s="46" t="s">
        <v>41</v>
      </c>
      <c r="C74" s="134">
        <v>0</v>
      </c>
      <c r="D74" s="132">
        <v>0</v>
      </c>
      <c r="E74" s="132">
        <v>0</v>
      </c>
      <c r="F74" s="132">
        <v>0</v>
      </c>
      <c r="G74" s="132">
        <v>0</v>
      </c>
      <c r="H74" s="132">
        <v>2125</v>
      </c>
      <c r="I74" s="132">
        <v>0</v>
      </c>
      <c r="J74" s="132">
        <v>13</v>
      </c>
      <c r="K74" s="132">
        <v>49</v>
      </c>
      <c r="L74" s="132">
        <v>3</v>
      </c>
      <c r="M74" s="132">
        <v>71</v>
      </c>
      <c r="N74" s="132">
        <v>39</v>
      </c>
      <c r="O74" s="132">
        <v>0</v>
      </c>
      <c r="P74" s="132">
        <v>2904</v>
      </c>
      <c r="Q74" s="132">
        <v>685</v>
      </c>
      <c r="R74" s="132">
        <v>15</v>
      </c>
      <c r="S74" s="132">
        <v>103</v>
      </c>
      <c r="T74" s="132">
        <v>408</v>
      </c>
      <c r="U74" s="132">
        <v>176</v>
      </c>
      <c r="V74" s="132">
        <v>384</v>
      </c>
      <c r="W74" s="132">
        <v>13</v>
      </c>
      <c r="X74" s="132">
        <v>242</v>
      </c>
      <c r="Y74" s="132">
        <v>233</v>
      </c>
      <c r="Z74" s="132">
        <v>115</v>
      </c>
      <c r="AA74" s="132">
        <v>1001</v>
      </c>
      <c r="AB74" s="132">
        <v>39</v>
      </c>
      <c r="AC74" s="132">
        <v>405</v>
      </c>
      <c r="AD74" s="132">
        <v>0</v>
      </c>
      <c r="AE74" s="132">
        <v>0</v>
      </c>
      <c r="AF74" s="132">
        <v>1477</v>
      </c>
      <c r="AG74" s="132">
        <v>104313</v>
      </c>
      <c r="AH74" s="132">
        <v>350</v>
      </c>
      <c r="AI74" s="132">
        <v>631</v>
      </c>
      <c r="AJ74" s="132">
        <v>88</v>
      </c>
      <c r="AK74" s="132">
        <v>0</v>
      </c>
      <c r="AL74" s="132">
        <v>3656</v>
      </c>
      <c r="AM74" s="132">
        <v>0</v>
      </c>
      <c r="AN74" s="132">
        <v>87</v>
      </c>
      <c r="AO74" s="132">
        <v>83</v>
      </c>
      <c r="AP74" s="135">
        <v>0</v>
      </c>
      <c r="AQ74" s="148">
        <f t="shared" si="8"/>
        <v>119708</v>
      </c>
      <c r="CF74" s="19"/>
      <c r="CG74" s="28"/>
      <c r="CH74" s="25"/>
      <c r="CI74" s="25"/>
      <c r="CJ74" s="19"/>
      <c r="CK74" s="25"/>
      <c r="CL74" s="25"/>
      <c r="CM74" s="25"/>
      <c r="CN74" s="25"/>
      <c r="CO74" s="25"/>
      <c r="CP74" s="26"/>
      <c r="CQ74" s="28"/>
      <c r="CR74" s="25"/>
      <c r="CS74" s="25"/>
      <c r="CT74" s="25"/>
      <c r="CU74" s="27"/>
      <c r="CV74" s="19"/>
      <c r="CW74" s="25"/>
      <c r="CX74" s="25"/>
      <c r="CY74" s="25"/>
      <c r="CZ74" s="25"/>
      <c r="DA74" s="25"/>
      <c r="DB74" s="19"/>
      <c r="DC74" s="25"/>
      <c r="DD74" s="25"/>
      <c r="DE74" s="25"/>
      <c r="DF74" s="25"/>
      <c r="DG74" s="25"/>
      <c r="DH74" s="52"/>
      <c r="DI74" s="50"/>
      <c r="DJ74" s="27"/>
      <c r="DK74" s="52"/>
      <c r="DL74" s="28"/>
      <c r="DM74" s="24">
        <f t="shared" si="9"/>
        <v>119708</v>
      </c>
    </row>
    <row r="75" spans="1:117" ht="16.5" thickBot="1">
      <c r="A75" s="185"/>
      <c r="B75" s="46" t="s">
        <v>42</v>
      </c>
      <c r="C75" s="134">
        <v>0</v>
      </c>
      <c r="D75" s="132">
        <v>0</v>
      </c>
      <c r="E75" s="132">
        <v>0</v>
      </c>
      <c r="F75" s="132">
        <v>0</v>
      </c>
      <c r="G75" s="132">
        <v>0</v>
      </c>
      <c r="H75" s="132">
        <v>364</v>
      </c>
      <c r="I75" s="132">
        <v>0</v>
      </c>
      <c r="J75" s="132">
        <v>0</v>
      </c>
      <c r="K75" s="132">
        <v>0</v>
      </c>
      <c r="L75" s="132">
        <v>0</v>
      </c>
      <c r="M75" s="132">
        <v>0</v>
      </c>
      <c r="N75" s="132">
        <v>0</v>
      </c>
      <c r="O75" s="132">
        <v>0</v>
      </c>
      <c r="P75" s="132">
        <v>0</v>
      </c>
      <c r="Q75" s="132">
        <v>0</v>
      </c>
      <c r="R75" s="132">
        <v>0</v>
      </c>
      <c r="S75" s="132">
        <v>0</v>
      </c>
      <c r="T75" s="132">
        <v>0</v>
      </c>
      <c r="U75" s="132">
        <v>0</v>
      </c>
      <c r="V75" s="132">
        <v>0</v>
      </c>
      <c r="W75" s="132">
        <v>0</v>
      </c>
      <c r="X75" s="132">
        <v>0</v>
      </c>
      <c r="Y75" s="132">
        <v>0</v>
      </c>
      <c r="Z75" s="132">
        <v>0</v>
      </c>
      <c r="AA75" s="132">
        <v>0</v>
      </c>
      <c r="AB75" s="132">
        <v>0</v>
      </c>
      <c r="AC75" s="132">
        <v>0</v>
      </c>
      <c r="AD75" s="132">
        <v>0</v>
      </c>
      <c r="AE75" s="132">
        <v>0</v>
      </c>
      <c r="AF75" s="132">
        <v>65</v>
      </c>
      <c r="AG75" s="132">
        <v>200</v>
      </c>
      <c r="AH75" s="132">
        <v>32149</v>
      </c>
      <c r="AI75" s="132">
        <v>563</v>
      </c>
      <c r="AJ75" s="132">
        <v>49</v>
      </c>
      <c r="AK75" s="132">
        <v>0</v>
      </c>
      <c r="AL75" s="132">
        <v>139</v>
      </c>
      <c r="AM75" s="132">
        <v>0</v>
      </c>
      <c r="AN75" s="132">
        <v>0</v>
      </c>
      <c r="AO75" s="132">
        <v>316</v>
      </c>
      <c r="AP75" s="135">
        <v>0</v>
      </c>
      <c r="AQ75" s="148">
        <f t="shared" si="8"/>
        <v>33845</v>
      </c>
      <c r="CF75" s="19"/>
      <c r="CG75" s="28"/>
      <c r="CH75" s="25"/>
      <c r="CI75" s="25"/>
      <c r="CJ75" s="19"/>
      <c r="CK75" s="25"/>
      <c r="CL75" s="25"/>
      <c r="CM75" s="25"/>
      <c r="CN75" s="25"/>
      <c r="CO75" s="25"/>
      <c r="CP75" s="26"/>
      <c r="CQ75" s="28"/>
      <c r="CR75" s="25"/>
      <c r="CS75" s="25"/>
      <c r="CT75" s="25"/>
      <c r="CU75" s="27"/>
      <c r="CV75" s="19"/>
      <c r="CW75" s="25"/>
      <c r="CX75" s="25"/>
      <c r="CY75" s="25"/>
      <c r="CZ75" s="25"/>
      <c r="DA75" s="25"/>
      <c r="DB75" s="19"/>
      <c r="DC75" s="25"/>
      <c r="DD75" s="25"/>
      <c r="DE75" s="25"/>
      <c r="DF75" s="25"/>
      <c r="DG75" s="25"/>
      <c r="DH75" s="52"/>
      <c r="DI75" s="50"/>
      <c r="DJ75" s="27"/>
      <c r="DK75" s="52"/>
      <c r="DL75" s="28"/>
      <c r="DM75" s="24">
        <f t="shared" si="9"/>
        <v>33845</v>
      </c>
    </row>
    <row r="76" spans="1:117" ht="16.5" thickBot="1">
      <c r="A76" s="185"/>
      <c r="B76" s="46" t="s">
        <v>43</v>
      </c>
      <c r="C76" s="134">
        <v>0</v>
      </c>
      <c r="D76" s="132">
        <v>0</v>
      </c>
      <c r="E76" s="132">
        <v>0</v>
      </c>
      <c r="F76" s="132">
        <v>0</v>
      </c>
      <c r="G76" s="132">
        <v>0</v>
      </c>
      <c r="H76" s="132">
        <v>0</v>
      </c>
      <c r="I76" s="132">
        <v>0</v>
      </c>
      <c r="J76" s="132">
        <v>0</v>
      </c>
      <c r="K76" s="132">
        <v>0</v>
      </c>
      <c r="L76" s="132">
        <v>0</v>
      </c>
      <c r="M76" s="132">
        <v>0</v>
      </c>
      <c r="N76" s="132">
        <v>0</v>
      </c>
      <c r="O76" s="132">
        <v>0</v>
      </c>
      <c r="P76" s="132">
        <v>0</v>
      </c>
      <c r="Q76" s="132">
        <v>0</v>
      </c>
      <c r="R76" s="132">
        <v>0</v>
      </c>
      <c r="S76" s="132">
        <v>0</v>
      </c>
      <c r="T76" s="132">
        <v>0</v>
      </c>
      <c r="U76" s="132">
        <v>0</v>
      </c>
      <c r="V76" s="132">
        <v>0</v>
      </c>
      <c r="W76" s="132">
        <v>0</v>
      </c>
      <c r="X76" s="132">
        <v>0</v>
      </c>
      <c r="Y76" s="132">
        <v>0</v>
      </c>
      <c r="Z76" s="132">
        <v>0</v>
      </c>
      <c r="AA76" s="132">
        <v>0</v>
      </c>
      <c r="AB76" s="132">
        <v>0</v>
      </c>
      <c r="AC76" s="132">
        <v>0</v>
      </c>
      <c r="AD76" s="132">
        <v>0</v>
      </c>
      <c r="AE76" s="132">
        <v>0</v>
      </c>
      <c r="AF76" s="132">
        <v>512</v>
      </c>
      <c r="AG76" s="132">
        <v>229</v>
      </c>
      <c r="AH76" s="132">
        <v>150</v>
      </c>
      <c r="AI76" s="132">
        <v>68244</v>
      </c>
      <c r="AJ76" s="132">
        <v>0</v>
      </c>
      <c r="AK76" s="132">
        <v>0</v>
      </c>
      <c r="AL76" s="132">
        <v>239</v>
      </c>
      <c r="AM76" s="132">
        <v>0</v>
      </c>
      <c r="AN76" s="132">
        <v>132</v>
      </c>
      <c r="AO76" s="132">
        <v>23</v>
      </c>
      <c r="AP76" s="135">
        <v>0</v>
      </c>
      <c r="AQ76" s="148">
        <f t="shared" si="8"/>
        <v>69529</v>
      </c>
      <c r="CF76" s="19"/>
      <c r="CG76" s="28"/>
      <c r="CH76" s="25"/>
      <c r="CI76" s="25"/>
      <c r="CJ76" s="19"/>
      <c r="CK76" s="25"/>
      <c r="CL76" s="25"/>
      <c r="CM76" s="25"/>
      <c r="CN76" s="25"/>
      <c r="CO76" s="25"/>
      <c r="CP76" s="26"/>
      <c r="CQ76" s="28"/>
      <c r="CR76" s="25"/>
      <c r="CS76" s="25"/>
      <c r="CT76" s="25"/>
      <c r="CU76" s="27"/>
      <c r="CV76" s="19"/>
      <c r="CW76" s="25"/>
      <c r="CX76" s="25"/>
      <c r="CY76" s="25"/>
      <c r="CZ76" s="25"/>
      <c r="DA76" s="25"/>
      <c r="DB76" s="19"/>
      <c r="DC76" s="25"/>
      <c r="DD76" s="25"/>
      <c r="DE76" s="25"/>
      <c r="DF76" s="25"/>
      <c r="DG76" s="25"/>
      <c r="DH76" s="52"/>
      <c r="DI76" s="50"/>
      <c r="DJ76" s="27"/>
      <c r="DK76" s="52"/>
      <c r="DL76" s="28"/>
      <c r="DM76" s="24">
        <f t="shared" si="9"/>
        <v>69529</v>
      </c>
    </row>
    <row r="77" spans="1:117" ht="16.5" thickBot="1">
      <c r="A77" s="185"/>
      <c r="B77" s="46" t="s">
        <v>44</v>
      </c>
      <c r="C77" s="134">
        <v>0</v>
      </c>
      <c r="D77" s="132">
        <v>0</v>
      </c>
      <c r="E77" s="132">
        <v>0</v>
      </c>
      <c r="F77" s="132">
        <v>0</v>
      </c>
      <c r="G77" s="132">
        <v>0</v>
      </c>
      <c r="H77" s="132">
        <v>0</v>
      </c>
      <c r="I77" s="132">
        <v>0</v>
      </c>
      <c r="J77" s="132">
        <v>0</v>
      </c>
      <c r="K77" s="132">
        <v>0</v>
      </c>
      <c r="L77" s="132">
        <v>0</v>
      </c>
      <c r="M77" s="132">
        <v>0</v>
      </c>
      <c r="N77" s="132">
        <v>0</v>
      </c>
      <c r="O77" s="132">
        <v>0</v>
      </c>
      <c r="P77" s="132">
        <v>0</v>
      </c>
      <c r="Q77" s="132">
        <v>0</v>
      </c>
      <c r="R77" s="132">
        <v>0</v>
      </c>
      <c r="S77" s="132">
        <v>0</v>
      </c>
      <c r="T77" s="132">
        <v>0</v>
      </c>
      <c r="U77" s="132">
        <v>0</v>
      </c>
      <c r="V77" s="132">
        <v>0</v>
      </c>
      <c r="W77" s="132">
        <v>0</v>
      </c>
      <c r="X77" s="132">
        <v>0</v>
      </c>
      <c r="Y77" s="132">
        <v>0</v>
      </c>
      <c r="Z77" s="132">
        <v>0</v>
      </c>
      <c r="AA77" s="132">
        <v>0</v>
      </c>
      <c r="AB77" s="132">
        <v>0</v>
      </c>
      <c r="AC77" s="132">
        <v>0</v>
      </c>
      <c r="AD77" s="132">
        <v>0</v>
      </c>
      <c r="AE77" s="132">
        <v>0</v>
      </c>
      <c r="AF77" s="132">
        <v>0</v>
      </c>
      <c r="AG77" s="132">
        <v>165</v>
      </c>
      <c r="AH77" s="132">
        <v>0</v>
      </c>
      <c r="AI77" s="132">
        <v>59</v>
      </c>
      <c r="AJ77" s="132">
        <v>33294</v>
      </c>
      <c r="AK77" s="132">
        <v>0</v>
      </c>
      <c r="AL77" s="132">
        <v>75</v>
      </c>
      <c r="AM77" s="132">
        <v>0</v>
      </c>
      <c r="AN77" s="132">
        <v>8</v>
      </c>
      <c r="AO77" s="132">
        <v>15</v>
      </c>
      <c r="AP77" s="135">
        <v>0</v>
      </c>
      <c r="AQ77" s="148">
        <f t="shared" si="8"/>
        <v>33616</v>
      </c>
      <c r="CF77" s="19"/>
      <c r="CG77" s="28"/>
      <c r="CH77" s="25"/>
      <c r="CI77" s="25"/>
      <c r="CJ77" s="19"/>
      <c r="CK77" s="25"/>
      <c r="CL77" s="25"/>
      <c r="CM77" s="25"/>
      <c r="CN77" s="25"/>
      <c r="CO77" s="25"/>
      <c r="CP77" s="26"/>
      <c r="CQ77" s="28"/>
      <c r="CR77" s="25"/>
      <c r="CS77" s="25"/>
      <c r="CT77" s="25"/>
      <c r="CU77" s="27"/>
      <c r="CV77" s="19"/>
      <c r="CW77" s="25"/>
      <c r="CX77" s="25"/>
      <c r="CY77" s="25"/>
      <c r="CZ77" s="25"/>
      <c r="DA77" s="25"/>
      <c r="DB77" s="19"/>
      <c r="DC77" s="25"/>
      <c r="DD77" s="25"/>
      <c r="DE77" s="25"/>
      <c r="DF77" s="25"/>
      <c r="DG77" s="25"/>
      <c r="DH77" s="52"/>
      <c r="DI77" s="50"/>
      <c r="DJ77" s="27"/>
      <c r="DK77" s="52"/>
      <c r="DL77" s="28"/>
      <c r="DM77" s="24">
        <f t="shared" si="9"/>
        <v>33616</v>
      </c>
    </row>
    <row r="78" spans="1:117" ht="16.5" thickBot="1">
      <c r="A78" s="185"/>
      <c r="B78" s="46" t="s">
        <v>45</v>
      </c>
      <c r="C78" s="134">
        <v>0</v>
      </c>
      <c r="D78" s="132">
        <v>0</v>
      </c>
      <c r="E78" s="132">
        <v>0</v>
      </c>
      <c r="F78" s="132">
        <v>0</v>
      </c>
      <c r="G78" s="132">
        <v>0</v>
      </c>
      <c r="H78" s="132">
        <v>0</v>
      </c>
      <c r="I78" s="132">
        <v>0</v>
      </c>
      <c r="J78" s="132">
        <v>0</v>
      </c>
      <c r="K78" s="132">
        <v>0</v>
      </c>
      <c r="L78" s="132">
        <v>0</v>
      </c>
      <c r="M78" s="132">
        <v>0</v>
      </c>
      <c r="N78" s="132">
        <v>0</v>
      </c>
      <c r="O78" s="132">
        <v>0</v>
      </c>
      <c r="P78" s="132">
        <v>0</v>
      </c>
      <c r="Q78" s="132">
        <v>0</v>
      </c>
      <c r="R78" s="132">
        <v>0</v>
      </c>
      <c r="S78" s="132">
        <v>0</v>
      </c>
      <c r="T78" s="132">
        <v>0</v>
      </c>
      <c r="U78" s="132">
        <v>0</v>
      </c>
      <c r="V78" s="132">
        <v>0</v>
      </c>
      <c r="W78" s="132">
        <v>0</v>
      </c>
      <c r="X78" s="132">
        <v>0</v>
      </c>
      <c r="Y78" s="132">
        <v>0</v>
      </c>
      <c r="Z78" s="132">
        <v>0</v>
      </c>
      <c r="AA78" s="132">
        <v>0</v>
      </c>
      <c r="AB78" s="132">
        <v>0</v>
      </c>
      <c r="AC78" s="132">
        <v>0</v>
      </c>
      <c r="AD78" s="132">
        <v>0</v>
      </c>
      <c r="AE78" s="132">
        <v>0</v>
      </c>
      <c r="AF78" s="132">
        <v>0</v>
      </c>
      <c r="AG78" s="132">
        <v>206</v>
      </c>
      <c r="AH78" s="132">
        <v>0</v>
      </c>
      <c r="AI78" s="132">
        <v>0</v>
      </c>
      <c r="AJ78" s="132">
        <v>0</v>
      </c>
      <c r="AK78" s="132">
        <v>67132</v>
      </c>
      <c r="AL78" s="132">
        <v>261</v>
      </c>
      <c r="AM78" s="132">
        <v>0</v>
      </c>
      <c r="AN78" s="132">
        <v>0</v>
      </c>
      <c r="AO78" s="132">
        <v>0</v>
      </c>
      <c r="AP78" s="135">
        <v>0</v>
      </c>
      <c r="AQ78" s="148">
        <f t="shared" si="8"/>
        <v>67599</v>
      </c>
      <c r="CF78" s="19"/>
      <c r="CG78" s="28"/>
      <c r="CH78" s="25"/>
      <c r="CI78" s="25"/>
      <c r="CJ78" s="19"/>
      <c r="CK78" s="25"/>
      <c r="CL78" s="25"/>
      <c r="CM78" s="25"/>
      <c r="CN78" s="25"/>
      <c r="CO78" s="25"/>
      <c r="CP78" s="26"/>
      <c r="CQ78" s="28"/>
      <c r="CR78" s="25"/>
      <c r="CS78" s="25"/>
      <c r="CT78" s="25"/>
      <c r="CU78" s="27"/>
      <c r="CV78" s="19"/>
      <c r="CW78" s="25"/>
      <c r="CX78" s="25"/>
      <c r="CY78" s="25"/>
      <c r="CZ78" s="25"/>
      <c r="DA78" s="25"/>
      <c r="DB78" s="19"/>
      <c r="DC78" s="25"/>
      <c r="DD78" s="25"/>
      <c r="DE78" s="25"/>
      <c r="DF78" s="25"/>
      <c r="DG78" s="25"/>
      <c r="DH78" s="52"/>
      <c r="DI78" s="50"/>
      <c r="DJ78" s="27"/>
      <c r="DK78" s="52"/>
      <c r="DL78" s="28"/>
      <c r="DM78" s="24">
        <f t="shared" si="9"/>
        <v>67599</v>
      </c>
    </row>
    <row r="79" spans="1:117" ht="16.5" thickBot="1">
      <c r="A79" s="185"/>
      <c r="B79" s="46" t="s">
        <v>46</v>
      </c>
      <c r="C79" s="134">
        <v>4</v>
      </c>
      <c r="D79" s="132">
        <v>0</v>
      </c>
      <c r="E79" s="132">
        <v>0</v>
      </c>
      <c r="F79" s="132">
        <v>0</v>
      </c>
      <c r="G79" s="132">
        <v>0</v>
      </c>
      <c r="H79" s="132">
        <v>0</v>
      </c>
      <c r="I79" s="132">
        <v>0</v>
      </c>
      <c r="J79" s="132">
        <v>0</v>
      </c>
      <c r="K79" s="132">
        <v>7</v>
      </c>
      <c r="L79" s="132">
        <v>0</v>
      </c>
      <c r="M79" s="132">
        <v>1</v>
      </c>
      <c r="N79" s="132">
        <v>0</v>
      </c>
      <c r="O79" s="132">
        <v>46</v>
      </c>
      <c r="P79" s="132">
        <v>0</v>
      </c>
      <c r="Q79" s="132">
        <v>0</v>
      </c>
      <c r="R79" s="132">
        <v>0</v>
      </c>
      <c r="S79" s="132">
        <v>0</v>
      </c>
      <c r="T79" s="132">
        <v>0</v>
      </c>
      <c r="U79" s="132">
        <v>0</v>
      </c>
      <c r="V79" s="132">
        <v>0</v>
      </c>
      <c r="W79" s="132">
        <v>0</v>
      </c>
      <c r="X79" s="132">
        <v>0</v>
      </c>
      <c r="Y79" s="132">
        <v>0</v>
      </c>
      <c r="Z79" s="132">
        <v>0</v>
      </c>
      <c r="AA79" s="132">
        <v>0</v>
      </c>
      <c r="AB79" s="132">
        <v>0</v>
      </c>
      <c r="AC79" s="132">
        <v>3</v>
      </c>
      <c r="AD79" s="132">
        <v>0</v>
      </c>
      <c r="AE79" s="132">
        <v>0</v>
      </c>
      <c r="AF79" s="132">
        <v>1</v>
      </c>
      <c r="AG79" s="132">
        <v>220</v>
      </c>
      <c r="AH79" s="132">
        <v>2</v>
      </c>
      <c r="AI79" s="132">
        <v>8</v>
      </c>
      <c r="AJ79" s="132">
        <v>7</v>
      </c>
      <c r="AK79" s="132">
        <v>8</v>
      </c>
      <c r="AL79" s="132">
        <v>120142</v>
      </c>
      <c r="AM79" s="132">
        <v>0</v>
      </c>
      <c r="AN79" s="132">
        <v>150</v>
      </c>
      <c r="AO79" s="132">
        <v>42</v>
      </c>
      <c r="AP79" s="135">
        <v>0</v>
      </c>
      <c r="AQ79" s="148">
        <f t="shared" si="8"/>
        <v>120641</v>
      </c>
      <c r="CF79" s="19"/>
      <c r="CG79" s="28"/>
      <c r="CH79" s="25"/>
      <c r="CI79" s="25"/>
      <c r="CJ79" s="19"/>
      <c r="CK79" s="25"/>
      <c r="CL79" s="25"/>
      <c r="CM79" s="25"/>
      <c r="CN79" s="25"/>
      <c r="CO79" s="25"/>
      <c r="CP79" s="26"/>
      <c r="CQ79" s="28"/>
      <c r="CR79" s="25"/>
      <c r="CS79" s="25"/>
      <c r="CT79" s="25"/>
      <c r="CU79" s="27"/>
      <c r="CV79" s="19"/>
      <c r="CW79" s="25"/>
      <c r="CX79" s="25"/>
      <c r="CY79" s="25"/>
      <c r="CZ79" s="25"/>
      <c r="DA79" s="25"/>
      <c r="DB79" s="19"/>
      <c r="DC79" s="25"/>
      <c r="DD79" s="25"/>
      <c r="DE79" s="25"/>
      <c r="DF79" s="25"/>
      <c r="DG79" s="25"/>
      <c r="DH79" s="52"/>
      <c r="DI79" s="50"/>
      <c r="DJ79" s="27"/>
      <c r="DK79" s="52"/>
      <c r="DL79" s="28"/>
      <c r="DM79" s="24">
        <f t="shared" si="9"/>
        <v>120641</v>
      </c>
    </row>
    <row r="80" spans="1:117" ht="16.5" thickBot="1">
      <c r="A80" s="185"/>
      <c r="B80" s="46" t="s">
        <v>47</v>
      </c>
      <c r="C80" s="134">
        <v>960</v>
      </c>
      <c r="D80" s="132">
        <v>0</v>
      </c>
      <c r="E80" s="132">
        <v>0</v>
      </c>
      <c r="F80" s="132">
        <v>0</v>
      </c>
      <c r="G80" s="132">
        <v>0</v>
      </c>
      <c r="H80" s="132">
        <v>0</v>
      </c>
      <c r="I80" s="132">
        <v>0</v>
      </c>
      <c r="J80" s="132">
        <v>0</v>
      </c>
      <c r="K80" s="132">
        <v>0</v>
      </c>
      <c r="L80" s="132">
        <v>0</v>
      </c>
      <c r="M80" s="132">
        <v>0</v>
      </c>
      <c r="N80" s="132">
        <v>0</v>
      </c>
      <c r="O80" s="132">
        <v>21</v>
      </c>
      <c r="P80" s="132">
        <v>0</v>
      </c>
      <c r="Q80" s="132">
        <v>17</v>
      </c>
      <c r="R80" s="132">
        <v>0</v>
      </c>
      <c r="S80" s="132">
        <v>0</v>
      </c>
      <c r="T80" s="132">
        <v>0</v>
      </c>
      <c r="U80" s="132">
        <v>0</v>
      </c>
      <c r="V80" s="132">
        <v>0</v>
      </c>
      <c r="W80" s="132">
        <v>0</v>
      </c>
      <c r="X80" s="132">
        <v>0</v>
      </c>
      <c r="Y80" s="132">
        <v>0</v>
      </c>
      <c r="Z80" s="132">
        <v>0</v>
      </c>
      <c r="AA80" s="132">
        <v>0</v>
      </c>
      <c r="AB80" s="132">
        <v>0</v>
      </c>
      <c r="AC80" s="132">
        <v>39</v>
      </c>
      <c r="AD80" s="132">
        <v>0</v>
      </c>
      <c r="AE80" s="132">
        <v>0</v>
      </c>
      <c r="AF80" s="132">
        <v>671</v>
      </c>
      <c r="AG80" s="132">
        <v>0</v>
      </c>
      <c r="AH80" s="132">
        <v>0</v>
      </c>
      <c r="AI80" s="132">
        <v>0</v>
      </c>
      <c r="AJ80" s="132">
        <v>616</v>
      </c>
      <c r="AK80" s="132">
        <v>24</v>
      </c>
      <c r="AL80" s="132">
        <v>7266</v>
      </c>
      <c r="AM80" s="132">
        <v>112825</v>
      </c>
      <c r="AN80" s="132">
        <v>1147</v>
      </c>
      <c r="AO80" s="132">
        <v>4846</v>
      </c>
      <c r="AP80" s="135">
        <v>0</v>
      </c>
      <c r="AQ80" s="148">
        <f t="shared" si="8"/>
        <v>128432</v>
      </c>
      <c r="CF80" s="19"/>
      <c r="CG80" s="28"/>
      <c r="CH80" s="25"/>
      <c r="CI80" s="25"/>
      <c r="CJ80" s="19"/>
      <c r="CK80" s="25"/>
      <c r="CL80" s="25"/>
      <c r="CM80" s="25"/>
      <c r="CN80" s="25"/>
      <c r="CO80" s="25"/>
      <c r="CP80" s="26"/>
      <c r="CQ80" s="28"/>
      <c r="CR80" s="25"/>
      <c r="CS80" s="25"/>
      <c r="CT80" s="25"/>
      <c r="CU80" s="27"/>
      <c r="CV80" s="19"/>
      <c r="CW80" s="25"/>
      <c r="CX80" s="25"/>
      <c r="CY80" s="25"/>
      <c r="CZ80" s="25"/>
      <c r="DA80" s="25"/>
      <c r="DB80" s="19"/>
      <c r="DC80" s="25"/>
      <c r="DD80" s="25"/>
      <c r="DE80" s="25"/>
      <c r="DF80" s="25"/>
      <c r="DG80" s="25"/>
      <c r="DH80" s="52"/>
      <c r="DI80" s="50"/>
      <c r="DJ80" s="27"/>
      <c r="DK80" s="52"/>
      <c r="DL80" s="28"/>
      <c r="DM80" s="24">
        <f t="shared" si="9"/>
        <v>128432</v>
      </c>
    </row>
    <row r="81" spans="1:118" ht="16.5" thickBot="1">
      <c r="A81" s="185"/>
      <c r="B81" s="46" t="s">
        <v>48</v>
      </c>
      <c r="C81" s="134">
        <v>0</v>
      </c>
      <c r="D81" s="132">
        <v>0</v>
      </c>
      <c r="E81" s="132">
        <v>0</v>
      </c>
      <c r="F81" s="132">
        <v>0</v>
      </c>
      <c r="G81" s="132">
        <v>0</v>
      </c>
      <c r="H81" s="132">
        <v>0</v>
      </c>
      <c r="I81" s="132">
        <v>0</v>
      </c>
      <c r="J81" s="132">
        <v>0</v>
      </c>
      <c r="K81" s="132">
        <v>0</v>
      </c>
      <c r="L81" s="132">
        <v>0</v>
      </c>
      <c r="M81" s="132">
        <v>0</v>
      </c>
      <c r="N81" s="132">
        <v>0</v>
      </c>
      <c r="O81" s="132">
        <v>0</v>
      </c>
      <c r="P81" s="132">
        <v>0</v>
      </c>
      <c r="Q81" s="132">
        <v>0</v>
      </c>
      <c r="R81" s="132">
        <v>0</v>
      </c>
      <c r="S81" s="132">
        <v>0</v>
      </c>
      <c r="T81" s="132">
        <v>0</v>
      </c>
      <c r="U81" s="132">
        <v>0</v>
      </c>
      <c r="V81" s="132">
        <v>0</v>
      </c>
      <c r="W81" s="132">
        <v>0</v>
      </c>
      <c r="X81" s="132">
        <v>0</v>
      </c>
      <c r="Y81" s="132">
        <v>0</v>
      </c>
      <c r="Z81" s="132">
        <v>8</v>
      </c>
      <c r="AA81" s="132">
        <v>0</v>
      </c>
      <c r="AB81" s="132">
        <v>0</v>
      </c>
      <c r="AC81" s="132">
        <v>0</v>
      </c>
      <c r="AD81" s="132">
        <v>0</v>
      </c>
      <c r="AE81" s="132">
        <v>0</v>
      </c>
      <c r="AF81" s="132">
        <v>3</v>
      </c>
      <c r="AG81" s="132">
        <v>1028</v>
      </c>
      <c r="AH81" s="132">
        <v>15</v>
      </c>
      <c r="AI81" s="132">
        <v>29</v>
      </c>
      <c r="AJ81" s="132">
        <v>5</v>
      </c>
      <c r="AK81" s="132">
        <v>0</v>
      </c>
      <c r="AL81" s="132">
        <v>91</v>
      </c>
      <c r="AM81" s="132">
        <v>0</v>
      </c>
      <c r="AN81" s="132">
        <v>92976</v>
      </c>
      <c r="AO81" s="132">
        <v>57</v>
      </c>
      <c r="AP81" s="135">
        <v>0</v>
      </c>
      <c r="AQ81" s="148">
        <f t="shared" si="8"/>
        <v>94212</v>
      </c>
      <c r="AR81" s="54"/>
      <c r="CF81" s="19"/>
      <c r="CG81" s="28"/>
      <c r="CH81" s="25"/>
      <c r="CI81" s="25"/>
      <c r="CJ81" s="19"/>
      <c r="CK81" s="25"/>
      <c r="CL81" s="25"/>
      <c r="CM81" s="33"/>
      <c r="CN81" s="33"/>
      <c r="CO81" s="25"/>
      <c r="CP81" s="26"/>
      <c r="CQ81" s="28"/>
      <c r="CR81" s="25"/>
      <c r="CS81" s="25"/>
      <c r="CT81" s="25"/>
      <c r="CU81" s="27"/>
      <c r="CV81" s="19"/>
      <c r="CW81" s="25"/>
      <c r="CX81" s="25"/>
      <c r="CY81" s="25"/>
      <c r="CZ81" s="25"/>
      <c r="DA81" s="25"/>
      <c r="DB81" s="19"/>
      <c r="DC81" s="25"/>
      <c r="DD81" s="25"/>
      <c r="DE81" s="25"/>
      <c r="DF81" s="25"/>
      <c r="DG81" s="25"/>
      <c r="DH81" s="52"/>
      <c r="DI81" s="50"/>
      <c r="DJ81" s="27"/>
      <c r="DK81" s="52"/>
      <c r="DL81" s="28"/>
      <c r="DM81" s="24">
        <f t="shared" si="9"/>
        <v>94212</v>
      </c>
    </row>
    <row r="82" spans="1:118" ht="16.5" thickBot="1">
      <c r="A82" s="185"/>
      <c r="B82" s="46" t="s">
        <v>49</v>
      </c>
      <c r="C82" s="134">
        <v>0</v>
      </c>
      <c r="D82" s="132">
        <v>0</v>
      </c>
      <c r="E82" s="132">
        <v>0</v>
      </c>
      <c r="F82" s="132">
        <v>0</v>
      </c>
      <c r="G82" s="132">
        <v>0</v>
      </c>
      <c r="H82" s="132">
        <v>0</v>
      </c>
      <c r="I82" s="132">
        <v>0</v>
      </c>
      <c r="J82" s="132">
        <v>0</v>
      </c>
      <c r="K82" s="132">
        <v>0</v>
      </c>
      <c r="L82" s="132">
        <v>0</v>
      </c>
      <c r="M82" s="132">
        <v>0</v>
      </c>
      <c r="N82" s="132">
        <v>0</v>
      </c>
      <c r="O82" s="132">
        <v>33</v>
      </c>
      <c r="P82" s="132">
        <v>0</v>
      </c>
      <c r="Q82" s="132">
        <v>0</v>
      </c>
      <c r="R82" s="132">
        <v>0</v>
      </c>
      <c r="S82" s="132">
        <v>0</v>
      </c>
      <c r="T82" s="132">
        <v>0</v>
      </c>
      <c r="U82" s="132">
        <v>0</v>
      </c>
      <c r="V82" s="132">
        <v>0</v>
      </c>
      <c r="W82" s="132">
        <v>0</v>
      </c>
      <c r="X82" s="132">
        <v>0</v>
      </c>
      <c r="Y82" s="132">
        <v>0</v>
      </c>
      <c r="Z82" s="132">
        <v>0</v>
      </c>
      <c r="AA82" s="132">
        <v>0</v>
      </c>
      <c r="AB82" s="132">
        <v>0</v>
      </c>
      <c r="AC82" s="132">
        <v>0</v>
      </c>
      <c r="AD82" s="132">
        <v>0</v>
      </c>
      <c r="AE82" s="132">
        <v>0</v>
      </c>
      <c r="AF82" s="132">
        <v>0</v>
      </c>
      <c r="AG82" s="132">
        <v>22</v>
      </c>
      <c r="AH82" s="132">
        <v>165</v>
      </c>
      <c r="AI82" s="132">
        <v>0</v>
      </c>
      <c r="AJ82" s="132">
        <v>4</v>
      </c>
      <c r="AK82" s="132">
        <v>0</v>
      </c>
      <c r="AL82" s="132">
        <v>133</v>
      </c>
      <c r="AM82" s="132">
        <v>0</v>
      </c>
      <c r="AN82" s="132">
        <v>0</v>
      </c>
      <c r="AO82" s="132">
        <v>18585</v>
      </c>
      <c r="AP82" s="135">
        <v>0</v>
      </c>
      <c r="AQ82" s="148">
        <f t="shared" si="8"/>
        <v>18942</v>
      </c>
      <c r="CF82" s="19"/>
      <c r="CG82" s="28"/>
      <c r="CH82" s="25"/>
      <c r="CI82" s="25"/>
      <c r="CJ82" s="19"/>
      <c r="CK82" s="25"/>
      <c r="CL82" s="25"/>
      <c r="CM82" s="25"/>
      <c r="CN82" s="25"/>
      <c r="CO82" s="25"/>
      <c r="CP82" s="26"/>
      <c r="CQ82" s="28"/>
      <c r="CR82" s="25"/>
      <c r="CS82" s="25"/>
      <c r="CT82" s="25"/>
      <c r="CU82" s="27"/>
      <c r="CV82" s="19"/>
      <c r="CW82" s="25"/>
      <c r="CX82" s="25"/>
      <c r="CY82" s="25"/>
      <c r="CZ82" s="25"/>
      <c r="DA82" s="25"/>
      <c r="DB82" s="19"/>
      <c r="DC82" s="25"/>
      <c r="DD82" s="25"/>
      <c r="DE82" s="25"/>
      <c r="DF82" s="25"/>
      <c r="DG82" s="25"/>
      <c r="DH82" s="52"/>
      <c r="DI82" s="50"/>
      <c r="DJ82" s="27"/>
      <c r="DK82" s="52"/>
      <c r="DL82" s="28"/>
      <c r="DM82" s="24">
        <f t="shared" si="9"/>
        <v>18942</v>
      </c>
    </row>
    <row r="83" spans="1:118" ht="16.5" thickBot="1">
      <c r="A83" s="185"/>
      <c r="B83" s="46" t="s">
        <v>50</v>
      </c>
      <c r="C83" s="145">
        <v>0</v>
      </c>
      <c r="D83" s="146">
        <v>0</v>
      </c>
      <c r="E83" s="146">
        <v>0</v>
      </c>
      <c r="F83" s="146">
        <v>0</v>
      </c>
      <c r="G83" s="146">
        <v>0</v>
      </c>
      <c r="H83" s="146">
        <v>0</v>
      </c>
      <c r="I83" s="146">
        <v>0</v>
      </c>
      <c r="J83" s="146">
        <v>0</v>
      </c>
      <c r="K83" s="146">
        <v>0</v>
      </c>
      <c r="L83" s="146">
        <v>0</v>
      </c>
      <c r="M83" s="146">
        <v>0</v>
      </c>
      <c r="N83" s="146">
        <v>0</v>
      </c>
      <c r="O83" s="146">
        <v>0</v>
      </c>
      <c r="P83" s="146">
        <v>0</v>
      </c>
      <c r="Q83" s="146">
        <v>0</v>
      </c>
      <c r="R83" s="146">
        <v>0</v>
      </c>
      <c r="S83" s="146">
        <v>0</v>
      </c>
      <c r="T83" s="146">
        <v>0</v>
      </c>
      <c r="U83" s="146">
        <v>0</v>
      </c>
      <c r="V83" s="146">
        <v>0</v>
      </c>
      <c r="W83" s="146">
        <v>0</v>
      </c>
      <c r="X83" s="146">
        <v>0</v>
      </c>
      <c r="Y83" s="146">
        <v>0</v>
      </c>
      <c r="Z83" s="146">
        <v>0</v>
      </c>
      <c r="AA83" s="146">
        <v>0</v>
      </c>
      <c r="AB83" s="146">
        <v>0</v>
      </c>
      <c r="AC83" s="146">
        <v>0</v>
      </c>
      <c r="AD83" s="146">
        <v>0</v>
      </c>
      <c r="AE83" s="146">
        <v>0</v>
      </c>
      <c r="AF83" s="146">
        <v>0</v>
      </c>
      <c r="AG83" s="146">
        <v>0</v>
      </c>
      <c r="AH83" s="146">
        <v>0</v>
      </c>
      <c r="AI83" s="146">
        <v>0</v>
      </c>
      <c r="AJ83" s="146">
        <v>0</v>
      </c>
      <c r="AK83" s="146">
        <v>0</v>
      </c>
      <c r="AL83" s="146">
        <v>0</v>
      </c>
      <c r="AM83" s="146">
        <v>0</v>
      </c>
      <c r="AN83" s="146">
        <v>0</v>
      </c>
      <c r="AO83" s="146">
        <v>0</v>
      </c>
      <c r="AP83" s="147">
        <v>0</v>
      </c>
      <c r="AQ83" s="148">
        <f t="shared" si="8"/>
        <v>0</v>
      </c>
      <c r="CF83" s="19"/>
      <c r="CG83" s="28"/>
      <c r="CH83" s="25"/>
      <c r="CI83" s="25"/>
      <c r="CJ83" s="19"/>
      <c r="CK83" s="25"/>
      <c r="CL83" s="25"/>
      <c r="CM83" s="25"/>
      <c r="CN83" s="25"/>
      <c r="CO83" s="25"/>
      <c r="CP83" s="26"/>
      <c r="CQ83" s="34"/>
      <c r="CR83" s="35"/>
      <c r="CS83" s="35"/>
      <c r="CT83" s="35"/>
      <c r="CU83" s="36"/>
      <c r="CV83" s="19"/>
      <c r="CW83" s="25"/>
      <c r="CX83" s="25"/>
      <c r="CY83" s="25"/>
      <c r="CZ83" s="25"/>
      <c r="DA83" s="25"/>
      <c r="DB83" s="19"/>
      <c r="DC83" s="25"/>
      <c r="DD83" s="25"/>
      <c r="DE83" s="25"/>
      <c r="DF83" s="25"/>
      <c r="DG83" s="25"/>
      <c r="DH83" s="55"/>
      <c r="DI83" s="50"/>
      <c r="DJ83" s="27"/>
      <c r="DK83" s="52"/>
      <c r="DL83" s="28"/>
      <c r="DM83" s="24">
        <f t="shared" si="9"/>
        <v>0</v>
      </c>
    </row>
    <row r="84" spans="1:118" s="45" customFormat="1" ht="16.5" thickBot="1">
      <c r="A84" s="186"/>
      <c r="B84" s="39" t="s">
        <v>51</v>
      </c>
      <c r="C84" s="67">
        <f>SUM(C44:C83)</f>
        <v>173796</v>
      </c>
      <c r="D84" s="67">
        <f t="shared" ref="D84:AP84" si="10">SUM(D44:D83)</f>
        <v>11007</v>
      </c>
      <c r="E84" s="67">
        <f t="shared" si="10"/>
        <v>249</v>
      </c>
      <c r="F84" s="67">
        <f t="shared" si="10"/>
        <v>2188</v>
      </c>
      <c r="G84" s="67">
        <f t="shared" si="10"/>
        <v>28364</v>
      </c>
      <c r="H84" s="67">
        <f t="shared" si="10"/>
        <v>171800</v>
      </c>
      <c r="I84" s="67">
        <f t="shared" si="10"/>
        <v>3900</v>
      </c>
      <c r="J84" s="67">
        <f t="shared" si="10"/>
        <v>11348</v>
      </c>
      <c r="K84" s="67">
        <f t="shared" si="10"/>
        <v>37976</v>
      </c>
      <c r="L84" s="67">
        <f t="shared" si="10"/>
        <v>6230</v>
      </c>
      <c r="M84" s="67">
        <f t="shared" si="10"/>
        <v>5068</v>
      </c>
      <c r="N84" s="67">
        <f t="shared" si="10"/>
        <v>6079</v>
      </c>
      <c r="O84" s="67">
        <f t="shared" si="10"/>
        <v>3729</v>
      </c>
      <c r="P84" s="67">
        <f t="shared" si="10"/>
        <v>15921</v>
      </c>
      <c r="Q84" s="67">
        <f t="shared" si="10"/>
        <v>59005</v>
      </c>
      <c r="R84" s="67">
        <f t="shared" si="10"/>
        <v>8201</v>
      </c>
      <c r="S84" s="67">
        <f t="shared" si="10"/>
        <v>37318</v>
      </c>
      <c r="T84" s="67">
        <f t="shared" si="10"/>
        <v>20793</v>
      </c>
      <c r="U84" s="67">
        <f t="shared" si="10"/>
        <v>18526</v>
      </c>
      <c r="V84" s="67">
        <f t="shared" si="10"/>
        <v>3673</v>
      </c>
      <c r="W84" s="67">
        <f t="shared" si="10"/>
        <v>83</v>
      </c>
      <c r="X84" s="67">
        <f t="shared" si="10"/>
        <v>31374</v>
      </c>
      <c r="Y84" s="67">
        <f t="shared" si="10"/>
        <v>5446</v>
      </c>
      <c r="Z84" s="67">
        <f t="shared" si="10"/>
        <v>984</v>
      </c>
      <c r="AA84" s="67">
        <f t="shared" si="10"/>
        <v>33692</v>
      </c>
      <c r="AB84" s="67">
        <f t="shared" si="10"/>
        <v>6025</v>
      </c>
      <c r="AC84" s="67">
        <f t="shared" si="10"/>
        <v>10094</v>
      </c>
      <c r="AD84" s="67">
        <f t="shared" si="10"/>
        <v>55</v>
      </c>
      <c r="AE84" s="67">
        <f t="shared" si="10"/>
        <v>39003</v>
      </c>
      <c r="AF84" s="67">
        <f t="shared" si="10"/>
        <v>132415</v>
      </c>
      <c r="AG84" s="67">
        <f t="shared" si="10"/>
        <v>114137</v>
      </c>
      <c r="AH84" s="67">
        <f t="shared" si="10"/>
        <v>33277</v>
      </c>
      <c r="AI84" s="67">
        <f t="shared" si="10"/>
        <v>69595</v>
      </c>
      <c r="AJ84" s="67">
        <f t="shared" si="10"/>
        <v>34063</v>
      </c>
      <c r="AK84" s="67">
        <f t="shared" si="10"/>
        <v>67164</v>
      </c>
      <c r="AL84" s="67">
        <f t="shared" si="10"/>
        <v>141193</v>
      </c>
      <c r="AM84" s="67">
        <f t="shared" si="10"/>
        <v>112825</v>
      </c>
      <c r="AN84" s="67">
        <f t="shared" si="10"/>
        <v>94519</v>
      </c>
      <c r="AO84" s="67">
        <f t="shared" si="10"/>
        <v>24145</v>
      </c>
      <c r="AP84" s="67">
        <f t="shared" si="10"/>
        <v>0</v>
      </c>
      <c r="AQ84" s="47">
        <f t="shared" ref="AQ84" si="11">SUM(C84:AP84)</f>
        <v>1575260</v>
      </c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12"/>
      <c r="CG84" s="40"/>
      <c r="CH84" s="40"/>
      <c r="CI84" s="40"/>
      <c r="CJ84" s="6"/>
      <c r="CK84" s="40"/>
      <c r="CL84" s="40"/>
      <c r="CM84" s="40"/>
      <c r="CN84" s="40"/>
      <c r="CO84" s="40"/>
      <c r="CP84" s="6"/>
      <c r="CQ84" s="29"/>
      <c r="CR84" s="29"/>
      <c r="CS84" s="29"/>
      <c r="CT84" s="29"/>
      <c r="CU84" s="29"/>
      <c r="CV84" s="6"/>
      <c r="CW84" s="40"/>
      <c r="CX84" s="40"/>
      <c r="CY84" s="40"/>
      <c r="CZ84" s="40"/>
      <c r="DA84" s="40"/>
      <c r="DB84" s="6"/>
      <c r="DC84" s="40"/>
      <c r="DD84" s="40"/>
      <c r="DE84" s="40"/>
      <c r="DF84" s="40"/>
      <c r="DG84" s="40"/>
      <c r="DH84" s="55"/>
      <c r="DI84" s="6"/>
      <c r="DJ84" s="6"/>
      <c r="DK84" s="6"/>
      <c r="DL84" s="39"/>
      <c r="DM84" s="24">
        <f t="shared" si="9"/>
        <v>1575260</v>
      </c>
    </row>
    <row r="85" spans="1:118" ht="16.5" thickBot="1">
      <c r="A85" s="187" t="s">
        <v>2</v>
      </c>
      <c r="B85" s="6" t="s">
        <v>52</v>
      </c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56"/>
      <c r="AR85" s="57">
        <v>8704</v>
      </c>
      <c r="AS85" s="58">
        <v>6315</v>
      </c>
      <c r="AT85" s="58">
        <v>0</v>
      </c>
      <c r="AU85" s="58">
        <v>273</v>
      </c>
      <c r="AV85" s="58">
        <v>2465</v>
      </c>
      <c r="AW85" s="58">
        <v>10218</v>
      </c>
      <c r="AX85" s="58">
        <v>425</v>
      </c>
      <c r="AY85" s="58">
        <v>1202</v>
      </c>
      <c r="AZ85" s="58">
        <v>3832</v>
      </c>
      <c r="BA85" s="58">
        <v>944</v>
      </c>
      <c r="BB85" s="58">
        <v>280</v>
      </c>
      <c r="BC85" s="58">
        <v>858</v>
      </c>
      <c r="BD85" s="58">
        <v>705</v>
      </c>
      <c r="BE85" s="58">
        <v>160</v>
      </c>
      <c r="BF85" s="58">
        <v>12199</v>
      </c>
      <c r="BG85" s="58">
        <v>413</v>
      </c>
      <c r="BH85" s="58">
        <v>3499</v>
      </c>
      <c r="BI85" s="58">
        <v>1296</v>
      </c>
      <c r="BJ85" s="58">
        <v>2534</v>
      </c>
      <c r="BK85" s="58">
        <v>565</v>
      </c>
      <c r="BL85" s="58">
        <v>14</v>
      </c>
      <c r="BM85" s="58">
        <v>4498</v>
      </c>
      <c r="BN85" s="58">
        <v>237</v>
      </c>
      <c r="BO85" s="58">
        <v>195</v>
      </c>
      <c r="BP85" s="58">
        <v>924</v>
      </c>
      <c r="BQ85" s="58">
        <v>2470</v>
      </c>
      <c r="BR85" s="58">
        <v>1027</v>
      </c>
      <c r="BS85" s="58">
        <v>2</v>
      </c>
      <c r="BT85" s="58">
        <v>7737</v>
      </c>
      <c r="BU85" s="58">
        <v>17128</v>
      </c>
      <c r="BV85" s="58">
        <v>19633</v>
      </c>
      <c r="BW85" s="58">
        <v>7838</v>
      </c>
      <c r="BX85" s="58">
        <v>10976</v>
      </c>
      <c r="BY85" s="58">
        <v>4275</v>
      </c>
      <c r="BZ85" s="58">
        <v>15146</v>
      </c>
      <c r="CA85" s="58">
        <v>15389</v>
      </c>
      <c r="CB85" s="58">
        <v>77082</v>
      </c>
      <c r="CC85" s="58">
        <v>66097</v>
      </c>
      <c r="CD85" s="58">
        <v>5005</v>
      </c>
      <c r="CE85" s="149"/>
      <c r="CF85" s="93">
        <f>SUM(AR85:CE85)</f>
        <v>312560</v>
      </c>
      <c r="CG85" s="25"/>
      <c r="CH85" s="25"/>
      <c r="CI85" s="25"/>
      <c r="CJ85" s="12"/>
      <c r="CK85" s="25"/>
      <c r="CL85" s="25"/>
      <c r="CM85" s="25"/>
      <c r="CN85" s="25"/>
      <c r="CO85" s="25"/>
      <c r="CP85" s="26"/>
      <c r="CQ85" s="20"/>
      <c r="CR85" s="15"/>
      <c r="CS85" s="15"/>
      <c r="CT85" s="15"/>
      <c r="CU85" s="18"/>
      <c r="CV85" s="19"/>
      <c r="CW85" s="28"/>
      <c r="CX85" s="25"/>
      <c r="CY85" s="25"/>
      <c r="CZ85" s="25"/>
      <c r="DA85" s="25"/>
      <c r="DB85" s="19"/>
      <c r="DC85" s="25"/>
      <c r="DD85" s="25"/>
      <c r="DE85" s="25"/>
      <c r="DF85" s="25"/>
      <c r="DG85" s="25"/>
      <c r="DH85" s="52"/>
      <c r="DI85" s="19"/>
      <c r="DJ85" s="27"/>
      <c r="DK85" s="52"/>
      <c r="DL85" s="28"/>
      <c r="DM85" s="24">
        <f>CF85</f>
        <v>312560</v>
      </c>
    </row>
    <row r="86" spans="1:118" ht="16.5" thickBot="1">
      <c r="A86" s="188"/>
      <c r="B86" s="6" t="s">
        <v>53</v>
      </c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59"/>
      <c r="AR86" s="150">
        <v>106060</v>
      </c>
      <c r="AS86" s="17">
        <v>3473</v>
      </c>
      <c r="AT86" s="17">
        <v>0</v>
      </c>
      <c r="AU86" s="17">
        <v>630</v>
      </c>
      <c r="AV86" s="17">
        <v>18508</v>
      </c>
      <c r="AW86" s="17">
        <v>43461</v>
      </c>
      <c r="AX86" s="17">
        <v>2814</v>
      </c>
      <c r="AY86" s="17">
        <v>1889</v>
      </c>
      <c r="AZ86" s="17">
        <v>6874</v>
      </c>
      <c r="BA86" s="17">
        <v>896</v>
      </c>
      <c r="BB86" s="17">
        <v>1598</v>
      </c>
      <c r="BC86" s="17">
        <v>1285</v>
      </c>
      <c r="BD86" s="17">
        <v>869</v>
      </c>
      <c r="BE86" s="17">
        <v>-307</v>
      </c>
      <c r="BF86" s="17">
        <v>9273</v>
      </c>
      <c r="BG86" s="17">
        <v>310</v>
      </c>
      <c r="BH86" s="17">
        <v>12601</v>
      </c>
      <c r="BI86" s="17">
        <v>5326</v>
      </c>
      <c r="BJ86" s="17">
        <v>3207</v>
      </c>
      <c r="BK86" s="17">
        <v>276</v>
      </c>
      <c r="BL86" s="17">
        <v>8</v>
      </c>
      <c r="BM86" s="17">
        <v>6733</v>
      </c>
      <c r="BN86" s="17">
        <v>231</v>
      </c>
      <c r="BO86" s="17">
        <v>406</v>
      </c>
      <c r="BP86" s="17">
        <v>5243</v>
      </c>
      <c r="BQ86" s="17">
        <v>572</v>
      </c>
      <c r="BR86" s="17">
        <v>2987</v>
      </c>
      <c r="BS86" s="17">
        <v>10</v>
      </c>
      <c r="BT86" s="17">
        <v>13001</v>
      </c>
      <c r="BU86" s="17">
        <v>36969</v>
      </c>
      <c r="BV86" s="17">
        <v>56099</v>
      </c>
      <c r="BW86" s="17">
        <v>13049</v>
      </c>
      <c r="BX86" s="17">
        <v>24628</v>
      </c>
      <c r="BY86" s="17">
        <v>16841</v>
      </c>
      <c r="BZ86" s="17">
        <v>30781</v>
      </c>
      <c r="CA86" s="17">
        <v>86773</v>
      </c>
      <c r="CB86" s="17">
        <v>13111</v>
      </c>
      <c r="CC86" s="17">
        <v>15555</v>
      </c>
      <c r="CD86" s="17">
        <v>8309</v>
      </c>
      <c r="CE86" s="151"/>
      <c r="CF86" s="93">
        <f>SUM(AR86:CE86)</f>
        <v>550349</v>
      </c>
      <c r="CG86" s="60"/>
      <c r="CH86" s="25"/>
      <c r="CI86" s="60"/>
      <c r="CJ86" s="19"/>
      <c r="CK86" s="60"/>
      <c r="CL86" s="60"/>
      <c r="CM86" s="60"/>
      <c r="CN86" s="60"/>
      <c r="CO86" s="60"/>
      <c r="CP86" s="26"/>
      <c r="CQ86" s="28"/>
      <c r="CR86" s="25"/>
      <c r="CS86" s="25"/>
      <c r="CT86" s="25"/>
      <c r="CU86" s="27"/>
      <c r="CV86" s="19"/>
      <c r="CW86" s="28"/>
      <c r="CX86" s="25"/>
      <c r="CY86" s="25"/>
      <c r="CZ86" s="25"/>
      <c r="DA86" s="25"/>
      <c r="DB86" s="19"/>
      <c r="DC86" s="25"/>
      <c r="DD86" s="25"/>
      <c r="DE86" s="25"/>
      <c r="DF86" s="25"/>
      <c r="DG86" s="25"/>
      <c r="DH86" s="52"/>
      <c r="DI86" s="19"/>
      <c r="DJ86" s="27"/>
      <c r="DK86" s="52"/>
      <c r="DL86" s="28"/>
      <c r="DM86" s="24">
        <f>CF86</f>
        <v>550349</v>
      </c>
    </row>
    <row r="87" spans="1:118" ht="16.5" thickBot="1">
      <c r="A87" s="188"/>
      <c r="B87" s="6" t="s">
        <v>64</v>
      </c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61"/>
      <c r="AR87" s="62">
        <v>77</v>
      </c>
      <c r="AS87" s="63">
        <v>170</v>
      </c>
      <c r="AT87" s="64">
        <v>0</v>
      </c>
      <c r="AU87" s="63">
        <v>49</v>
      </c>
      <c r="AV87" s="63">
        <v>767</v>
      </c>
      <c r="AW87" s="63">
        <v>2433</v>
      </c>
      <c r="AX87" s="63">
        <v>65</v>
      </c>
      <c r="AY87" s="63">
        <v>168</v>
      </c>
      <c r="AZ87" s="63">
        <v>270</v>
      </c>
      <c r="BA87" s="63">
        <v>30</v>
      </c>
      <c r="BB87" s="63">
        <v>45</v>
      </c>
      <c r="BC87" s="63">
        <v>27</v>
      </c>
      <c r="BD87" s="63">
        <v>38</v>
      </c>
      <c r="BE87" s="63">
        <v>13</v>
      </c>
      <c r="BF87" s="63">
        <v>137</v>
      </c>
      <c r="BG87" s="63">
        <v>55</v>
      </c>
      <c r="BH87" s="63">
        <v>312</v>
      </c>
      <c r="BI87" s="63">
        <v>21</v>
      </c>
      <c r="BJ87" s="63">
        <v>410</v>
      </c>
      <c r="BK87" s="63">
        <v>24</v>
      </c>
      <c r="BL87" s="63">
        <v>9</v>
      </c>
      <c r="BM87" s="63">
        <v>80</v>
      </c>
      <c r="BN87" s="63">
        <v>25</v>
      </c>
      <c r="BO87" s="63">
        <v>24</v>
      </c>
      <c r="BP87" s="63">
        <v>79</v>
      </c>
      <c r="BQ87" s="63">
        <v>27</v>
      </c>
      <c r="BR87" s="63">
        <v>66</v>
      </c>
      <c r="BS87" s="63">
        <v>7</v>
      </c>
      <c r="BT87" s="63">
        <v>357</v>
      </c>
      <c r="BU87" s="63">
        <v>487</v>
      </c>
      <c r="BV87" s="63">
        <v>1264</v>
      </c>
      <c r="BW87" s="63">
        <v>288</v>
      </c>
      <c r="BX87" s="63">
        <v>690</v>
      </c>
      <c r="BY87" s="63">
        <v>182</v>
      </c>
      <c r="BZ87" s="63">
        <v>941</v>
      </c>
      <c r="CA87" s="63">
        <v>670</v>
      </c>
      <c r="CB87" s="63">
        <v>437</v>
      </c>
      <c r="CC87" s="63">
        <v>164</v>
      </c>
      <c r="CD87" s="63">
        <v>233</v>
      </c>
      <c r="CE87" s="147"/>
      <c r="CF87" s="160">
        <f>SUM(AR87:CE87)</f>
        <v>11141</v>
      </c>
      <c r="CG87" s="60"/>
      <c r="CH87" s="25"/>
      <c r="CI87" s="25"/>
      <c r="CJ87" s="19"/>
      <c r="CK87" s="25"/>
      <c r="CL87" s="25"/>
      <c r="CM87" s="25"/>
      <c r="CN87" s="25"/>
      <c r="CO87" s="25"/>
      <c r="CP87" s="26"/>
      <c r="CQ87" s="34"/>
      <c r="CR87" s="35"/>
      <c r="CS87" s="35"/>
      <c r="CT87" s="35"/>
      <c r="CU87" s="36"/>
      <c r="CV87" s="65"/>
      <c r="CW87" s="28"/>
      <c r="CX87" s="25"/>
      <c r="CY87" s="25"/>
      <c r="CZ87" s="25"/>
      <c r="DA87" s="25"/>
      <c r="DB87" s="19"/>
      <c r="DC87" s="25"/>
      <c r="DD87" s="25"/>
      <c r="DE87" s="25"/>
      <c r="DF87" s="25"/>
      <c r="DG87" s="25"/>
      <c r="DH87" s="52"/>
      <c r="DI87" s="19"/>
      <c r="DJ87" s="27"/>
      <c r="DK87" s="52"/>
      <c r="DL87" s="28"/>
      <c r="DM87" s="24">
        <f>CF87</f>
        <v>11141</v>
      </c>
    </row>
    <row r="88" spans="1:118" s="45" customFormat="1" ht="16.5" thickBot="1">
      <c r="A88" s="189"/>
      <c r="B88" s="6" t="s">
        <v>51</v>
      </c>
      <c r="C88" s="39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159"/>
      <c r="AR88" s="67">
        <f>SUM(AR85:AR87)</f>
        <v>114841</v>
      </c>
      <c r="AS88" s="67">
        <f t="shared" ref="AS88:CD88" si="12">SUM(AS85:AS87)</f>
        <v>9958</v>
      </c>
      <c r="AT88" s="67">
        <f t="shared" si="12"/>
        <v>0</v>
      </c>
      <c r="AU88" s="67">
        <f t="shared" si="12"/>
        <v>952</v>
      </c>
      <c r="AV88" s="67">
        <f t="shared" si="12"/>
        <v>21740</v>
      </c>
      <c r="AW88" s="67">
        <f t="shared" si="12"/>
        <v>56112</v>
      </c>
      <c r="AX88" s="67">
        <f t="shared" si="12"/>
        <v>3304</v>
      </c>
      <c r="AY88" s="67">
        <f t="shared" si="12"/>
        <v>3259</v>
      </c>
      <c r="AZ88" s="67">
        <f t="shared" si="12"/>
        <v>10976</v>
      </c>
      <c r="BA88" s="67">
        <f t="shared" si="12"/>
        <v>1870</v>
      </c>
      <c r="BB88" s="67">
        <f t="shared" si="12"/>
        <v>1923</v>
      </c>
      <c r="BC88" s="67">
        <f t="shared" si="12"/>
        <v>2170</v>
      </c>
      <c r="BD88" s="67">
        <f t="shared" si="12"/>
        <v>1612</v>
      </c>
      <c r="BE88" s="67">
        <f t="shared" si="12"/>
        <v>-134</v>
      </c>
      <c r="BF88" s="67">
        <f t="shared" si="12"/>
        <v>21609</v>
      </c>
      <c r="BG88" s="67">
        <f t="shared" si="12"/>
        <v>778</v>
      </c>
      <c r="BH88" s="67">
        <f t="shared" si="12"/>
        <v>16412</v>
      </c>
      <c r="BI88" s="67">
        <f t="shared" si="12"/>
        <v>6643</v>
      </c>
      <c r="BJ88" s="67">
        <f t="shared" si="12"/>
        <v>6151</v>
      </c>
      <c r="BK88" s="67">
        <f t="shared" si="12"/>
        <v>865</v>
      </c>
      <c r="BL88" s="67">
        <f t="shared" si="12"/>
        <v>31</v>
      </c>
      <c r="BM88" s="67">
        <f t="shared" si="12"/>
        <v>11311</v>
      </c>
      <c r="BN88" s="67">
        <f t="shared" si="12"/>
        <v>493</v>
      </c>
      <c r="BO88" s="67">
        <f t="shared" si="12"/>
        <v>625</v>
      </c>
      <c r="BP88" s="67">
        <f t="shared" si="12"/>
        <v>6246</v>
      </c>
      <c r="BQ88" s="67">
        <f t="shared" si="12"/>
        <v>3069</v>
      </c>
      <c r="BR88" s="67">
        <f t="shared" si="12"/>
        <v>4080</v>
      </c>
      <c r="BS88" s="67">
        <f t="shared" si="12"/>
        <v>19</v>
      </c>
      <c r="BT88" s="67">
        <f t="shared" si="12"/>
        <v>21095</v>
      </c>
      <c r="BU88" s="67">
        <f t="shared" si="12"/>
        <v>54584</v>
      </c>
      <c r="BV88" s="67">
        <f t="shared" si="12"/>
        <v>76996</v>
      </c>
      <c r="BW88" s="67">
        <f t="shared" si="12"/>
        <v>21175</v>
      </c>
      <c r="BX88" s="67">
        <f t="shared" si="12"/>
        <v>36294</v>
      </c>
      <c r="BY88" s="67">
        <f t="shared" si="12"/>
        <v>21298</v>
      </c>
      <c r="BZ88" s="67">
        <f t="shared" si="12"/>
        <v>46868</v>
      </c>
      <c r="CA88" s="67">
        <f t="shared" si="12"/>
        <v>102832</v>
      </c>
      <c r="CB88" s="67">
        <f t="shared" si="12"/>
        <v>90630</v>
      </c>
      <c r="CC88" s="67">
        <f t="shared" si="12"/>
        <v>81816</v>
      </c>
      <c r="CD88" s="67">
        <f t="shared" si="12"/>
        <v>13547</v>
      </c>
      <c r="CE88" s="67"/>
      <c r="CF88" s="156">
        <f>SUM(AR88:CE88)</f>
        <v>874050</v>
      </c>
      <c r="CG88" s="39"/>
      <c r="CH88" s="40"/>
      <c r="CI88" s="41"/>
      <c r="CJ88" s="6"/>
      <c r="CK88" s="39"/>
      <c r="CL88" s="40"/>
      <c r="CM88" s="40"/>
      <c r="CN88" s="40"/>
      <c r="CO88" s="40"/>
      <c r="CP88" s="6"/>
      <c r="CQ88" s="29"/>
      <c r="CR88" s="29"/>
      <c r="CS88" s="29"/>
      <c r="CT88" s="29"/>
      <c r="CU88" s="29"/>
      <c r="CV88" s="6"/>
      <c r="CW88" s="40"/>
      <c r="CX88" s="40"/>
      <c r="CY88" s="40"/>
      <c r="CZ88" s="40"/>
      <c r="DA88" s="40"/>
      <c r="DB88" s="6"/>
      <c r="DC88" s="40"/>
      <c r="DD88" s="40"/>
      <c r="DE88" s="40"/>
      <c r="DF88" s="40"/>
      <c r="DG88" s="40"/>
      <c r="DH88" s="68"/>
      <c r="DI88" s="6"/>
      <c r="DJ88" s="6"/>
      <c r="DK88" s="12"/>
      <c r="DL88" s="39"/>
      <c r="DM88" s="24">
        <f>CF88</f>
        <v>874050</v>
      </c>
    </row>
    <row r="89" spans="1:118" s="45" customFormat="1" ht="16.5" thickBot="1">
      <c r="A89" s="166" t="s">
        <v>65</v>
      </c>
      <c r="B89" s="39" t="s">
        <v>55</v>
      </c>
      <c r="C89" s="20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2"/>
      <c r="AR89" s="60"/>
      <c r="AS89" s="60"/>
      <c r="AT89" s="60"/>
      <c r="AU89" s="60"/>
      <c r="AV89" s="60"/>
      <c r="AW89" s="60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/>
      <c r="BK89" s="25"/>
      <c r="BL89" s="25"/>
      <c r="BM89" s="25"/>
      <c r="BN89" s="25"/>
      <c r="BO89" s="25"/>
      <c r="BP89" s="25"/>
      <c r="BQ89" s="25"/>
      <c r="BR89" s="25"/>
      <c r="BS89" s="25"/>
      <c r="BT89" s="25"/>
      <c r="BU89" s="25"/>
      <c r="BV89" s="25"/>
      <c r="BW89" s="25"/>
      <c r="BX89" s="60"/>
      <c r="BY89" s="25"/>
      <c r="BZ89" s="25"/>
      <c r="CA89" s="25"/>
      <c r="CB89" s="25"/>
      <c r="CC89" s="25"/>
      <c r="CD89" s="25"/>
      <c r="CE89" s="25"/>
      <c r="CF89" s="69"/>
      <c r="CG89" s="70"/>
      <c r="CH89" s="164">
        <v>231012</v>
      </c>
      <c r="CI89" s="71"/>
      <c r="CJ89" s="72">
        <f t="shared" ref="CJ89:CJ94" si="13">SUM(CG89:CI89)</f>
        <v>231012</v>
      </c>
      <c r="CK89" s="73">
        <v>16160</v>
      </c>
      <c r="CL89" s="74">
        <v>12507</v>
      </c>
      <c r="CM89" s="74">
        <v>3774</v>
      </c>
      <c r="CN89" s="74"/>
      <c r="CO89" s="75"/>
      <c r="CP89" s="6">
        <f>SUM(CK89:CO89)</f>
        <v>32441</v>
      </c>
      <c r="CQ89" s="20"/>
      <c r="CR89" s="15"/>
      <c r="CS89" s="15"/>
      <c r="CT89" s="15"/>
      <c r="CU89" s="18"/>
      <c r="CV89" s="29"/>
      <c r="CW89" s="28"/>
      <c r="CX89" s="25"/>
      <c r="CY89" s="25"/>
      <c r="CZ89" s="25"/>
      <c r="DA89" s="25"/>
      <c r="DB89" s="19"/>
      <c r="DC89" s="25"/>
      <c r="DD89" s="25"/>
      <c r="DE89" s="25"/>
      <c r="DF89" s="25"/>
      <c r="DG89" s="25"/>
      <c r="DH89" s="52"/>
      <c r="DI89" s="19"/>
      <c r="DJ89" s="25"/>
      <c r="DK89" s="76">
        <v>2557</v>
      </c>
      <c r="DL89" s="25"/>
      <c r="DM89" s="24">
        <f t="shared" ref="DM89:DM94" si="14">DK89+CP89+CJ89+AQ89</f>
        <v>266010</v>
      </c>
      <c r="DN89" s="77"/>
    </row>
    <row r="90" spans="1:118" s="45" customFormat="1" ht="16.5" thickBot="1">
      <c r="A90" s="178"/>
      <c r="B90" s="39" t="s">
        <v>56</v>
      </c>
      <c r="C90" s="28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19"/>
      <c r="AR90" s="60"/>
      <c r="AS90" s="60"/>
      <c r="AT90" s="60"/>
      <c r="AU90" s="60"/>
      <c r="AV90" s="60"/>
      <c r="AW90" s="60"/>
      <c r="AX90" s="60"/>
      <c r="AY90" s="60"/>
      <c r="AZ90" s="60"/>
      <c r="BA90" s="60"/>
      <c r="BB90" s="60"/>
      <c r="BC90" s="60"/>
      <c r="BD90" s="60"/>
      <c r="BE90" s="60"/>
      <c r="BF90" s="60"/>
      <c r="BG90" s="60"/>
      <c r="BH90" s="60"/>
      <c r="BI90" s="60"/>
      <c r="BJ90" s="60"/>
      <c r="BK90" s="60"/>
      <c r="BL90" s="60"/>
      <c r="BM90" s="60"/>
      <c r="BN90" s="60"/>
      <c r="BO90" s="60"/>
      <c r="BP90" s="60"/>
      <c r="BQ90" s="60"/>
      <c r="BR90" s="60"/>
      <c r="BS90" s="60"/>
      <c r="BT90" s="60"/>
      <c r="BU90" s="60"/>
      <c r="BV90" s="60"/>
      <c r="BW90" s="60"/>
      <c r="BX90" s="60"/>
      <c r="BY90" s="60"/>
      <c r="BZ90" s="60"/>
      <c r="CA90" s="60"/>
      <c r="CB90" s="60"/>
      <c r="CC90" s="60"/>
      <c r="CD90" s="60"/>
      <c r="CE90" s="25"/>
      <c r="CF90" s="78"/>
      <c r="CG90" s="31"/>
      <c r="CH90" s="164">
        <v>30781</v>
      </c>
      <c r="CI90" s="79"/>
      <c r="CJ90" s="72">
        <f t="shared" si="13"/>
        <v>30781</v>
      </c>
      <c r="CK90" s="80">
        <v>22983</v>
      </c>
      <c r="CL90" s="32">
        <v>16889</v>
      </c>
      <c r="CM90" s="32">
        <v>17940</v>
      </c>
      <c r="CN90" s="32">
        <v>8096</v>
      </c>
      <c r="CO90" s="81">
        <v>6</v>
      </c>
      <c r="CP90" s="6">
        <f t="shared" ref="CP90:CP93" si="15">SUM(CK90:CO90)</f>
        <v>65914</v>
      </c>
      <c r="CQ90" s="28"/>
      <c r="CR90" s="25"/>
      <c r="CS90" s="25"/>
      <c r="CT90" s="25"/>
      <c r="CU90" s="27"/>
      <c r="CV90" s="29"/>
      <c r="CW90" s="28"/>
      <c r="CX90" s="25"/>
      <c r="CY90" s="25"/>
      <c r="CZ90" s="25"/>
      <c r="DA90" s="25"/>
      <c r="DB90" s="19"/>
      <c r="DC90" s="25"/>
      <c r="DD90" s="25"/>
      <c r="DE90" s="25"/>
      <c r="DF90" s="25"/>
      <c r="DG90" s="25"/>
      <c r="DH90" s="52"/>
      <c r="DI90" s="19"/>
      <c r="DJ90" s="25"/>
      <c r="DK90" s="82">
        <v>1967</v>
      </c>
      <c r="DL90" s="25"/>
      <c r="DM90" s="24">
        <f t="shared" si="14"/>
        <v>98662</v>
      </c>
      <c r="DN90" s="77"/>
    </row>
    <row r="91" spans="1:118" s="45" customFormat="1" ht="16.5" thickBot="1">
      <c r="A91" s="178"/>
      <c r="B91" s="39" t="s">
        <v>57</v>
      </c>
      <c r="C91" s="134">
        <v>1447</v>
      </c>
      <c r="D91" s="132">
        <v>495</v>
      </c>
      <c r="E91" s="132">
        <v>41</v>
      </c>
      <c r="F91" s="132">
        <v>14</v>
      </c>
      <c r="G91" s="132">
        <v>497</v>
      </c>
      <c r="H91" s="132">
        <v>5085</v>
      </c>
      <c r="I91" s="132">
        <v>9241</v>
      </c>
      <c r="J91" s="132">
        <v>1197</v>
      </c>
      <c r="K91" s="132">
        <v>2239</v>
      </c>
      <c r="L91" s="132">
        <v>826</v>
      </c>
      <c r="M91" s="132">
        <v>389</v>
      </c>
      <c r="N91" s="132">
        <v>152</v>
      </c>
      <c r="O91" s="132">
        <v>107</v>
      </c>
      <c r="P91" s="132">
        <v>16845</v>
      </c>
      <c r="Q91" s="132">
        <v>2531</v>
      </c>
      <c r="R91" s="132">
        <v>684</v>
      </c>
      <c r="S91" s="132">
        <v>4348</v>
      </c>
      <c r="T91" s="132">
        <v>662</v>
      </c>
      <c r="U91" s="132">
        <v>941</v>
      </c>
      <c r="V91" s="132">
        <v>2327</v>
      </c>
      <c r="W91" s="132">
        <v>241</v>
      </c>
      <c r="X91" s="132">
        <v>762</v>
      </c>
      <c r="Y91" s="132">
        <v>394</v>
      </c>
      <c r="Z91" s="132">
        <v>270</v>
      </c>
      <c r="AA91" s="132">
        <v>3219</v>
      </c>
      <c r="AB91" s="132">
        <v>351</v>
      </c>
      <c r="AC91" s="132">
        <v>2076</v>
      </c>
      <c r="AD91" s="132">
        <v>0</v>
      </c>
      <c r="AE91" s="132">
        <v>3964</v>
      </c>
      <c r="AF91" s="132">
        <v>18157</v>
      </c>
      <c r="AG91" s="132">
        <v>1726</v>
      </c>
      <c r="AH91" s="132">
        <v>2462</v>
      </c>
      <c r="AI91" s="132">
        <v>4790</v>
      </c>
      <c r="AJ91" s="132">
        <v>5095</v>
      </c>
      <c r="AK91" s="132">
        <v>4147</v>
      </c>
      <c r="AL91" s="132">
        <v>13587</v>
      </c>
      <c r="AM91" s="132">
        <v>0</v>
      </c>
      <c r="AN91" s="132">
        <v>1394</v>
      </c>
      <c r="AO91" s="132">
        <v>1268</v>
      </c>
      <c r="AP91" s="158">
        <v>0</v>
      </c>
      <c r="AQ91" s="156">
        <f>SUM(C91:AP91)</f>
        <v>113971</v>
      </c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M91" s="33"/>
      <c r="BN91" s="33"/>
      <c r="BO91" s="33"/>
      <c r="BP91" s="33"/>
      <c r="BQ91" s="33"/>
      <c r="BR91" s="33"/>
      <c r="BS91" s="33"/>
      <c r="BT91" s="33"/>
      <c r="BU91" s="33"/>
      <c r="BV91" s="33"/>
      <c r="BW91" s="33"/>
      <c r="BX91" s="33"/>
      <c r="BY91" s="33"/>
      <c r="BZ91" s="33"/>
      <c r="CA91" s="33"/>
      <c r="CB91" s="33"/>
      <c r="CC91" s="33"/>
      <c r="CD91" s="33"/>
      <c r="CE91" s="33"/>
      <c r="CF91" s="78"/>
      <c r="CG91" s="31"/>
      <c r="CH91" s="164">
        <v>16611</v>
      </c>
      <c r="CI91" s="79">
        <v>11141</v>
      </c>
      <c r="CJ91" s="72">
        <f t="shared" si="13"/>
        <v>27752</v>
      </c>
      <c r="CK91" s="80">
        <v>12506</v>
      </c>
      <c r="CL91" s="32">
        <v>3800</v>
      </c>
      <c r="CM91" s="32">
        <v>3919</v>
      </c>
      <c r="CN91" s="32"/>
      <c r="CO91" s="81"/>
      <c r="CP91" s="6">
        <f t="shared" si="15"/>
        <v>20225</v>
      </c>
      <c r="CQ91" s="28"/>
      <c r="CR91" s="25"/>
      <c r="CS91" s="25"/>
      <c r="CT91" s="25"/>
      <c r="CU91" s="27"/>
      <c r="CV91" s="29"/>
      <c r="CW91" s="28"/>
      <c r="CX91" s="25"/>
      <c r="CY91" s="25"/>
      <c r="CZ91" s="25"/>
      <c r="DA91" s="25"/>
      <c r="DB91" s="19"/>
      <c r="DC91" s="25"/>
      <c r="DD91" s="25"/>
      <c r="DE91" s="25"/>
      <c r="DF91" s="25"/>
      <c r="DG91" s="25"/>
      <c r="DH91" s="52"/>
      <c r="DI91" s="19"/>
      <c r="DJ91" s="25"/>
      <c r="DK91" s="82">
        <v>2220</v>
      </c>
      <c r="DL91" s="25"/>
      <c r="DM91" s="24">
        <f t="shared" si="14"/>
        <v>164168</v>
      </c>
      <c r="DN91" s="77"/>
    </row>
    <row r="92" spans="1:118" s="45" customFormat="1" ht="16.5" thickBot="1">
      <c r="A92" s="178"/>
      <c r="B92" s="39" t="s">
        <v>58</v>
      </c>
      <c r="C92" s="28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159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25"/>
      <c r="BV92" s="25"/>
      <c r="BW92" s="25"/>
      <c r="BX92" s="25"/>
      <c r="BY92" s="25"/>
      <c r="BZ92" s="25"/>
      <c r="CA92" s="25"/>
      <c r="CB92" s="25"/>
      <c r="CC92" s="25"/>
      <c r="CD92" s="25"/>
      <c r="CE92" s="25"/>
      <c r="CF92" s="19"/>
      <c r="CG92" s="83">
        <v>312560</v>
      </c>
      <c r="CH92" s="164">
        <v>271945</v>
      </c>
      <c r="CI92" s="79"/>
      <c r="CJ92" s="72">
        <f t="shared" si="13"/>
        <v>584505</v>
      </c>
      <c r="CK92" s="80">
        <v>4138</v>
      </c>
      <c r="CL92" s="32">
        <v>27731</v>
      </c>
      <c r="CM92" s="32"/>
      <c r="CN92" s="32">
        <v>1970</v>
      </c>
      <c r="CO92" s="81">
        <v>9</v>
      </c>
      <c r="CP92" s="6">
        <f t="shared" si="15"/>
        <v>33848</v>
      </c>
      <c r="CQ92" s="28"/>
      <c r="CR92" s="25"/>
      <c r="CS92" s="25"/>
      <c r="CT92" s="25"/>
      <c r="CU92" s="27">
        <f>CU105-CU93</f>
        <v>5439</v>
      </c>
      <c r="CV92" s="29"/>
      <c r="CW92" s="28"/>
      <c r="CX92" s="25"/>
      <c r="CY92" s="25"/>
      <c r="CZ92" s="25"/>
      <c r="DA92" s="25"/>
      <c r="DB92" s="19"/>
      <c r="DC92" s="25"/>
      <c r="DD92" s="25"/>
      <c r="DE92" s="25"/>
      <c r="DF92" s="25"/>
      <c r="DG92" s="25"/>
      <c r="DH92" s="52"/>
      <c r="DI92" s="19"/>
      <c r="DJ92" s="25"/>
      <c r="DK92" s="82"/>
      <c r="DL92" s="25"/>
      <c r="DM92" s="24">
        <f t="shared" si="14"/>
        <v>618353</v>
      </c>
      <c r="DN92" s="77"/>
    </row>
    <row r="93" spans="1:118" s="45" customFormat="1" ht="16.5" thickBot="1">
      <c r="A93" s="178"/>
      <c r="B93" s="39" t="s">
        <v>59</v>
      </c>
      <c r="C93" s="34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66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25"/>
      <c r="BV93" s="25"/>
      <c r="BW93" s="25"/>
      <c r="BX93" s="25"/>
      <c r="BY93" s="25"/>
      <c r="BZ93" s="25"/>
      <c r="CA93" s="25"/>
      <c r="CB93" s="25"/>
      <c r="CC93" s="25"/>
      <c r="CD93" s="25"/>
      <c r="CE93" s="25"/>
      <c r="CF93" s="65"/>
      <c r="CG93" s="84"/>
      <c r="CH93" s="164">
        <v>0</v>
      </c>
      <c r="CI93" s="86"/>
      <c r="CJ93" s="26">
        <f t="shared" si="13"/>
        <v>0</v>
      </c>
      <c r="CK93" s="87"/>
      <c r="CL93" s="85">
        <v>21</v>
      </c>
      <c r="CM93" s="85"/>
      <c r="CN93" s="85">
        <v>32</v>
      </c>
      <c r="CO93" s="88"/>
      <c r="CP93" s="6">
        <f t="shared" si="15"/>
        <v>53</v>
      </c>
      <c r="CQ93" s="34"/>
      <c r="CR93" s="35"/>
      <c r="CS93" s="35"/>
      <c r="CT93" s="35"/>
      <c r="CU93" s="36">
        <v>3288</v>
      </c>
      <c r="CV93" s="29"/>
      <c r="CW93" s="28"/>
      <c r="CX93" s="25"/>
      <c r="CY93" s="25"/>
      <c r="CZ93" s="25"/>
      <c r="DA93" s="25"/>
      <c r="DB93" s="19"/>
      <c r="DC93" s="25"/>
      <c r="DD93" s="25"/>
      <c r="DE93" s="25"/>
      <c r="DF93" s="25"/>
      <c r="DG93" s="25"/>
      <c r="DH93" s="52"/>
      <c r="DI93" s="19"/>
      <c r="DJ93" s="25"/>
      <c r="DK93" s="89"/>
      <c r="DL93" s="25"/>
      <c r="DM93" s="44">
        <f t="shared" si="14"/>
        <v>53</v>
      </c>
      <c r="DN93" s="77"/>
    </row>
    <row r="94" spans="1:118" s="45" customFormat="1" ht="16.5" thickBot="1">
      <c r="A94" s="179"/>
      <c r="B94" s="41" t="s">
        <v>51</v>
      </c>
      <c r="C94" s="38">
        <f>SUM(C91:C93)</f>
        <v>1447</v>
      </c>
      <c r="D94" s="38">
        <f t="shared" ref="D94:AQ94" si="16">SUM(D91:D93)</f>
        <v>495</v>
      </c>
      <c r="E94" s="38">
        <f t="shared" si="16"/>
        <v>41</v>
      </c>
      <c r="F94" s="38">
        <f t="shared" si="16"/>
        <v>14</v>
      </c>
      <c r="G94" s="38">
        <f t="shared" si="16"/>
        <v>497</v>
      </c>
      <c r="H94" s="38">
        <f t="shared" si="16"/>
        <v>5085</v>
      </c>
      <c r="I94" s="38">
        <f t="shared" si="16"/>
        <v>9241</v>
      </c>
      <c r="J94" s="38">
        <f t="shared" si="16"/>
        <v>1197</v>
      </c>
      <c r="K94" s="38">
        <f t="shared" si="16"/>
        <v>2239</v>
      </c>
      <c r="L94" s="38">
        <f t="shared" si="16"/>
        <v>826</v>
      </c>
      <c r="M94" s="38">
        <f t="shared" si="16"/>
        <v>389</v>
      </c>
      <c r="N94" s="38">
        <f t="shared" si="16"/>
        <v>152</v>
      </c>
      <c r="O94" s="38">
        <f t="shared" si="16"/>
        <v>107</v>
      </c>
      <c r="P94" s="38">
        <f t="shared" si="16"/>
        <v>16845</v>
      </c>
      <c r="Q94" s="38">
        <f t="shared" si="16"/>
        <v>2531</v>
      </c>
      <c r="R94" s="38">
        <f t="shared" si="16"/>
        <v>684</v>
      </c>
      <c r="S94" s="38">
        <f t="shared" si="16"/>
        <v>4348</v>
      </c>
      <c r="T94" s="38">
        <f t="shared" si="16"/>
        <v>662</v>
      </c>
      <c r="U94" s="38">
        <f t="shared" si="16"/>
        <v>941</v>
      </c>
      <c r="V94" s="38">
        <f t="shared" si="16"/>
        <v>2327</v>
      </c>
      <c r="W94" s="38">
        <f t="shared" si="16"/>
        <v>241</v>
      </c>
      <c r="X94" s="38">
        <f t="shared" si="16"/>
        <v>762</v>
      </c>
      <c r="Y94" s="38">
        <f t="shared" si="16"/>
        <v>394</v>
      </c>
      <c r="Z94" s="38">
        <f t="shared" si="16"/>
        <v>270</v>
      </c>
      <c r="AA94" s="38">
        <f t="shared" si="16"/>
        <v>3219</v>
      </c>
      <c r="AB94" s="38">
        <f t="shared" si="16"/>
        <v>351</v>
      </c>
      <c r="AC94" s="38">
        <f t="shared" si="16"/>
        <v>2076</v>
      </c>
      <c r="AD94" s="38">
        <f t="shared" si="16"/>
        <v>0</v>
      </c>
      <c r="AE94" s="38">
        <f t="shared" si="16"/>
        <v>3964</v>
      </c>
      <c r="AF94" s="38">
        <f t="shared" si="16"/>
        <v>18157</v>
      </c>
      <c r="AG94" s="38">
        <f t="shared" si="16"/>
        <v>1726</v>
      </c>
      <c r="AH94" s="38">
        <f t="shared" si="16"/>
        <v>2462</v>
      </c>
      <c r="AI94" s="38">
        <f t="shared" si="16"/>
        <v>4790</v>
      </c>
      <c r="AJ94" s="38">
        <f t="shared" si="16"/>
        <v>5095</v>
      </c>
      <c r="AK94" s="38">
        <f t="shared" si="16"/>
        <v>4147</v>
      </c>
      <c r="AL94" s="38">
        <f t="shared" si="16"/>
        <v>13587</v>
      </c>
      <c r="AM94" s="38">
        <f t="shared" si="16"/>
        <v>0</v>
      </c>
      <c r="AN94" s="38">
        <f t="shared" si="16"/>
        <v>1394</v>
      </c>
      <c r="AO94" s="38">
        <f t="shared" si="16"/>
        <v>1268</v>
      </c>
      <c r="AP94" s="38">
        <f t="shared" si="16"/>
        <v>0</v>
      </c>
      <c r="AQ94" s="67">
        <f t="shared" si="16"/>
        <v>113971</v>
      </c>
      <c r="AR94" s="40"/>
      <c r="AS94" s="40"/>
      <c r="AT94" s="40"/>
      <c r="AU94" s="40"/>
      <c r="AV94" s="40"/>
      <c r="AW94" s="40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40"/>
      <c r="BJ94" s="40"/>
      <c r="BK94" s="40"/>
      <c r="BL94" s="40"/>
      <c r="BM94" s="40"/>
      <c r="BN94" s="40"/>
      <c r="BO94" s="40"/>
      <c r="BP94" s="40"/>
      <c r="BQ94" s="40"/>
      <c r="BR94" s="40"/>
      <c r="BS94" s="40"/>
      <c r="BT94" s="40"/>
      <c r="BU94" s="40"/>
      <c r="BV94" s="40"/>
      <c r="BW94" s="40"/>
      <c r="BX94" s="40"/>
      <c r="BY94" s="40"/>
      <c r="BZ94" s="40"/>
      <c r="CA94" s="40"/>
      <c r="CB94" s="40"/>
      <c r="CC94" s="40"/>
      <c r="CD94" s="40"/>
      <c r="CE94" s="40"/>
      <c r="CF94" s="65"/>
      <c r="CG94" s="90">
        <f>SUM(CG92:CG93)</f>
        <v>312560</v>
      </c>
      <c r="CH94" s="90">
        <f>SUM(CH89:CH93)</f>
        <v>550349</v>
      </c>
      <c r="CI94" s="90">
        <f>SUM(CI89:CI93)</f>
        <v>11141</v>
      </c>
      <c r="CJ94" s="6">
        <f t="shared" si="13"/>
        <v>874050</v>
      </c>
      <c r="CK94" s="91">
        <f>SUM(CK89:CK93)</f>
        <v>55787</v>
      </c>
      <c r="CL94" s="91">
        <f t="shared" ref="CL94:CO94" si="17">SUM(CL89:CL93)</f>
        <v>60948</v>
      </c>
      <c r="CM94" s="91">
        <f t="shared" si="17"/>
        <v>25633</v>
      </c>
      <c r="CN94" s="91">
        <f t="shared" si="17"/>
        <v>10098</v>
      </c>
      <c r="CO94" s="91">
        <f t="shared" si="17"/>
        <v>15</v>
      </c>
      <c r="CP94" s="91">
        <f t="shared" ref="CP94" si="18">SUM(CP89:CP93)</f>
        <v>152481</v>
      </c>
      <c r="CQ94" s="29"/>
      <c r="CR94" s="29"/>
      <c r="CS94" s="29"/>
      <c r="CT94" s="29"/>
      <c r="CU94" s="29"/>
      <c r="CV94" s="6"/>
      <c r="CW94" s="40"/>
      <c r="CX94" s="40"/>
      <c r="CY94" s="40"/>
      <c r="CZ94" s="40"/>
      <c r="DA94" s="40"/>
      <c r="DB94" s="6"/>
      <c r="DC94" s="40"/>
      <c r="DD94" s="40"/>
      <c r="DE94" s="40"/>
      <c r="DF94" s="40"/>
      <c r="DG94" s="40"/>
      <c r="DH94" s="68"/>
      <c r="DI94" s="6"/>
      <c r="DJ94" s="40"/>
      <c r="DK94" s="12">
        <f>SUM(DK89:DK93)</f>
        <v>6744</v>
      </c>
      <c r="DL94" s="40"/>
      <c r="DM94" s="24">
        <f t="shared" si="14"/>
        <v>1147246</v>
      </c>
    </row>
    <row r="95" spans="1:118" ht="16.5" thickBot="1">
      <c r="A95" s="166" t="s">
        <v>4</v>
      </c>
      <c r="B95" s="6" t="s">
        <v>55</v>
      </c>
      <c r="C95" s="28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12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5"/>
      <c r="BW95" s="25"/>
      <c r="BX95" s="25"/>
      <c r="BY95" s="25"/>
      <c r="BZ95" s="25"/>
      <c r="CA95" s="25"/>
      <c r="CB95" s="25"/>
      <c r="CC95" s="25"/>
      <c r="CD95" s="25"/>
      <c r="CE95" s="25"/>
      <c r="CF95" s="19"/>
      <c r="CG95" s="92"/>
      <c r="CH95" s="60"/>
      <c r="CI95" s="25"/>
      <c r="CJ95" s="19"/>
      <c r="CK95" s="29">
        <f>CJ89+CP89+DK89-CK94-CK116</f>
        <v>192896</v>
      </c>
      <c r="CL95" s="29"/>
      <c r="CM95" s="29"/>
      <c r="CN95" s="29"/>
      <c r="CO95" s="29"/>
      <c r="CP95" s="26">
        <f>SUM(CK95:CO95)</f>
        <v>192896</v>
      </c>
      <c r="CQ95" s="73">
        <v>1142</v>
      </c>
      <c r="CR95" s="74">
        <v>2191</v>
      </c>
      <c r="CS95" s="74">
        <v>60</v>
      </c>
      <c r="CT95" s="74">
        <v>2534</v>
      </c>
      <c r="CU95" s="75"/>
      <c r="CV95" s="50">
        <f>SUM(CQ95:CU95)</f>
        <v>5927</v>
      </c>
      <c r="CW95" s="25"/>
      <c r="CX95" s="25"/>
      <c r="CY95" s="25"/>
      <c r="CZ95" s="25"/>
      <c r="DA95" s="25"/>
      <c r="DB95" s="19"/>
      <c r="DC95" s="25"/>
      <c r="DD95" s="25"/>
      <c r="DE95" s="25"/>
      <c r="DF95" s="25"/>
      <c r="DG95" s="25"/>
      <c r="DH95" s="49"/>
      <c r="DI95" s="50"/>
      <c r="DJ95" s="25"/>
      <c r="DK95" s="76"/>
      <c r="DL95" s="18"/>
      <c r="DM95" s="93">
        <f t="shared" ref="DM95:DM100" si="19">DK95+CV95+CP95</f>
        <v>198823</v>
      </c>
    </row>
    <row r="96" spans="1:118" ht="16.5" thickBot="1">
      <c r="A96" s="178"/>
      <c r="B96" s="6" t="s">
        <v>56</v>
      </c>
      <c r="C96" s="28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19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5"/>
      <c r="BX96" s="25"/>
      <c r="BY96" s="25"/>
      <c r="BZ96" s="25"/>
      <c r="CA96" s="25"/>
      <c r="CB96" s="25"/>
      <c r="CC96" s="25"/>
      <c r="CD96" s="25"/>
      <c r="CE96" s="25"/>
      <c r="CF96" s="19"/>
      <c r="CG96" s="60"/>
      <c r="CH96" s="25"/>
      <c r="CI96" s="25"/>
      <c r="CJ96" s="19"/>
      <c r="CK96" s="29"/>
      <c r="CL96" s="29">
        <f>CJ90+DK90+CP90-CL94-CL116</f>
        <v>33253</v>
      </c>
      <c r="CM96" s="29"/>
      <c r="CN96" s="29"/>
      <c r="CO96" s="29"/>
      <c r="CP96" s="6">
        <f>SUM(CK96:CO96)</f>
        <v>33253</v>
      </c>
      <c r="CQ96" s="80">
        <v>2715</v>
      </c>
      <c r="CR96" s="32">
        <v>2440</v>
      </c>
      <c r="CS96" s="32">
        <v>532</v>
      </c>
      <c r="CT96" s="32">
        <v>16183</v>
      </c>
      <c r="CU96" s="81"/>
      <c r="CV96" s="6">
        <f>SUM(CQ96:CU96)</f>
        <v>21870</v>
      </c>
      <c r="CW96" s="25"/>
      <c r="CX96" s="25"/>
      <c r="CY96" s="25"/>
      <c r="CZ96" s="25"/>
      <c r="DA96" s="25"/>
      <c r="DB96" s="19"/>
      <c r="DC96" s="25"/>
      <c r="DD96" s="25"/>
      <c r="DE96" s="25"/>
      <c r="DF96" s="25"/>
      <c r="DG96" s="25"/>
      <c r="DH96" s="52"/>
      <c r="DI96" s="50"/>
      <c r="DJ96" s="25"/>
      <c r="DK96" s="82">
        <v>1210</v>
      </c>
      <c r="DL96" s="27"/>
      <c r="DM96" s="93">
        <f t="shared" si="19"/>
        <v>56333</v>
      </c>
    </row>
    <row r="97" spans="1:117" ht="16.5" thickBot="1">
      <c r="A97" s="178"/>
      <c r="B97" s="6" t="s">
        <v>57</v>
      </c>
      <c r="C97" s="28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19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/>
      <c r="BU97" s="25"/>
      <c r="BV97" s="25"/>
      <c r="BW97" s="25"/>
      <c r="BX97" s="25"/>
      <c r="BY97" s="25"/>
      <c r="BZ97" s="25"/>
      <c r="CA97" s="25"/>
      <c r="CB97" s="25"/>
      <c r="CC97" s="25"/>
      <c r="CD97" s="25"/>
      <c r="CE97" s="25"/>
      <c r="CF97" s="19"/>
      <c r="CG97" s="60"/>
      <c r="CH97" s="25"/>
      <c r="CI97" s="25"/>
      <c r="CJ97" s="19"/>
      <c r="CK97" s="29"/>
      <c r="CL97" s="29"/>
      <c r="CM97" s="94">
        <f>AQ91+CJ91+CP91+DK91-CM94-CM116</f>
        <v>134684</v>
      </c>
      <c r="CN97" s="29"/>
      <c r="CO97" s="29"/>
      <c r="CP97" s="26">
        <f>SUM(CK97:CO97)</f>
        <v>134684</v>
      </c>
      <c r="CQ97" s="80">
        <v>53050</v>
      </c>
      <c r="CR97" s="32">
        <v>8463</v>
      </c>
      <c r="CS97" s="32">
        <v>50461</v>
      </c>
      <c r="CT97" s="32">
        <v>87545</v>
      </c>
      <c r="CU97" s="81"/>
      <c r="CV97" s="50">
        <f>SUM(CQ97:CU97)</f>
        <v>199519</v>
      </c>
      <c r="CW97" s="25"/>
      <c r="CX97" s="25"/>
      <c r="CY97" s="25"/>
      <c r="CZ97" s="25"/>
      <c r="DA97" s="25"/>
      <c r="DB97" s="19"/>
      <c r="DC97" s="25"/>
      <c r="DD97" s="25"/>
      <c r="DE97" s="25"/>
      <c r="DF97" s="25"/>
      <c r="DG97" s="25"/>
      <c r="DH97" s="52"/>
      <c r="DI97" s="50"/>
      <c r="DJ97" s="25"/>
      <c r="DK97" s="82">
        <v>5251</v>
      </c>
      <c r="DL97" s="27"/>
      <c r="DM97" s="93">
        <f t="shared" si="19"/>
        <v>339454</v>
      </c>
    </row>
    <row r="98" spans="1:117" ht="16.5" thickBot="1">
      <c r="A98" s="178"/>
      <c r="B98" s="6" t="s">
        <v>58</v>
      </c>
      <c r="C98" s="28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19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/>
      <c r="BU98" s="25"/>
      <c r="BV98" s="25"/>
      <c r="BW98" s="25"/>
      <c r="BX98" s="25"/>
      <c r="BY98" s="25"/>
      <c r="BZ98" s="25"/>
      <c r="CA98" s="25"/>
      <c r="CB98" s="25"/>
      <c r="CC98" s="25"/>
      <c r="CD98" s="25"/>
      <c r="CE98" s="25"/>
      <c r="CF98" s="19"/>
      <c r="CG98" s="25"/>
      <c r="CH98" s="25"/>
      <c r="CI98" s="25"/>
      <c r="CJ98" s="19"/>
      <c r="CK98" s="29"/>
      <c r="CL98" s="29"/>
      <c r="CM98" s="29"/>
      <c r="CN98" s="29">
        <f>CJ92+CP92+DK92-CN94-CN116</f>
        <v>608255</v>
      </c>
      <c r="CO98" s="29"/>
      <c r="CP98" s="6">
        <f>SUM(CK98:CO98)</f>
        <v>608255</v>
      </c>
      <c r="CQ98" s="80">
        <v>11229</v>
      </c>
      <c r="CR98" s="32">
        <v>16853</v>
      </c>
      <c r="CS98" s="165">
        <v>54712</v>
      </c>
      <c r="CT98" s="32">
        <v>7889</v>
      </c>
      <c r="CU98" s="81">
        <v>1306</v>
      </c>
      <c r="CV98" s="162">
        <f>SUM(CQ98:CU98)</f>
        <v>91989</v>
      </c>
      <c r="CW98" s="25"/>
      <c r="CX98" s="25"/>
      <c r="CY98" s="25"/>
      <c r="CZ98" s="25"/>
      <c r="DA98" s="25"/>
      <c r="DB98" s="19"/>
      <c r="DC98" s="25"/>
      <c r="DD98" s="25"/>
      <c r="DE98" s="25"/>
      <c r="DF98" s="25"/>
      <c r="DG98" s="25"/>
      <c r="DH98" s="52"/>
      <c r="DI98" s="50"/>
      <c r="DJ98" s="25"/>
      <c r="DK98" s="82">
        <v>71212</v>
      </c>
      <c r="DL98" s="27"/>
      <c r="DM98" s="93">
        <f t="shared" si="19"/>
        <v>771456</v>
      </c>
    </row>
    <row r="99" spans="1:117" ht="16.5" thickBot="1">
      <c r="A99" s="178"/>
      <c r="B99" s="6" t="s">
        <v>59</v>
      </c>
      <c r="C99" s="28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6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65"/>
      <c r="CG99" s="25"/>
      <c r="CH99" s="25"/>
      <c r="CI99" s="25"/>
      <c r="CJ99" s="65"/>
      <c r="CK99" s="29"/>
      <c r="CL99" s="29"/>
      <c r="CM99" s="29"/>
      <c r="CN99" s="29"/>
      <c r="CO99" s="29">
        <f>CJ93+CP93+DK93-CO94-CO116</f>
        <v>38</v>
      </c>
      <c r="CP99" s="26">
        <f>SUM(CK99:CO99)</f>
        <v>38</v>
      </c>
      <c r="CQ99" s="95">
        <v>698</v>
      </c>
      <c r="CR99" s="96">
        <v>20</v>
      </c>
      <c r="CS99" s="96">
        <v>5101</v>
      </c>
      <c r="CT99" s="96">
        <v>2991</v>
      </c>
      <c r="CU99" s="97">
        <v>164</v>
      </c>
      <c r="CV99" s="50">
        <f>SUM(CQ99:CU99)</f>
        <v>8974</v>
      </c>
      <c r="CW99" s="25"/>
      <c r="CX99" s="25"/>
      <c r="CY99" s="25"/>
      <c r="CZ99" s="25"/>
      <c r="DA99" s="25"/>
      <c r="DB99" s="19"/>
      <c r="DC99" s="25"/>
      <c r="DD99" s="25"/>
      <c r="DE99" s="25"/>
      <c r="DF99" s="25"/>
      <c r="DG99" s="25"/>
      <c r="DH99" s="55"/>
      <c r="DI99" s="50"/>
      <c r="DJ99" s="25"/>
      <c r="DK99" s="89">
        <v>1185</v>
      </c>
      <c r="DL99" s="36"/>
      <c r="DM99" s="93">
        <f t="shared" si="19"/>
        <v>10197</v>
      </c>
    </row>
    <row r="100" spans="1:117" ht="16.5" thickBot="1">
      <c r="A100" s="179"/>
      <c r="B100" s="45" t="s">
        <v>51</v>
      </c>
      <c r="C100" s="98"/>
      <c r="D100" s="9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99"/>
      <c r="Z100" s="99"/>
      <c r="AA100" s="99"/>
      <c r="AB100" s="99"/>
      <c r="AC100" s="99"/>
      <c r="AD100" s="99"/>
      <c r="AE100" s="99"/>
      <c r="AF100" s="99"/>
      <c r="AG100" s="99"/>
      <c r="AH100" s="99"/>
      <c r="AI100" s="99"/>
      <c r="AJ100" s="99"/>
      <c r="AK100" s="99"/>
      <c r="AL100" s="99"/>
      <c r="AM100" s="99"/>
      <c r="AN100" s="99"/>
      <c r="AO100" s="99"/>
      <c r="AP100" s="99"/>
      <c r="AQ100" s="65"/>
      <c r="AR100" s="99"/>
      <c r="AS100" s="99"/>
      <c r="AT100" s="99"/>
      <c r="AU100" s="99"/>
      <c r="AV100" s="99"/>
      <c r="AW100" s="99"/>
      <c r="AX100" s="99"/>
      <c r="AY100" s="99"/>
      <c r="AZ100" s="99"/>
      <c r="BA100" s="99"/>
      <c r="BB100" s="99"/>
      <c r="BC100" s="99"/>
      <c r="BD100" s="99"/>
      <c r="BE100" s="99"/>
      <c r="BF100" s="99"/>
      <c r="BG100" s="99"/>
      <c r="BH100" s="99"/>
      <c r="BI100" s="99"/>
      <c r="BJ100" s="99"/>
      <c r="BK100" s="99"/>
      <c r="BL100" s="99"/>
      <c r="BM100" s="99"/>
      <c r="BN100" s="99"/>
      <c r="BO100" s="99"/>
      <c r="BP100" s="99"/>
      <c r="BQ100" s="99"/>
      <c r="BR100" s="99"/>
      <c r="BS100" s="99"/>
      <c r="BT100" s="99"/>
      <c r="BU100" s="99"/>
      <c r="BV100" s="99"/>
      <c r="BW100" s="99"/>
      <c r="BX100" s="99"/>
      <c r="BY100" s="99"/>
      <c r="BZ100" s="99"/>
      <c r="CA100" s="99"/>
      <c r="CB100" s="99"/>
      <c r="CC100" s="99"/>
      <c r="CD100" s="99"/>
      <c r="CE100" s="99"/>
      <c r="CF100" s="65"/>
      <c r="CG100" s="99"/>
      <c r="CH100" s="99"/>
      <c r="CI100" s="99"/>
      <c r="CJ100" s="65"/>
      <c r="CK100" s="39">
        <f t="shared" ref="CK100:CV100" si="20">SUM(CK95:CK99)</f>
        <v>192896</v>
      </c>
      <c r="CL100" s="39">
        <f t="shared" si="20"/>
        <v>33253</v>
      </c>
      <c r="CM100" s="39">
        <f t="shared" si="20"/>
        <v>134684</v>
      </c>
      <c r="CN100" s="39">
        <f t="shared" si="20"/>
        <v>608255</v>
      </c>
      <c r="CO100" s="39">
        <f t="shared" si="20"/>
        <v>38</v>
      </c>
      <c r="CP100" s="6">
        <f t="shared" si="20"/>
        <v>969126</v>
      </c>
      <c r="CQ100" s="65">
        <f t="shared" si="20"/>
        <v>68834</v>
      </c>
      <c r="CR100" s="65">
        <f t="shared" si="20"/>
        <v>29967</v>
      </c>
      <c r="CS100" s="129">
        <f t="shared" si="20"/>
        <v>110866</v>
      </c>
      <c r="CT100" s="65">
        <f t="shared" si="20"/>
        <v>117142</v>
      </c>
      <c r="CU100" s="65">
        <f t="shared" si="20"/>
        <v>1470</v>
      </c>
      <c r="CV100" s="6">
        <f t="shared" si="20"/>
        <v>328279</v>
      </c>
      <c r="CW100" s="15"/>
      <c r="CX100" s="15"/>
      <c r="CY100" s="15"/>
      <c r="CZ100" s="15"/>
      <c r="DA100" s="15"/>
      <c r="DB100" s="6"/>
      <c r="DC100" s="99"/>
      <c r="DD100" s="99"/>
      <c r="DE100" s="99"/>
      <c r="DF100" s="99"/>
      <c r="DG100" s="99"/>
      <c r="DH100" s="55"/>
      <c r="DI100" s="6"/>
      <c r="DJ100" s="99"/>
      <c r="DK100" s="65">
        <f>SUM(DK96:DK99)</f>
        <v>78858</v>
      </c>
      <c r="DL100" s="35"/>
      <c r="DM100" s="44">
        <f t="shared" si="19"/>
        <v>1376263</v>
      </c>
    </row>
    <row r="101" spans="1:117" ht="16.5" thickBot="1">
      <c r="A101" s="166" t="s">
        <v>5</v>
      </c>
      <c r="B101" s="6" t="s">
        <v>55</v>
      </c>
      <c r="C101" s="28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19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  <c r="BN101" s="25"/>
      <c r="BO101" s="25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25"/>
      <c r="CB101" s="25"/>
      <c r="CC101" s="25"/>
      <c r="CD101" s="25"/>
      <c r="CE101" s="25"/>
      <c r="CF101" s="19"/>
      <c r="CG101" s="28"/>
      <c r="CH101" s="25"/>
      <c r="CI101" s="25"/>
      <c r="CJ101" s="19"/>
      <c r="CK101" s="25"/>
      <c r="CL101" s="25"/>
      <c r="CM101" s="25"/>
      <c r="CN101" s="25"/>
      <c r="CO101" s="25"/>
      <c r="CP101" s="19"/>
      <c r="CQ101" s="29">
        <f>CP95+CV95+DK95-CQ100-CQ116</f>
        <v>129989</v>
      </c>
      <c r="CR101" s="29"/>
      <c r="CS101" s="29"/>
      <c r="CT101" s="29"/>
      <c r="CU101" s="29"/>
      <c r="CV101" s="26">
        <f t="shared" ref="CV101:CV106" si="21">SUM(CQ101:CU101)</f>
        <v>129989</v>
      </c>
      <c r="CW101" s="73">
        <v>0</v>
      </c>
      <c r="CX101" s="74">
        <v>0</v>
      </c>
      <c r="CY101" s="74">
        <v>0</v>
      </c>
      <c r="CZ101" s="74">
        <v>0</v>
      </c>
      <c r="DA101" s="75">
        <v>0</v>
      </c>
      <c r="DB101" s="100">
        <f>SUM(CW101:DA101)</f>
        <v>0</v>
      </c>
      <c r="DC101" s="25"/>
      <c r="DD101" s="25"/>
      <c r="DE101" s="25"/>
      <c r="DF101" s="25"/>
      <c r="DG101" s="25"/>
      <c r="DH101" s="52"/>
      <c r="DI101" s="19"/>
      <c r="DJ101" s="27"/>
      <c r="DK101" s="52"/>
      <c r="DL101" s="28"/>
      <c r="DM101" s="24">
        <f t="shared" ref="DM101:DM106" si="22">DB101+CV101</f>
        <v>129989</v>
      </c>
    </row>
    <row r="102" spans="1:117" ht="16.5" thickBot="1">
      <c r="A102" s="180"/>
      <c r="B102" s="6" t="s">
        <v>56</v>
      </c>
      <c r="C102" s="28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19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25"/>
      <c r="BV102" s="25"/>
      <c r="BW102" s="25"/>
      <c r="BX102" s="25"/>
      <c r="BY102" s="25"/>
      <c r="BZ102" s="25"/>
      <c r="CA102" s="25"/>
      <c r="CB102" s="25"/>
      <c r="CC102" s="25"/>
      <c r="CD102" s="25"/>
      <c r="CE102" s="25"/>
      <c r="CF102" s="19"/>
      <c r="CG102" s="28"/>
      <c r="CH102" s="25"/>
      <c r="CI102" s="25"/>
      <c r="CJ102" s="19"/>
      <c r="CK102" s="25"/>
      <c r="CL102" s="25"/>
      <c r="CM102" s="25"/>
      <c r="CN102" s="25"/>
      <c r="CO102" s="25"/>
      <c r="CP102" s="19"/>
      <c r="CQ102" s="29"/>
      <c r="CR102" s="29">
        <f>CP96+CV96+DK96-CR100-CR116</f>
        <v>25433</v>
      </c>
      <c r="CS102" s="29"/>
      <c r="CT102" s="29"/>
      <c r="CU102" s="29"/>
      <c r="CV102" s="6">
        <f t="shared" si="21"/>
        <v>25433</v>
      </c>
      <c r="CW102" s="80">
        <v>0</v>
      </c>
      <c r="CX102" s="32">
        <v>0</v>
      </c>
      <c r="CY102" s="32">
        <v>0</v>
      </c>
      <c r="CZ102" s="32">
        <v>0</v>
      </c>
      <c r="DA102" s="81">
        <v>0</v>
      </c>
      <c r="DB102" s="100">
        <f t="shared" ref="DB102:DB106" si="23">SUM(CW102:DA102)</f>
        <v>0</v>
      </c>
      <c r="DC102" s="25"/>
      <c r="DD102" s="25"/>
      <c r="DE102" s="25"/>
      <c r="DF102" s="25"/>
      <c r="DG102" s="25"/>
      <c r="DH102" s="52"/>
      <c r="DI102" s="19"/>
      <c r="DJ102" s="27"/>
      <c r="DK102" s="52"/>
      <c r="DL102" s="28"/>
      <c r="DM102" s="24">
        <f t="shared" si="22"/>
        <v>25433</v>
      </c>
    </row>
    <row r="103" spans="1:117" ht="16.5" thickBot="1">
      <c r="A103" s="180"/>
      <c r="B103" s="6" t="s">
        <v>57</v>
      </c>
      <c r="C103" s="28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19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19"/>
      <c r="CG103" s="28"/>
      <c r="CH103" s="25"/>
      <c r="CI103" s="25"/>
      <c r="CJ103" s="19"/>
      <c r="CK103" s="25"/>
      <c r="CL103" s="25"/>
      <c r="CM103" s="25"/>
      <c r="CN103" s="25"/>
      <c r="CO103" s="25"/>
      <c r="CP103" s="19"/>
      <c r="CQ103" s="29"/>
      <c r="CR103" s="29"/>
      <c r="CS103" s="29">
        <f>CM97+CV97+DK97-CS100-CS116</f>
        <v>227565</v>
      </c>
      <c r="CT103" s="29"/>
      <c r="CU103" s="29"/>
      <c r="CV103" s="26">
        <f t="shared" si="21"/>
        <v>227565</v>
      </c>
      <c r="CW103" s="80">
        <v>0</v>
      </c>
      <c r="CX103" s="32">
        <v>0</v>
      </c>
      <c r="CY103" s="32">
        <v>0</v>
      </c>
      <c r="CZ103" s="32">
        <v>0</v>
      </c>
      <c r="DA103" s="81">
        <v>0</v>
      </c>
      <c r="DB103" s="100">
        <f t="shared" si="23"/>
        <v>0</v>
      </c>
      <c r="DC103" s="25"/>
      <c r="DD103" s="25"/>
      <c r="DE103" s="25"/>
      <c r="DF103" s="25"/>
      <c r="DG103" s="25"/>
      <c r="DH103" s="52"/>
      <c r="DI103" s="19"/>
      <c r="DJ103" s="27"/>
      <c r="DK103" s="52"/>
      <c r="DL103" s="28"/>
      <c r="DM103" s="24">
        <f t="shared" si="22"/>
        <v>227565</v>
      </c>
    </row>
    <row r="104" spans="1:117" ht="16.5" thickBot="1">
      <c r="A104" s="180"/>
      <c r="B104" s="6" t="s">
        <v>58</v>
      </c>
      <c r="C104" s="28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19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25"/>
      <c r="BV104" s="25"/>
      <c r="BW104" s="25"/>
      <c r="BX104" s="25"/>
      <c r="BY104" s="25"/>
      <c r="BZ104" s="25"/>
      <c r="CA104" s="25"/>
      <c r="CB104" s="25"/>
      <c r="CC104" s="25"/>
      <c r="CD104" s="25"/>
      <c r="CE104" s="25"/>
      <c r="CF104" s="19"/>
      <c r="CG104" s="28"/>
      <c r="CH104" s="25"/>
      <c r="CI104" s="25"/>
      <c r="CJ104" s="19"/>
      <c r="CK104" s="25"/>
      <c r="CL104" s="25"/>
      <c r="CM104" s="25"/>
      <c r="CN104" s="25"/>
      <c r="CO104" s="25"/>
      <c r="CP104" s="19"/>
      <c r="CQ104" s="25"/>
      <c r="CR104" s="25"/>
      <c r="CS104" s="25"/>
      <c r="CT104" s="29">
        <f>CP98+CV98+DK98-CT100-CT116</f>
        <v>651656</v>
      </c>
      <c r="CU104" s="29"/>
      <c r="CV104" s="6">
        <f t="shared" si="21"/>
        <v>651656</v>
      </c>
      <c r="CW104" s="80">
        <v>0</v>
      </c>
      <c r="CX104" s="101">
        <v>2947</v>
      </c>
      <c r="CY104" s="32">
        <v>0</v>
      </c>
      <c r="CZ104" s="32">
        <v>0</v>
      </c>
      <c r="DA104" s="81">
        <v>0</v>
      </c>
      <c r="DB104" s="100">
        <f t="shared" si="23"/>
        <v>2947</v>
      </c>
      <c r="DC104" s="25"/>
      <c r="DD104" s="25"/>
      <c r="DE104" s="25"/>
      <c r="DF104" s="25"/>
      <c r="DG104" s="25"/>
      <c r="DH104" s="52"/>
      <c r="DI104" s="19"/>
      <c r="DJ104" s="27"/>
      <c r="DK104" s="52"/>
      <c r="DL104" s="28"/>
      <c r="DM104" s="24">
        <f t="shared" si="22"/>
        <v>654603</v>
      </c>
    </row>
    <row r="105" spans="1:117" ht="16.5" thickBot="1">
      <c r="A105" s="180"/>
      <c r="B105" s="6" t="s">
        <v>59</v>
      </c>
      <c r="C105" s="28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19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25"/>
      <c r="BV105" s="25"/>
      <c r="BW105" s="25"/>
      <c r="BX105" s="25"/>
      <c r="BY105" s="25"/>
      <c r="BZ105" s="25"/>
      <c r="CA105" s="25"/>
      <c r="CB105" s="25"/>
      <c r="CC105" s="25"/>
      <c r="CD105" s="25"/>
      <c r="CE105" s="25"/>
      <c r="CF105" s="19"/>
      <c r="CG105" s="28"/>
      <c r="CH105" s="25"/>
      <c r="CI105" s="25"/>
      <c r="CJ105" s="19"/>
      <c r="CK105" s="25"/>
      <c r="CL105" s="25"/>
      <c r="CM105" s="25"/>
      <c r="CN105" s="25"/>
      <c r="CO105" s="25"/>
      <c r="CP105" s="19"/>
      <c r="CQ105" s="25"/>
      <c r="CR105" s="25"/>
      <c r="CS105" s="25"/>
      <c r="CT105" s="29"/>
      <c r="CU105" s="29">
        <f>CP99+CV99+DK99-CU100-CU116</f>
        <v>8727</v>
      </c>
      <c r="CV105" s="26">
        <f t="shared" si="21"/>
        <v>8727</v>
      </c>
      <c r="CW105" s="95">
        <v>0</v>
      </c>
      <c r="CX105" s="96">
        <v>0</v>
      </c>
      <c r="CY105" s="96">
        <v>0</v>
      </c>
      <c r="CZ105" s="96">
        <v>0</v>
      </c>
      <c r="DA105" s="97">
        <v>0</v>
      </c>
      <c r="DB105" s="100">
        <f t="shared" si="23"/>
        <v>0</v>
      </c>
      <c r="DC105" s="25"/>
      <c r="DD105" s="25"/>
      <c r="DE105" s="25"/>
      <c r="DF105" s="25"/>
      <c r="DG105" s="25"/>
      <c r="DH105" s="52"/>
      <c r="DI105" s="19"/>
      <c r="DJ105" s="27"/>
      <c r="DK105" s="52"/>
      <c r="DL105" s="28"/>
      <c r="DM105" s="24">
        <f t="shared" si="22"/>
        <v>8727</v>
      </c>
    </row>
    <row r="106" spans="1:117" ht="16.5" thickBot="1">
      <c r="A106" s="181"/>
      <c r="B106" s="6" t="s">
        <v>51</v>
      </c>
      <c r="C106" s="98"/>
      <c r="D106" s="99"/>
      <c r="E106" s="99"/>
      <c r="F106" s="99"/>
      <c r="G106" s="99"/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99"/>
      <c r="Z106" s="99"/>
      <c r="AA106" s="99"/>
      <c r="AB106" s="99"/>
      <c r="AC106" s="99"/>
      <c r="AD106" s="99"/>
      <c r="AE106" s="99"/>
      <c r="AF106" s="99"/>
      <c r="AG106" s="99"/>
      <c r="AH106" s="99"/>
      <c r="AI106" s="99"/>
      <c r="AJ106" s="99"/>
      <c r="AK106" s="99"/>
      <c r="AL106" s="99"/>
      <c r="AM106" s="99"/>
      <c r="AN106" s="99"/>
      <c r="AO106" s="99"/>
      <c r="AP106" s="99"/>
      <c r="AQ106" s="6"/>
      <c r="AR106" s="99"/>
      <c r="AS106" s="99"/>
      <c r="AT106" s="99"/>
      <c r="AU106" s="99"/>
      <c r="AV106" s="99"/>
      <c r="AW106" s="99"/>
      <c r="AX106" s="99"/>
      <c r="AY106" s="99"/>
      <c r="AZ106" s="99"/>
      <c r="BA106" s="99"/>
      <c r="BB106" s="99"/>
      <c r="BC106" s="99"/>
      <c r="BD106" s="99"/>
      <c r="BE106" s="99"/>
      <c r="BF106" s="99"/>
      <c r="BG106" s="99"/>
      <c r="BH106" s="99"/>
      <c r="BI106" s="99"/>
      <c r="BJ106" s="99"/>
      <c r="BK106" s="99"/>
      <c r="BL106" s="99"/>
      <c r="BM106" s="99"/>
      <c r="BN106" s="99"/>
      <c r="BO106" s="99"/>
      <c r="BP106" s="99"/>
      <c r="BQ106" s="99"/>
      <c r="BR106" s="99"/>
      <c r="BS106" s="99"/>
      <c r="BT106" s="99"/>
      <c r="BU106" s="99"/>
      <c r="BV106" s="99"/>
      <c r="BW106" s="99"/>
      <c r="BX106" s="99"/>
      <c r="BY106" s="99"/>
      <c r="BZ106" s="99"/>
      <c r="CA106" s="99"/>
      <c r="CB106" s="99"/>
      <c r="CC106" s="99"/>
      <c r="CD106" s="99"/>
      <c r="CE106" s="99"/>
      <c r="CF106" s="6"/>
      <c r="CG106" s="98"/>
      <c r="CH106" s="99"/>
      <c r="CI106" s="99"/>
      <c r="CJ106" s="6"/>
      <c r="CK106" s="99"/>
      <c r="CL106" s="99"/>
      <c r="CM106" s="99"/>
      <c r="CN106" s="99"/>
      <c r="CO106" s="99"/>
      <c r="CP106" s="6"/>
      <c r="CQ106" s="40">
        <f>CQ101</f>
        <v>129989</v>
      </c>
      <c r="CR106" s="40">
        <f>CR102</f>
        <v>25433</v>
      </c>
      <c r="CS106" s="40">
        <f>CS103</f>
        <v>227565</v>
      </c>
      <c r="CT106" s="6">
        <f>CT104</f>
        <v>651656</v>
      </c>
      <c r="CU106" s="40">
        <f>CU105</f>
        <v>8727</v>
      </c>
      <c r="CV106" s="6">
        <f t="shared" si="21"/>
        <v>1043370</v>
      </c>
      <c r="CW106" s="117">
        <f>SUM(CW101:CW105)</f>
        <v>0</v>
      </c>
      <c r="CX106" s="117">
        <f t="shared" ref="CX106:DA106" si="24">SUM(CX101:CX105)</f>
        <v>2947</v>
      </c>
      <c r="CY106" s="117">
        <f t="shared" si="24"/>
        <v>0</v>
      </c>
      <c r="CZ106" s="117">
        <f t="shared" si="24"/>
        <v>0</v>
      </c>
      <c r="DA106" s="117">
        <f t="shared" si="24"/>
        <v>0</v>
      </c>
      <c r="DB106" s="100">
        <f t="shared" si="23"/>
        <v>2947</v>
      </c>
      <c r="DC106" s="99"/>
      <c r="DD106" s="99"/>
      <c r="DE106" s="99"/>
      <c r="DF106" s="99"/>
      <c r="DG106" s="99"/>
      <c r="DH106" s="68"/>
      <c r="DI106" s="6"/>
      <c r="DJ106" s="102"/>
      <c r="DK106" s="68"/>
      <c r="DL106" s="98"/>
      <c r="DM106" s="24">
        <f t="shared" si="22"/>
        <v>1046317</v>
      </c>
    </row>
    <row r="107" spans="1:117" ht="16.5" thickBot="1">
      <c r="A107" s="166" t="s">
        <v>6</v>
      </c>
      <c r="B107" s="6" t="s">
        <v>55</v>
      </c>
      <c r="C107" s="28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19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25"/>
      <c r="BV107" s="25"/>
      <c r="BW107" s="25"/>
      <c r="BX107" s="25"/>
      <c r="BY107" s="25"/>
      <c r="BZ107" s="25"/>
      <c r="CA107" s="25"/>
      <c r="CB107" s="25"/>
      <c r="CC107" s="25"/>
      <c r="CD107" s="25"/>
      <c r="CE107" s="25"/>
      <c r="CF107" s="19"/>
      <c r="CG107" s="28"/>
      <c r="CH107" s="25"/>
      <c r="CI107" s="25"/>
      <c r="CJ107" s="19"/>
      <c r="CK107" s="25"/>
      <c r="CL107" s="25"/>
      <c r="CM107" s="25"/>
      <c r="CN107" s="25"/>
      <c r="CO107" s="25"/>
      <c r="CP107" s="19"/>
      <c r="CQ107" s="25"/>
      <c r="CR107" s="25"/>
      <c r="CS107" s="25"/>
      <c r="CT107" s="25"/>
      <c r="CU107" s="25"/>
      <c r="CV107" s="19"/>
      <c r="CW107" s="29">
        <f>CV101+DB101-CW43</f>
        <v>129989</v>
      </c>
      <c r="CX107" s="29"/>
      <c r="CY107" s="29"/>
      <c r="CZ107" s="29"/>
      <c r="DA107" s="29"/>
      <c r="DB107" s="12">
        <f>CW107</f>
        <v>129989</v>
      </c>
      <c r="DC107" s="103"/>
      <c r="DD107" s="74">
        <v>3753</v>
      </c>
      <c r="DE107" s="74">
        <v>2049</v>
      </c>
      <c r="DF107" s="74"/>
      <c r="DG107" s="104"/>
      <c r="DH107" s="105">
        <f>SUM(DC107:DG107)</f>
        <v>5802</v>
      </c>
      <c r="DI107" s="19"/>
      <c r="DJ107" s="156">
        <v>36353</v>
      </c>
      <c r="DK107" s="52"/>
      <c r="DL107" s="28"/>
      <c r="DM107" s="24">
        <f t="shared" ref="DM107:DM111" si="25">DJ107+DH107+DB107</f>
        <v>172144</v>
      </c>
    </row>
    <row r="108" spans="1:117" ht="16.5" thickBot="1">
      <c r="A108" s="167"/>
      <c r="B108" s="6" t="s">
        <v>56</v>
      </c>
      <c r="C108" s="28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19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25"/>
      <c r="BV108" s="25"/>
      <c r="BW108" s="25"/>
      <c r="BX108" s="25"/>
      <c r="BY108" s="25"/>
      <c r="BZ108" s="25"/>
      <c r="CA108" s="25"/>
      <c r="CB108" s="25"/>
      <c r="CC108" s="25"/>
      <c r="CD108" s="25"/>
      <c r="CE108" s="25"/>
      <c r="CF108" s="19"/>
      <c r="CG108" s="28"/>
      <c r="CH108" s="25"/>
      <c r="CI108" s="25"/>
      <c r="CJ108" s="19"/>
      <c r="CK108" s="25"/>
      <c r="CL108" s="25"/>
      <c r="CM108" s="25"/>
      <c r="CN108" s="25"/>
      <c r="CO108" s="25"/>
      <c r="CP108" s="19"/>
      <c r="CQ108" s="25"/>
      <c r="CR108" s="25"/>
      <c r="CS108" s="25"/>
      <c r="CT108" s="25"/>
      <c r="CU108" s="25"/>
      <c r="CV108" s="19"/>
      <c r="CW108" s="29"/>
      <c r="CX108" s="29">
        <f>CV102+DB102-CX43-CX104</f>
        <v>22486</v>
      </c>
      <c r="CY108" s="29"/>
      <c r="CZ108" s="29"/>
      <c r="DA108" s="29"/>
      <c r="DB108" s="6">
        <f>CX108</f>
        <v>22486</v>
      </c>
      <c r="DC108" s="31">
        <v>387</v>
      </c>
      <c r="DD108" s="32"/>
      <c r="DE108" s="32"/>
      <c r="DF108" s="32"/>
      <c r="DG108" s="79"/>
      <c r="DH108" s="105">
        <f>SUM(DC108:DG108)</f>
        <v>387</v>
      </c>
      <c r="DI108" s="19"/>
      <c r="DJ108" s="27"/>
      <c r="DK108" s="52"/>
      <c r="DL108" s="28"/>
      <c r="DM108" s="24">
        <f t="shared" si="25"/>
        <v>22873</v>
      </c>
    </row>
    <row r="109" spans="1:117" ht="16.5" thickBot="1">
      <c r="A109" s="167"/>
      <c r="B109" s="6" t="s">
        <v>57</v>
      </c>
      <c r="C109" s="28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19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25"/>
      <c r="BV109" s="25"/>
      <c r="BW109" s="25"/>
      <c r="BX109" s="25"/>
      <c r="BY109" s="25"/>
      <c r="BZ109" s="25"/>
      <c r="CA109" s="25"/>
      <c r="CB109" s="25"/>
      <c r="CC109" s="25"/>
      <c r="CD109" s="25"/>
      <c r="CE109" s="25"/>
      <c r="CF109" s="19"/>
      <c r="CG109" s="28"/>
      <c r="CH109" s="25"/>
      <c r="CI109" s="25"/>
      <c r="CJ109" s="19"/>
      <c r="CK109" s="25"/>
      <c r="CL109" s="25"/>
      <c r="CM109" s="25"/>
      <c r="CN109" s="25"/>
      <c r="CO109" s="25"/>
      <c r="CP109" s="19"/>
      <c r="CQ109" s="25"/>
      <c r="CR109" s="25"/>
      <c r="CS109" s="25"/>
      <c r="CT109" s="25"/>
      <c r="CU109" s="25"/>
      <c r="CV109" s="19"/>
      <c r="CW109" s="29"/>
      <c r="CX109" s="29"/>
      <c r="CY109" s="106">
        <f>CV103+DB103-CY43</f>
        <v>37115</v>
      </c>
      <c r="CZ109" s="29"/>
      <c r="DA109" s="29"/>
      <c r="DB109" s="78">
        <f>CY109</f>
        <v>37115</v>
      </c>
      <c r="DC109" s="31">
        <v>300</v>
      </c>
      <c r="DD109" s="32"/>
      <c r="DE109" s="32">
        <v>20846</v>
      </c>
      <c r="DF109" s="32">
        <v>589</v>
      </c>
      <c r="DG109" s="79">
        <v>433</v>
      </c>
      <c r="DH109" s="105">
        <f>SUM(DC109:DG109)</f>
        <v>22168</v>
      </c>
      <c r="DI109" s="19"/>
      <c r="DJ109" s="156">
        <v>14994</v>
      </c>
      <c r="DK109" s="52"/>
      <c r="DL109" s="28"/>
      <c r="DM109" s="24">
        <f t="shared" si="25"/>
        <v>74277</v>
      </c>
    </row>
    <row r="110" spans="1:117" ht="16.5" thickBot="1">
      <c r="A110" s="167"/>
      <c r="B110" s="6" t="s">
        <v>58</v>
      </c>
      <c r="C110" s="28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19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5"/>
      <c r="BW110" s="25"/>
      <c r="BX110" s="25"/>
      <c r="BY110" s="25"/>
      <c r="BZ110" s="25"/>
      <c r="CA110" s="25"/>
      <c r="CB110" s="25"/>
      <c r="CC110" s="25"/>
      <c r="CD110" s="25"/>
      <c r="CE110" s="25"/>
      <c r="CF110" s="19"/>
      <c r="CG110" s="28"/>
      <c r="CH110" s="25"/>
      <c r="CI110" s="25"/>
      <c r="CJ110" s="19"/>
      <c r="CK110" s="25"/>
      <c r="CL110" s="25"/>
      <c r="CM110" s="25"/>
      <c r="CN110" s="25"/>
      <c r="CO110" s="25"/>
      <c r="CP110" s="19"/>
      <c r="CQ110" s="25"/>
      <c r="CR110" s="25"/>
      <c r="CS110" s="25"/>
      <c r="CT110" s="25"/>
      <c r="CU110" s="25"/>
      <c r="CV110" s="19"/>
      <c r="CW110" s="29"/>
      <c r="CX110" s="29"/>
      <c r="CY110" s="29"/>
      <c r="CZ110" s="106">
        <f>CT104+DB104+-CZ43</f>
        <v>91735</v>
      </c>
      <c r="DA110" s="29"/>
      <c r="DB110" s="44">
        <f>CZ110</f>
        <v>91735</v>
      </c>
      <c r="DC110" s="31"/>
      <c r="DD110" s="32"/>
      <c r="DE110" s="32">
        <v>530</v>
      </c>
      <c r="DF110" s="32"/>
      <c r="DG110" s="79">
        <v>600</v>
      </c>
      <c r="DH110" s="105">
        <f>SUM(DC110:DG110)</f>
        <v>1130</v>
      </c>
      <c r="DI110" s="19"/>
      <c r="DJ110" s="27"/>
      <c r="DK110" s="52"/>
      <c r="DL110" s="28">
        <v>10</v>
      </c>
      <c r="DM110" s="24">
        <f>DL110+DJ110+DH110+DB110</f>
        <v>92875</v>
      </c>
    </row>
    <row r="111" spans="1:117" ht="16.5" thickBot="1">
      <c r="A111" s="167"/>
      <c r="B111" s="6" t="s">
        <v>59</v>
      </c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19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25"/>
      <c r="BV111" s="25"/>
      <c r="BW111" s="25"/>
      <c r="BX111" s="25"/>
      <c r="BY111" s="25"/>
      <c r="BZ111" s="25"/>
      <c r="CA111" s="25"/>
      <c r="CB111" s="25"/>
      <c r="CC111" s="25"/>
      <c r="CD111" s="25"/>
      <c r="CE111" s="25"/>
      <c r="CF111" s="19"/>
      <c r="CG111" s="25"/>
      <c r="CH111" s="25"/>
      <c r="CI111" s="25"/>
      <c r="CJ111" s="19"/>
      <c r="CK111" s="25"/>
      <c r="CL111" s="25"/>
      <c r="CM111" s="25"/>
      <c r="CN111" s="25"/>
      <c r="CO111" s="25"/>
      <c r="CP111" s="19"/>
      <c r="CQ111" s="25"/>
      <c r="CR111" s="25"/>
      <c r="CS111" s="25"/>
      <c r="CT111" s="25"/>
      <c r="CU111" s="25"/>
      <c r="CV111" s="19"/>
      <c r="CW111" s="29"/>
      <c r="CX111" s="29"/>
      <c r="CY111" s="29"/>
      <c r="CZ111" s="29"/>
      <c r="DA111" s="106">
        <f>CV105+DB105-DA43</f>
        <v>3303</v>
      </c>
      <c r="DB111" s="78">
        <f>DA111</f>
        <v>3303</v>
      </c>
      <c r="DC111" s="107">
        <v>57</v>
      </c>
      <c r="DD111" s="96"/>
      <c r="DE111" s="96">
        <v>644</v>
      </c>
      <c r="DF111" s="96">
        <v>542</v>
      </c>
      <c r="DG111" s="108">
        <v>92</v>
      </c>
      <c r="DH111" s="105">
        <f>SUM(DC111:DG111)</f>
        <v>1335</v>
      </c>
      <c r="DI111" s="19"/>
      <c r="DJ111" s="68"/>
      <c r="DK111" s="52"/>
      <c r="DL111" s="25"/>
      <c r="DM111" s="24">
        <f t="shared" si="25"/>
        <v>4638</v>
      </c>
    </row>
    <row r="112" spans="1:117" ht="16.5" thickBot="1">
      <c r="A112" s="168"/>
      <c r="B112" s="6" t="s">
        <v>51</v>
      </c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6"/>
      <c r="AR112" s="40"/>
      <c r="AS112" s="40"/>
      <c r="AT112" s="40"/>
      <c r="AU112" s="40"/>
      <c r="AV112" s="40"/>
      <c r="AW112" s="40"/>
      <c r="AX112" s="40"/>
      <c r="AY112" s="40"/>
      <c r="AZ112" s="40"/>
      <c r="BA112" s="40"/>
      <c r="BB112" s="40"/>
      <c r="BC112" s="40"/>
      <c r="BD112" s="40"/>
      <c r="BE112" s="40"/>
      <c r="BF112" s="40"/>
      <c r="BG112" s="40"/>
      <c r="BH112" s="40"/>
      <c r="BI112" s="40"/>
      <c r="BJ112" s="40"/>
      <c r="BK112" s="40"/>
      <c r="BL112" s="40"/>
      <c r="BM112" s="40"/>
      <c r="BN112" s="40"/>
      <c r="BO112" s="40"/>
      <c r="BP112" s="40"/>
      <c r="BQ112" s="40"/>
      <c r="BR112" s="40"/>
      <c r="BS112" s="40"/>
      <c r="BT112" s="40"/>
      <c r="BU112" s="40"/>
      <c r="BV112" s="40"/>
      <c r="BW112" s="40"/>
      <c r="BX112" s="40"/>
      <c r="BY112" s="40"/>
      <c r="BZ112" s="40"/>
      <c r="CA112" s="40"/>
      <c r="CB112" s="40"/>
      <c r="CC112" s="40"/>
      <c r="CD112" s="40"/>
      <c r="CE112" s="40"/>
      <c r="CF112" s="6"/>
      <c r="CG112" s="40"/>
      <c r="CH112" s="40"/>
      <c r="CI112" s="40"/>
      <c r="CJ112" s="6"/>
      <c r="CK112" s="40"/>
      <c r="CL112" s="40"/>
      <c r="CM112" s="40"/>
      <c r="CN112" s="40"/>
      <c r="CO112" s="40"/>
      <c r="CP112" s="6"/>
      <c r="CQ112" s="40"/>
      <c r="CR112" s="40"/>
      <c r="CS112" s="40"/>
      <c r="CT112" s="40"/>
      <c r="CU112" s="40"/>
      <c r="CV112" s="6"/>
      <c r="CW112" s="39">
        <f>CW107</f>
        <v>129989</v>
      </c>
      <c r="CX112" s="6">
        <f>CX108</f>
        <v>22486</v>
      </c>
      <c r="CY112" s="44">
        <f>CY109</f>
        <v>37115</v>
      </c>
      <c r="CZ112" s="42">
        <f>CZ110</f>
        <v>91735</v>
      </c>
      <c r="DA112" s="44">
        <f>DA111</f>
        <v>3303</v>
      </c>
      <c r="DB112" s="6">
        <f t="shared" ref="DB112:DH112" si="26">SUM(DB107:DB111)</f>
        <v>284628</v>
      </c>
      <c r="DC112" s="109">
        <f t="shared" si="26"/>
        <v>744</v>
      </c>
      <c r="DD112" s="109">
        <f t="shared" si="26"/>
        <v>3753</v>
      </c>
      <c r="DE112" s="109">
        <f t="shared" si="26"/>
        <v>24069</v>
      </c>
      <c r="DF112" s="109">
        <f t="shared" si="26"/>
        <v>1131</v>
      </c>
      <c r="DG112" s="109">
        <f t="shared" si="26"/>
        <v>1125</v>
      </c>
      <c r="DH112" s="109">
        <f t="shared" si="26"/>
        <v>30822</v>
      </c>
      <c r="DI112" s="6"/>
      <c r="DJ112" s="110">
        <f>SUM(DJ107:DJ111)</f>
        <v>51347</v>
      </c>
      <c r="DK112" s="6"/>
      <c r="DL112" s="40">
        <f>SUM(DL107:DL111)</f>
        <v>10</v>
      </c>
      <c r="DM112" s="24">
        <f>DL112+ DJ112+DH112+DB112</f>
        <v>366807</v>
      </c>
    </row>
    <row r="113" spans="1:117" ht="16.5" thickBot="1">
      <c r="A113" s="111" t="s">
        <v>66</v>
      </c>
      <c r="B113" s="65"/>
      <c r="C113" s="39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6"/>
      <c r="AR113" s="40"/>
      <c r="AS113" s="40"/>
      <c r="AT113" s="40"/>
      <c r="AU113" s="40"/>
      <c r="AV113" s="40"/>
      <c r="AW113" s="40"/>
      <c r="AX113" s="40"/>
      <c r="AY113" s="40"/>
      <c r="AZ113" s="40"/>
      <c r="BA113" s="40"/>
      <c r="BB113" s="40"/>
      <c r="BC113" s="40"/>
      <c r="BD113" s="40"/>
      <c r="BE113" s="40"/>
      <c r="BF113" s="40"/>
      <c r="BG113" s="40"/>
      <c r="BH113" s="40"/>
      <c r="BI113" s="40"/>
      <c r="BJ113" s="40"/>
      <c r="BK113" s="40"/>
      <c r="BL113" s="40"/>
      <c r="BM113" s="40"/>
      <c r="BN113" s="40"/>
      <c r="BO113" s="40"/>
      <c r="BP113" s="40"/>
      <c r="BQ113" s="40"/>
      <c r="BR113" s="40"/>
      <c r="BS113" s="40"/>
      <c r="BT113" s="40"/>
      <c r="BU113" s="40"/>
      <c r="BV113" s="40"/>
      <c r="BW113" s="40"/>
      <c r="BX113" s="40"/>
      <c r="BY113" s="40"/>
      <c r="BZ113" s="40"/>
      <c r="CA113" s="40"/>
      <c r="CB113" s="40"/>
      <c r="CC113" s="40"/>
      <c r="CD113" s="40"/>
      <c r="CE113" s="40"/>
      <c r="CF113" s="6"/>
      <c r="CG113" s="40"/>
      <c r="CH113" s="40"/>
      <c r="CI113" s="40"/>
      <c r="CJ113" s="6"/>
      <c r="CK113" s="40"/>
      <c r="CL113" s="40"/>
      <c r="CM113" s="40"/>
      <c r="CN113" s="40"/>
      <c r="CO113" s="40"/>
      <c r="CP113" s="6"/>
      <c r="CQ113" s="21"/>
      <c r="CR113" s="21"/>
      <c r="CS113" s="21"/>
      <c r="CT113" s="21"/>
      <c r="CU113" s="21"/>
      <c r="CV113" s="6"/>
      <c r="CW113" s="40"/>
      <c r="CX113" s="40"/>
      <c r="CY113" s="40"/>
      <c r="CZ113" s="40"/>
      <c r="DA113" s="40"/>
      <c r="DB113" s="39"/>
      <c r="DC113" s="91">
        <v>-32</v>
      </c>
      <c r="DD113" s="112">
        <v>48</v>
      </c>
      <c r="DE113" s="112">
        <v>860</v>
      </c>
      <c r="DF113" s="113">
        <v>-910</v>
      </c>
      <c r="DG113" s="155">
        <v>34</v>
      </c>
      <c r="DH113" s="12">
        <f>SUM(DC113:DG113)</f>
        <v>0</v>
      </c>
      <c r="DI113" s="6"/>
      <c r="DJ113" s="6"/>
      <c r="DK113" s="6"/>
      <c r="DL113" s="40"/>
      <c r="DM113" s="24">
        <f>DH113</f>
        <v>0</v>
      </c>
    </row>
    <row r="114" spans="1:117" ht="17.25" thickTop="1" thickBot="1">
      <c r="A114" s="114" t="s">
        <v>7</v>
      </c>
      <c r="B114" s="115" t="s">
        <v>51</v>
      </c>
      <c r="C114" s="116"/>
      <c r="D114" s="117"/>
      <c r="E114" s="117"/>
      <c r="F114" s="117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6"/>
      <c r="AR114" s="40"/>
      <c r="AS114" s="40"/>
      <c r="AT114" s="40"/>
      <c r="AU114" s="40"/>
      <c r="AV114" s="40"/>
      <c r="AW114" s="40"/>
      <c r="AX114" s="40"/>
      <c r="AY114" s="40"/>
      <c r="AZ114" s="40"/>
      <c r="BA114" s="40"/>
      <c r="BB114" s="40"/>
      <c r="BC114" s="40"/>
      <c r="BD114" s="40"/>
      <c r="BE114" s="40"/>
      <c r="BF114" s="40"/>
      <c r="BG114" s="40"/>
      <c r="BH114" s="40"/>
      <c r="BI114" s="40"/>
      <c r="BJ114" s="40"/>
      <c r="BK114" s="40"/>
      <c r="BL114" s="40"/>
      <c r="BM114" s="40"/>
      <c r="BN114" s="40"/>
      <c r="BO114" s="40"/>
      <c r="BP114" s="40"/>
      <c r="BQ114" s="40"/>
      <c r="BR114" s="40"/>
      <c r="BS114" s="40"/>
      <c r="BT114" s="40"/>
      <c r="BU114" s="40"/>
      <c r="BV114" s="40"/>
      <c r="BW114" s="40"/>
      <c r="BX114" s="40"/>
      <c r="BY114" s="40"/>
      <c r="BZ114" s="40"/>
      <c r="CA114" s="40"/>
      <c r="CB114" s="40"/>
      <c r="CC114" s="40"/>
      <c r="CD114" s="40"/>
      <c r="CE114" s="40"/>
      <c r="CF114" s="6"/>
      <c r="CG114" s="39"/>
      <c r="CH114" s="40"/>
      <c r="CI114" s="40"/>
      <c r="CJ114" s="6"/>
      <c r="CK114" s="40"/>
      <c r="CL114" s="40"/>
      <c r="CM114" s="40"/>
      <c r="CN114" s="40"/>
      <c r="CO114" s="40"/>
      <c r="CP114" s="6"/>
      <c r="CQ114" s="16"/>
      <c r="CR114" s="21"/>
      <c r="CS114" s="21"/>
      <c r="CT114" s="21"/>
      <c r="CU114" s="13"/>
      <c r="CV114" s="6"/>
      <c r="CW114" s="40"/>
      <c r="CX114" s="40"/>
      <c r="CY114" s="40"/>
      <c r="CZ114" s="40"/>
      <c r="DA114" s="40"/>
      <c r="DB114" s="39"/>
      <c r="DC114" s="109">
        <v>151399</v>
      </c>
      <c r="DD114" s="109">
        <v>3352</v>
      </c>
      <c r="DE114" s="109">
        <v>49348</v>
      </c>
      <c r="DF114" s="109">
        <v>75339</v>
      </c>
      <c r="DG114" s="109">
        <v>833</v>
      </c>
      <c r="DH114" s="12">
        <f>SUM(DC114:DG114)</f>
        <v>280271</v>
      </c>
      <c r="DI114" s="12"/>
      <c r="DJ114" s="41"/>
      <c r="DK114" s="6"/>
      <c r="DL114" s="39"/>
      <c r="DM114" s="24">
        <f>DH114</f>
        <v>280271</v>
      </c>
    </row>
    <row r="115" spans="1:117" ht="17.25" thickTop="1" thickBot="1">
      <c r="A115" s="118" t="s">
        <v>8</v>
      </c>
      <c r="B115" s="119" t="s">
        <v>67</v>
      </c>
      <c r="C115" s="15"/>
      <c r="D115" s="1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19"/>
      <c r="AR115" s="35"/>
      <c r="AS115" s="35"/>
      <c r="AT115" s="35"/>
      <c r="AU115" s="35"/>
      <c r="AV115" s="35"/>
      <c r="AW115" s="35"/>
      <c r="AX115" s="35"/>
      <c r="AY115" s="35"/>
      <c r="AZ115" s="35"/>
      <c r="BA115" s="35"/>
      <c r="BB115" s="35"/>
      <c r="BC115" s="35"/>
      <c r="BD115" s="35"/>
      <c r="BE115" s="35"/>
      <c r="BF115" s="35"/>
      <c r="BG115" s="35"/>
      <c r="BH115" s="35"/>
      <c r="BI115" s="35"/>
      <c r="BJ115" s="35"/>
      <c r="BK115" s="35"/>
      <c r="BL115" s="35"/>
      <c r="BM115" s="35"/>
      <c r="BN115" s="35"/>
      <c r="BO115" s="35"/>
      <c r="BP115" s="35"/>
      <c r="BQ115" s="35"/>
      <c r="BR115" s="35"/>
      <c r="BS115" s="35"/>
      <c r="BT115" s="35"/>
      <c r="BU115" s="35"/>
      <c r="BV115" s="35"/>
      <c r="BW115" s="35"/>
      <c r="BX115" s="35"/>
      <c r="BY115" s="35"/>
      <c r="BZ115" s="35"/>
      <c r="CA115" s="35"/>
      <c r="CB115" s="35"/>
      <c r="CC115" s="35"/>
      <c r="CD115" s="35"/>
      <c r="CE115" s="35"/>
      <c r="CF115" s="19"/>
      <c r="CG115" s="34"/>
      <c r="CH115" s="35"/>
      <c r="CI115" s="35"/>
      <c r="CJ115" s="19"/>
      <c r="CK115" s="25"/>
      <c r="CL115" s="25"/>
      <c r="CM115" s="25"/>
      <c r="CN115" s="25"/>
      <c r="CO115" s="25"/>
      <c r="CP115" s="19"/>
      <c r="CQ115" s="20"/>
      <c r="CR115" s="15"/>
      <c r="CS115" s="15"/>
      <c r="CT115" s="15"/>
      <c r="CU115" s="18"/>
      <c r="CV115" s="65"/>
      <c r="CW115" s="35"/>
      <c r="CX115" s="35"/>
      <c r="CY115" s="35"/>
      <c r="CZ115" s="35"/>
      <c r="DA115" s="35"/>
      <c r="DB115" s="120"/>
      <c r="DC115" s="124"/>
      <c r="DD115" s="42">
        <v>15720</v>
      </c>
      <c r="DE115" s="44"/>
      <c r="DF115" s="163">
        <v>13276</v>
      </c>
      <c r="DG115" s="44">
        <v>2645</v>
      </c>
      <c r="DH115" s="44">
        <f>SUM(DC115:DG115)</f>
        <v>31641</v>
      </c>
      <c r="DI115" s="6"/>
      <c r="DJ115" s="36"/>
      <c r="DK115" s="34"/>
      <c r="DL115" s="61">
        <f>DJ112-DH115</f>
        <v>19706</v>
      </c>
      <c r="DM115" s="24">
        <f>DL115+DH115</f>
        <v>51347</v>
      </c>
    </row>
    <row r="116" spans="1:117" ht="17.25" thickTop="1" thickBot="1">
      <c r="A116" s="169" t="s">
        <v>68</v>
      </c>
      <c r="B116" s="116" t="s">
        <v>69</v>
      </c>
      <c r="C116" s="121">
        <v>19432</v>
      </c>
      <c r="D116" s="122">
        <v>733</v>
      </c>
      <c r="E116" s="122">
        <v>18853</v>
      </c>
      <c r="F116" s="122">
        <v>45</v>
      </c>
      <c r="G116" s="122">
        <v>7324</v>
      </c>
      <c r="H116" s="122">
        <v>22458</v>
      </c>
      <c r="I116" s="122">
        <v>1028</v>
      </c>
      <c r="J116" s="122">
        <v>22965</v>
      </c>
      <c r="K116" s="122">
        <v>2949</v>
      </c>
      <c r="L116" s="122">
        <v>3502</v>
      </c>
      <c r="M116" s="122">
        <v>4293</v>
      </c>
      <c r="N116" s="122">
        <v>6429</v>
      </c>
      <c r="O116" s="122">
        <v>1192</v>
      </c>
      <c r="P116" s="122">
        <v>46876</v>
      </c>
      <c r="Q116" s="122">
        <v>40380</v>
      </c>
      <c r="R116" s="122">
        <v>12380</v>
      </c>
      <c r="S116" s="122">
        <v>6021</v>
      </c>
      <c r="T116" s="122">
        <v>22072</v>
      </c>
      <c r="U116" s="122">
        <v>9991</v>
      </c>
      <c r="V116" s="122">
        <v>25561</v>
      </c>
      <c r="W116" s="122">
        <v>2764</v>
      </c>
      <c r="X116" s="122">
        <v>22097</v>
      </c>
      <c r="Y116" s="122">
        <v>11658</v>
      </c>
      <c r="Z116" s="122">
        <v>4769</v>
      </c>
      <c r="AA116" s="122">
        <v>38496</v>
      </c>
      <c r="AB116" s="122">
        <v>10416</v>
      </c>
      <c r="AC116" s="122">
        <v>7084</v>
      </c>
      <c r="AD116" s="122">
        <v>0</v>
      </c>
      <c r="AE116" s="122">
        <v>3039</v>
      </c>
      <c r="AF116" s="122">
        <v>0</v>
      </c>
      <c r="AG116" s="122">
        <v>0</v>
      </c>
      <c r="AH116" s="122">
        <v>2175</v>
      </c>
      <c r="AI116" s="122">
        <v>27457</v>
      </c>
      <c r="AJ116" s="122">
        <v>1605</v>
      </c>
      <c r="AK116" s="122">
        <v>1661</v>
      </c>
      <c r="AL116" s="122">
        <v>19984</v>
      </c>
      <c r="AM116" s="122">
        <v>0</v>
      </c>
      <c r="AN116" s="122">
        <v>0</v>
      </c>
      <c r="AO116" s="122">
        <v>856</v>
      </c>
      <c r="AP116" s="123">
        <v>-9674</v>
      </c>
      <c r="AQ116" s="41">
        <f>SUM(C116:AP116)</f>
        <v>418871</v>
      </c>
      <c r="AR116" s="99"/>
      <c r="AS116" s="99"/>
      <c r="AT116" s="99"/>
      <c r="AU116" s="99"/>
      <c r="AV116" s="99"/>
      <c r="AW116" s="99"/>
      <c r="AX116" s="99"/>
      <c r="AY116" s="99"/>
      <c r="AZ116" s="99"/>
      <c r="BA116" s="99"/>
      <c r="BB116" s="99"/>
      <c r="BC116" s="99"/>
      <c r="BD116" s="99"/>
      <c r="BE116" s="99"/>
      <c r="BF116" s="99"/>
      <c r="BG116" s="99"/>
      <c r="BH116" s="99"/>
      <c r="BI116" s="99"/>
      <c r="BJ116" s="99"/>
      <c r="BK116" s="99"/>
      <c r="BL116" s="99"/>
      <c r="BM116" s="99"/>
      <c r="BN116" s="99"/>
      <c r="BO116" s="99"/>
      <c r="BP116" s="99"/>
      <c r="BQ116" s="99"/>
      <c r="BR116" s="99"/>
      <c r="BS116" s="99"/>
      <c r="BT116" s="99"/>
      <c r="BU116" s="99"/>
      <c r="BV116" s="99"/>
      <c r="BW116" s="99"/>
      <c r="BX116" s="99"/>
      <c r="BY116" s="99"/>
      <c r="BZ116" s="99"/>
      <c r="CA116" s="99"/>
      <c r="CB116" s="99"/>
      <c r="CC116" s="99"/>
      <c r="CD116" s="99"/>
      <c r="CE116" s="99"/>
      <c r="CF116" s="6"/>
      <c r="CG116" s="98"/>
      <c r="CH116" s="99"/>
      <c r="CI116" s="99"/>
      <c r="CJ116" s="39"/>
      <c r="CK116" s="121">
        <v>17327</v>
      </c>
      <c r="CL116" s="122">
        <v>4461</v>
      </c>
      <c r="CM116" s="112">
        <v>3851</v>
      </c>
      <c r="CN116" s="122"/>
      <c r="CO116" s="123"/>
      <c r="CP116" s="39">
        <f>SUM(CK116:CO116)</f>
        <v>25639</v>
      </c>
      <c r="CQ116" s="121"/>
      <c r="CR116" s="122">
        <v>933</v>
      </c>
      <c r="CS116" s="122">
        <v>1023</v>
      </c>
      <c r="CT116" s="122">
        <v>2658</v>
      </c>
      <c r="CU116" s="123"/>
      <c r="CV116" s="41">
        <f>SUM(CQ116:CU116)</f>
        <v>4614</v>
      </c>
      <c r="CW116" s="99"/>
      <c r="CX116" s="99"/>
      <c r="CY116" s="99"/>
      <c r="CZ116" s="99"/>
      <c r="DA116" s="25"/>
      <c r="DB116" s="26"/>
      <c r="DC116" s="98"/>
      <c r="DD116" s="99"/>
      <c r="DE116" s="99"/>
      <c r="DF116" s="102"/>
      <c r="DG116" s="27"/>
      <c r="DH116" s="50"/>
      <c r="DI116" s="19"/>
      <c r="DJ116" s="102"/>
      <c r="DK116" s="124"/>
      <c r="DL116" s="98"/>
      <c r="DM116" s="24">
        <f>CV116+CP116+AQ116</f>
        <v>449124</v>
      </c>
    </row>
    <row r="117" spans="1:117" ht="16.5" thickBot="1">
      <c r="A117" s="170"/>
      <c r="B117" s="50" t="s">
        <v>6</v>
      </c>
      <c r="C117" s="28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19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2"/>
      <c r="CG117" s="20"/>
      <c r="CH117" s="15"/>
      <c r="CI117" s="15"/>
      <c r="CJ117" s="12"/>
      <c r="CK117" s="91"/>
      <c r="CL117" s="25"/>
      <c r="CM117" s="25"/>
      <c r="CN117" s="25"/>
      <c r="CO117" s="25"/>
      <c r="CP117" s="12"/>
      <c r="CQ117" s="34"/>
      <c r="CR117" s="34"/>
      <c r="CS117" s="34"/>
      <c r="CT117" s="34"/>
      <c r="CU117" s="34"/>
      <c r="CV117" s="6"/>
      <c r="CW117" s="15"/>
      <c r="CX117" s="15"/>
      <c r="CY117" s="15"/>
      <c r="CZ117" s="15"/>
      <c r="DA117" s="15"/>
      <c r="DB117" s="12"/>
      <c r="DC117" s="125"/>
      <c r="DD117" s="126"/>
      <c r="DE117" s="126"/>
      <c r="DF117" s="127"/>
      <c r="DG117" s="18">
        <v>1</v>
      </c>
      <c r="DH117" s="12">
        <v>1</v>
      </c>
      <c r="DI117" s="12"/>
      <c r="DJ117" s="18"/>
      <c r="DK117" s="69">
        <f>AQ116+CP116+CV116-DK100-DK94-DK43</f>
        <v>19715</v>
      </c>
      <c r="DL117" s="20"/>
      <c r="DM117" s="44">
        <f>DH117+DK117</f>
        <v>19716</v>
      </c>
    </row>
    <row r="118" spans="1:117" s="128" customFormat="1" ht="16.5" thickBot="1">
      <c r="A118" s="171" t="s">
        <v>10</v>
      </c>
      <c r="B118" s="172"/>
      <c r="C118" s="38">
        <f>C43+C84+C94+C116</f>
        <v>217138</v>
      </c>
      <c r="D118" s="38">
        <f t="shared" ref="D118:AP118" si="27">D43+D84+D94+D116</f>
        <v>15754</v>
      </c>
      <c r="E118" s="38">
        <f t="shared" si="27"/>
        <v>19144</v>
      </c>
      <c r="F118" s="38">
        <f t="shared" si="27"/>
        <v>2482</v>
      </c>
      <c r="G118" s="38">
        <f t="shared" si="27"/>
        <v>39179</v>
      </c>
      <c r="H118" s="38">
        <f t="shared" si="27"/>
        <v>215389</v>
      </c>
      <c r="I118" s="38">
        <f t="shared" si="27"/>
        <v>15850</v>
      </c>
      <c r="J118" s="38">
        <f t="shared" si="27"/>
        <v>37600</v>
      </c>
      <c r="K118" s="38">
        <f t="shared" si="27"/>
        <v>47691</v>
      </c>
      <c r="L118" s="38">
        <f t="shared" si="27"/>
        <v>11568</v>
      </c>
      <c r="M118" s="38">
        <f t="shared" si="27"/>
        <v>11463</v>
      </c>
      <c r="N118" s="38">
        <f t="shared" si="27"/>
        <v>14659</v>
      </c>
      <c r="O118" s="38">
        <f t="shared" si="27"/>
        <v>5351</v>
      </c>
      <c r="P118" s="38">
        <f t="shared" si="27"/>
        <v>83706</v>
      </c>
      <c r="Q118" s="38">
        <f t="shared" si="27"/>
        <v>110752</v>
      </c>
      <c r="R118" s="38">
        <f t="shared" si="27"/>
        <v>23986</v>
      </c>
      <c r="S118" s="38">
        <f t="shared" si="27"/>
        <v>51034</v>
      </c>
      <c r="T118" s="38">
        <f t="shared" si="27"/>
        <v>47180</v>
      </c>
      <c r="U118" s="38">
        <f t="shared" si="27"/>
        <v>35159</v>
      </c>
      <c r="V118" s="38">
        <f t="shared" si="27"/>
        <v>38040</v>
      </c>
      <c r="W118" s="38">
        <f t="shared" si="27"/>
        <v>3490</v>
      </c>
      <c r="X118" s="38">
        <f t="shared" si="27"/>
        <v>56922</v>
      </c>
      <c r="Y118" s="38">
        <f t="shared" si="27"/>
        <v>19096</v>
      </c>
      <c r="Z118" s="38">
        <f t="shared" si="27"/>
        <v>7260</v>
      </c>
      <c r="AA118" s="38">
        <f t="shared" si="27"/>
        <v>83229</v>
      </c>
      <c r="AB118" s="38">
        <f t="shared" si="27"/>
        <v>17305</v>
      </c>
      <c r="AC118" s="38">
        <f t="shared" si="27"/>
        <v>22010</v>
      </c>
      <c r="AD118" s="38">
        <f t="shared" si="27"/>
        <v>65</v>
      </c>
      <c r="AE118" s="38">
        <f t="shared" si="27"/>
        <v>46006</v>
      </c>
      <c r="AF118" s="38">
        <f t="shared" si="27"/>
        <v>150572</v>
      </c>
      <c r="AG118" s="38">
        <f t="shared" si="27"/>
        <v>12729</v>
      </c>
      <c r="AH118" s="38">
        <f t="shared" si="27"/>
        <v>37914</v>
      </c>
      <c r="AI118" s="38">
        <f t="shared" si="27"/>
        <v>70327</v>
      </c>
      <c r="AJ118" s="38">
        <f t="shared" si="27"/>
        <v>40763</v>
      </c>
      <c r="AK118" s="38">
        <f t="shared" si="27"/>
        <v>72478</v>
      </c>
      <c r="AL118" s="38">
        <f t="shared" si="27"/>
        <v>174764</v>
      </c>
      <c r="AM118" s="38">
        <f t="shared" si="27"/>
        <v>112825</v>
      </c>
      <c r="AN118" s="38">
        <f t="shared" si="27"/>
        <v>95913</v>
      </c>
      <c r="AO118" s="38">
        <f t="shared" si="27"/>
        <v>26269</v>
      </c>
      <c r="AP118" s="38">
        <f t="shared" si="27"/>
        <v>15040</v>
      </c>
      <c r="AQ118" s="38">
        <f>AQ43+AQ84+AQ94+AQ116</f>
        <v>2108102</v>
      </c>
      <c r="AR118" s="38">
        <f>AR43+AR88</f>
        <v>175483</v>
      </c>
      <c r="AS118" s="38">
        <f t="shared" ref="AS118:CF118" si="28">AS43+AS88</f>
        <v>14477</v>
      </c>
      <c r="AT118" s="38">
        <f t="shared" si="28"/>
        <v>0</v>
      </c>
      <c r="AU118" s="38">
        <f t="shared" si="28"/>
        <v>2317</v>
      </c>
      <c r="AV118" s="38">
        <f t="shared" si="28"/>
        <v>28717</v>
      </c>
      <c r="AW118" s="38">
        <f t="shared" si="28"/>
        <v>170169</v>
      </c>
      <c r="AX118" s="38">
        <f t="shared" si="28"/>
        <v>4695</v>
      </c>
      <c r="AY118" s="38">
        <f t="shared" si="28"/>
        <v>10842</v>
      </c>
      <c r="AZ118" s="38">
        <f t="shared" si="28"/>
        <v>38269</v>
      </c>
      <c r="BA118" s="38">
        <f t="shared" si="28"/>
        <v>6259</v>
      </c>
      <c r="BB118" s="38">
        <f t="shared" si="28"/>
        <v>5159</v>
      </c>
      <c r="BC118" s="38">
        <f t="shared" si="28"/>
        <v>5736</v>
      </c>
      <c r="BD118" s="38">
        <f t="shared" si="28"/>
        <v>3955</v>
      </c>
      <c r="BE118" s="38">
        <f t="shared" si="28"/>
        <v>13089</v>
      </c>
      <c r="BF118" s="38">
        <f t="shared" si="28"/>
        <v>62120</v>
      </c>
      <c r="BG118" s="38">
        <f t="shared" si="28"/>
        <v>9672</v>
      </c>
      <c r="BH118" s="38">
        <f t="shared" si="28"/>
        <v>38078</v>
      </c>
      <c r="BI118" s="38">
        <f t="shared" si="28"/>
        <v>18849</v>
      </c>
      <c r="BJ118" s="38">
        <f t="shared" si="28"/>
        <v>20754</v>
      </c>
      <c r="BK118" s="38">
        <f t="shared" si="28"/>
        <v>3024</v>
      </c>
      <c r="BL118" s="38">
        <f t="shared" si="28"/>
        <v>36</v>
      </c>
      <c r="BM118" s="38">
        <f t="shared" si="28"/>
        <v>31875</v>
      </c>
      <c r="BN118" s="38">
        <f t="shared" si="28"/>
        <v>5018</v>
      </c>
      <c r="BO118" s="38">
        <f t="shared" si="28"/>
        <v>1568</v>
      </c>
      <c r="BP118" s="38">
        <f t="shared" si="28"/>
        <v>34353</v>
      </c>
      <c r="BQ118" s="38">
        <f t="shared" si="28"/>
        <v>6221</v>
      </c>
      <c r="BR118" s="38">
        <f t="shared" si="28"/>
        <v>8795</v>
      </c>
      <c r="BS118" s="38">
        <f t="shared" si="28"/>
        <v>55</v>
      </c>
      <c r="BT118" s="38">
        <f t="shared" si="28"/>
        <v>38240</v>
      </c>
      <c r="BU118" s="38">
        <f t="shared" si="28"/>
        <v>130911</v>
      </c>
      <c r="BV118" s="38">
        <f t="shared" si="28"/>
        <v>119708</v>
      </c>
      <c r="BW118" s="38">
        <f t="shared" si="28"/>
        <v>33845</v>
      </c>
      <c r="BX118" s="38">
        <f t="shared" si="28"/>
        <v>69529</v>
      </c>
      <c r="BY118" s="38">
        <f t="shared" si="28"/>
        <v>33616</v>
      </c>
      <c r="BZ118" s="38">
        <f t="shared" si="28"/>
        <v>67599</v>
      </c>
      <c r="CA118" s="38">
        <f t="shared" si="28"/>
        <v>120641</v>
      </c>
      <c r="CB118" s="38">
        <f t="shared" si="28"/>
        <v>128432</v>
      </c>
      <c r="CC118" s="38">
        <f t="shared" si="28"/>
        <v>94212</v>
      </c>
      <c r="CD118" s="38">
        <f t="shared" si="28"/>
        <v>18942</v>
      </c>
      <c r="CE118" s="38">
        <f t="shared" si="28"/>
        <v>0</v>
      </c>
      <c r="CF118" s="38">
        <f t="shared" si="28"/>
        <v>1575260</v>
      </c>
      <c r="CG118" s="38">
        <f>CG94</f>
        <v>312560</v>
      </c>
      <c r="CH118" s="38">
        <f>CH94</f>
        <v>550349</v>
      </c>
      <c r="CI118" s="38">
        <f>CI94</f>
        <v>11141</v>
      </c>
      <c r="CJ118" s="38">
        <f>CJ94</f>
        <v>874050</v>
      </c>
      <c r="CK118" s="38">
        <f t="shared" ref="CK118:CP118" si="29">CK94+CK116+CK100</f>
        <v>266010</v>
      </c>
      <c r="CL118" s="38">
        <f t="shared" si="29"/>
        <v>98662</v>
      </c>
      <c r="CM118" s="38">
        <f t="shared" si="29"/>
        <v>164168</v>
      </c>
      <c r="CN118" s="38">
        <f t="shared" si="29"/>
        <v>618353</v>
      </c>
      <c r="CO118" s="38">
        <f t="shared" si="29"/>
        <v>53</v>
      </c>
      <c r="CP118" s="38">
        <f t="shared" si="29"/>
        <v>1147246</v>
      </c>
      <c r="CQ118" s="38">
        <f t="shared" ref="CQ118:CV118" si="30">CQ100+CQ106+CQ116</f>
        <v>198823</v>
      </c>
      <c r="CR118" s="38">
        <f t="shared" si="30"/>
        <v>56333</v>
      </c>
      <c r="CS118" s="38">
        <f t="shared" si="30"/>
        <v>339454</v>
      </c>
      <c r="CT118" s="38">
        <f t="shared" si="30"/>
        <v>771456</v>
      </c>
      <c r="CU118" s="38">
        <f t="shared" si="30"/>
        <v>10197</v>
      </c>
      <c r="CV118" s="38">
        <f t="shared" si="30"/>
        <v>1376263</v>
      </c>
      <c r="CW118" s="38">
        <f t="shared" ref="CW118:DB118" si="31">CW43+CW106+CW112</f>
        <v>129989</v>
      </c>
      <c r="CX118" s="38">
        <f t="shared" si="31"/>
        <v>25433</v>
      </c>
      <c r="CY118" s="38">
        <f t="shared" si="31"/>
        <v>227565</v>
      </c>
      <c r="CZ118" s="38">
        <f t="shared" si="31"/>
        <v>654603</v>
      </c>
      <c r="DA118" s="38">
        <f t="shared" si="31"/>
        <v>8727</v>
      </c>
      <c r="DB118" s="38">
        <f t="shared" si="31"/>
        <v>1046317</v>
      </c>
      <c r="DC118" s="38">
        <f>DC43+DC112+DC113+DC114+DC115+DC117</f>
        <v>172144</v>
      </c>
      <c r="DD118" s="38">
        <f t="shared" ref="DD118:DI118" si="32">DD43+DD112+DD113+DD114+DD115+DD117</f>
        <v>22873</v>
      </c>
      <c r="DE118" s="38">
        <f t="shared" si="32"/>
        <v>74277</v>
      </c>
      <c r="DF118" s="38">
        <f t="shared" si="32"/>
        <v>92875</v>
      </c>
      <c r="DG118" s="38">
        <f t="shared" si="32"/>
        <v>4638</v>
      </c>
      <c r="DH118" s="38">
        <f t="shared" si="32"/>
        <v>366807</v>
      </c>
      <c r="DI118" s="38">
        <f t="shared" si="32"/>
        <v>280271</v>
      </c>
      <c r="DJ118" s="38">
        <f>DJ112</f>
        <v>51347</v>
      </c>
      <c r="DK118" s="37">
        <f>DK43+DK94+DK100+DK117</f>
        <v>449124</v>
      </c>
      <c r="DL118" s="157">
        <f>DL115+DL112</f>
        <v>19716</v>
      </c>
    </row>
  </sheetData>
  <mergeCells count="18">
    <mergeCell ref="DM1:DM2"/>
    <mergeCell ref="A3:A43"/>
    <mergeCell ref="A44:A84"/>
    <mergeCell ref="A85:A88"/>
    <mergeCell ref="C1:AQ1"/>
    <mergeCell ref="AR1:CF1"/>
    <mergeCell ref="CG1:CJ1"/>
    <mergeCell ref="CK1:CP1"/>
    <mergeCell ref="CQ1:CV1"/>
    <mergeCell ref="CW1:DB1"/>
    <mergeCell ref="A107:A112"/>
    <mergeCell ref="A116:A117"/>
    <mergeCell ref="A118:B118"/>
    <mergeCell ref="DC1:DH1"/>
    <mergeCell ref="DK1:DL1"/>
    <mergeCell ref="A89:A94"/>
    <mergeCell ref="A95:A100"/>
    <mergeCell ref="A101:A106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MCS2015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HCP</cp:lastModifiedBy>
  <dcterms:created xsi:type="dcterms:W3CDTF">2016-04-28T08:19:36Z</dcterms:created>
  <dcterms:modified xsi:type="dcterms:W3CDTF">2018-01-07T21:02:17Z</dcterms:modified>
</cp:coreProperties>
</file>